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<sst xmlns="http://schemas.openxmlformats.org/spreadsheetml/2006/main" count="46290" uniqueCount="9453">
  <si>
    <t>Aspe</t>
  </si>
  <si>
    <t>Rekapitulace ceny</t>
  </si>
  <si>
    <t>5113510003_Zm01</t>
  </si>
  <si>
    <t>Rekonstrukce výpravní budovy v žst. Praha hl. n. - II. etapa rekonstrukce interiérů</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</si>
  <si>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</si>
  <si>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</si>
  <si>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</si>
  <si>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</si>
  <si>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</si>
  <si>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</si>
  <si>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</si>
  <si>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</si>
  <si>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</si>
  <si>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</si>
  <si>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</si>
  <si>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</si>
  <si>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</si>
  <si>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</si>
  <si>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</si>
  <si>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</si>
  <si>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</si>
  <si>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</si>
  <si>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</si>
  <si>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</si>
  <si>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</si>
  <si>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</si>
  <si>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</si>
  <si>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</si>
  <si>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</si>
  <si>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</si>
  <si>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</si>
  <si>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</si>
  <si>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</si>
  <si>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</si>
  <si>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</si>
  <si>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</si>
  <si>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</si>
  <si>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</si>
  <si>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</si>
  <si>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</si>
  <si>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</si>
  <si>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</si>
  <si>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</si>
  <si>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</si>
  <si>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</si>
  <si>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</si>
  <si>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</si>
  <si>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</si>
  <si>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D1</t>
  </si>
  <si>
    <t>Jádro</t>
  </si>
  <si>
    <t>P</t>
  </si>
  <si>
    <t>1</t>
  </si>
  <si>
    <t>742410021</t>
  </si>
  <si>
    <t>Montáž manageru napájení a nabíječi akumulátorů rozhlasu</t>
  </si>
  <si>
    <t>KUS</t>
  </si>
  <si>
    <t>CS ÚRS 2024 01</t>
  </si>
  <si>
    <t>PP</t>
  </si>
  <si>
    <t>VV</t>
  </si>
  <si>
    <t>TS</t>
  </si>
  <si>
    <t>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</si>
  <si>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</si>
  <si>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</si>
  <si>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</si>
  <si>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</si>
  <si>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</si>
  <si>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</si>
  <si>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</si>
  <si>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</si>
  <si>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</si>
  <si>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</si>
  <si>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  
Akumulátor 12V/160Ah  
Akumulátor 12V/160Ah  
Akumulátor 12V/160Ah</t>
  </si>
  <si>
    <t>5</t>
  </si>
  <si>
    <t>Pol101</t>
  </si>
  <si>
    <t>Akumulátor 12V/110Ah</t>
  </si>
  <si>
    <t>Akumulátor 12V/110Ah  
Akumulátor 12V/110Ah  
Akumulátor 12V/110Ah  
Akumulátor 12V/110Ah</t>
  </si>
  <si>
    <t>742410001</t>
  </si>
  <si>
    <t>Montáž systémového zesilovače rozhlasu</t>
  </si>
  <si>
    <t>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</si>
  <si>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</si>
  <si>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</si>
  <si>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</si>
  <si>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</si>
  <si>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</si>
  <si>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</si>
  <si>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</si>
  <si>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</si>
  <si>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</si>
  <si>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</si>
  <si>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</si>
  <si>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</si>
  <si>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</si>
  <si>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</si>
  <si>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</si>
  <si>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  
klávesnice stanice hlasatele  
klávesnice stanice hlasatele  
klávesnice stanice hlasatele</t>
  </si>
  <si>
    <t>11</t>
  </si>
  <si>
    <t>742410081</t>
  </si>
  <si>
    <t>Montáž desky dohledu nad linkami rozhlasu</t>
  </si>
  <si>
    <t>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</si>
  <si>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</si>
  <si>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</si>
  <si>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</si>
  <si>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  
deska dohledu nad linkami  
deska dohledu nad linkami  
deska dohledu nad linkami</t>
  </si>
  <si>
    <t>13</t>
  </si>
  <si>
    <t>742330012</t>
  </si>
  <si>
    <t>Montáž zařízení do rozvaděče (switch, UPS, DVR, server) bez nastavení</t>
  </si>
  <si>
    <t>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</si>
  <si>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</si>
  <si>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</si>
  <si>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</si>
  <si>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</si>
  <si>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</si>
  <si>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</si>
  <si>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</si>
  <si>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</si>
  <si>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</si>
  <si>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</si>
  <si>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</si>
  <si>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</si>
  <si>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</si>
  <si>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</si>
  <si>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</si>
  <si>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</si>
  <si>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</si>
  <si>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</si>
  <si>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</si>
  <si>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</si>
  <si>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</si>
  <si>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</si>
  <si>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</si>
  <si>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  
akumulátor 12V/26Ah  
akumulátor 12V/26Ah  
akumulátor 12V/26Ah</t>
  </si>
  <si>
    <t>D2</t>
  </si>
  <si>
    <t>Racky pro NZS</t>
  </si>
  <si>
    <t>20</t>
  </si>
  <si>
    <t>742330004</t>
  </si>
  <si>
    <t>Montáž rozvaděče stojanového do 30U</t>
  </si>
  <si>
    <t>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</si>
  <si>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</si>
  <si>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</si>
  <si>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</si>
  <si>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</si>
  <si>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</si>
  <si>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</si>
  <si>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</si>
  <si>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</si>
  <si>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</si>
  <si>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</si>
  <si>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</si>
  <si>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</si>
  <si>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</si>
  <si>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</si>
  <si>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</si>
  <si>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</si>
  <si>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</si>
  <si>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</si>
  <si>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sběrnice  
Uzeňovací sběrnice  
Uzeňovací sběrnice  
Uzeňovací sběrnice</t>
  </si>
  <si>
    <t>26</t>
  </si>
  <si>
    <t>RMAT0012</t>
  </si>
  <si>
    <t>Ventilační jednotka</t>
  </si>
  <si>
    <t>Ventilační jednotka  
Ventilační jednotka  
Ventilační jednotka  
Ventilační jednotka</t>
  </si>
  <si>
    <t>27</t>
  </si>
  <si>
    <t>742330036</t>
  </si>
  <si>
    <t>Montáž optické vany - sestavení</t>
  </si>
  <si>
    <t>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</si>
  <si>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</si>
  <si>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</si>
  <si>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</si>
  <si>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</si>
  <si>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</si>
  <si>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</si>
  <si>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</si>
  <si>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</si>
  <si>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</si>
  <si>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</si>
  <si>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</si>
  <si>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</si>
  <si>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</si>
  <si>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  
Požární kryt reproduktoru  
Požární kryt reproduktoru  
Požární kryt reproduktoru</t>
  </si>
  <si>
    <t>31</t>
  </si>
  <si>
    <t>RMAT0018</t>
  </si>
  <si>
    <t>Reproduktor EN54-24, Podhledový</t>
  </si>
  <si>
    <t>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</si>
  <si>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</si>
  <si>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</si>
  <si>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</si>
  <si>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</si>
  <si>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</si>
  <si>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</si>
  <si>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</si>
  <si>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</si>
  <si>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</si>
  <si>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</si>
  <si>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</si>
  <si>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</si>
  <si>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</si>
  <si>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</si>
  <si>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</si>
  <si>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</si>
  <si>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</si>
  <si>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</si>
  <si>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</si>
  <si>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</si>
  <si>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</si>
  <si>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</si>
  <si>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</si>
  <si>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</si>
  <si>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</si>
  <si>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</si>
  <si>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</si>
  <si>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</si>
  <si>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</si>
  <si>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</si>
  <si>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</si>
  <si>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</si>
  <si>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</si>
  <si>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</si>
  <si>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</si>
  <si>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</si>
  <si>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</si>
  <si>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</si>
  <si>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</si>
  <si>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</si>
  <si>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</si>
  <si>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</si>
  <si>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</si>
  <si>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</si>
  <si>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</si>
  <si>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</si>
  <si>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</si>
  <si>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</si>
  <si>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</si>
  <si>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</si>
  <si>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</si>
  <si>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</si>
  <si>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</si>
  <si>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</si>
  <si>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</si>
  <si>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</si>
  <si>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</si>
  <si>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</si>
  <si>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</si>
  <si>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</si>
  <si>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</si>
  <si>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</si>
  <si>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</si>
  <si>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</si>
  <si>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</si>
  <si>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</si>
  <si>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</si>
  <si>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</si>
  <si>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</si>
  <si>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</si>
  <si>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</si>
  <si>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</si>
  <si>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</si>
  <si>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</si>
  <si>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</si>
  <si>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</si>
  <si>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</si>
  <si>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</si>
  <si>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  
U/UTP cat 6a, B2ca s1a1d1  
U/UTP cat 6a, B2ca s1a1d1  
U/UTP cat 6a, B2ca s1a1d1</t>
  </si>
  <si>
    <t>52</t>
  </si>
  <si>
    <t>742330034</t>
  </si>
  <si>
    <t>Montáž patch panelu 24 portů neosazeného</t>
  </si>
  <si>
    <t>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</si>
  <si>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</si>
  <si>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</si>
  <si>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</si>
  <si>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</si>
  <si>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</si>
  <si>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</si>
  <si>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</si>
  <si>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</si>
  <si>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</si>
  <si>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</si>
  <si>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</si>
  <si>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</si>
  <si>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</si>
  <si>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</si>
  <si>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</si>
  <si>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</si>
  <si>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</si>
  <si>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</si>
  <si>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</si>
  <si>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  
Keystone modul RJ45 UTP Cat 6a  
Keystone modul RJ45 UTP Cat 6a  
Keystone modul RJ45 UTP Cat 6a</t>
  </si>
  <si>
    <t>58</t>
  </si>
  <si>
    <t>ssk0001</t>
  </si>
  <si>
    <t>zapojení patch kabelu</t>
  </si>
  <si>
    <t>zapojení patch kabelu  
zapojení patch kabelu  
zapojení patch kabelu  
zapojení patch kabelu</t>
  </si>
  <si>
    <t>59</t>
  </si>
  <si>
    <t>Pol98</t>
  </si>
  <si>
    <t>Datový patch kabel UTP cat.6A , 2 m</t>
  </si>
  <si>
    <t>Datový patch kabel UTP cat.6A , 2 m  
Datový patch kabel UTP cat.6A , 2 m  
Datový patch kabel UTP cat.6A , 2 m  
Datový patch kabel UTP cat.6A , 2 m</t>
  </si>
  <si>
    <t>60</t>
  </si>
  <si>
    <t>Pol99</t>
  </si>
  <si>
    <t>Datový patch kabel UTP cat.6A , 3 m</t>
  </si>
  <si>
    <t>Datový patch kabel UTP cat.6A , 3 m  
Datový patch kabel UTP cat.6A , 3 m  
Datový patch kabel UTP cat.6A , 3 m  
Datový patch kabel UTP cat.6A , 3 m</t>
  </si>
  <si>
    <t>61</t>
  </si>
  <si>
    <t>Pol100.1</t>
  </si>
  <si>
    <t>Datový patch kabel UTP cat.6A , 5 m</t>
  </si>
  <si>
    <t>Datový patch kabel UTP cat.6A , 5 m  
Datový patch kabel UTP cat.6A , 5 m  
Datový patch kabel UTP cat.6A , 5 m  
Datový patch kabel UTP cat.6A , 5 m</t>
  </si>
  <si>
    <t>62</t>
  </si>
  <si>
    <t>Pol102</t>
  </si>
  <si>
    <t>Optický patch kabel SM LC//LC, délka 5m</t>
  </si>
  <si>
    <t>Optický patch kabel SM LC//LC, délka 5m  
Optický patch kabel SM LC//LC, délka 5m  
Optický patch kabel SM LC//LC, délka 5m  
Optický patch kabel SM LC//LC, délka 5m</t>
  </si>
  <si>
    <t>63</t>
  </si>
  <si>
    <t>STR2578</t>
  </si>
  <si>
    <t>Osazení optického patch kabelu</t>
  </si>
  <si>
    <t>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</si>
  <si>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</si>
  <si>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</si>
  <si>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</si>
  <si>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</si>
  <si>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</si>
  <si>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</si>
  <si>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</si>
  <si>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</si>
  <si>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</si>
  <si>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</si>
  <si>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</si>
  <si>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</si>
  <si>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</si>
  <si>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</si>
  <si>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</si>
  <si>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</si>
  <si>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</si>
  <si>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</si>
  <si>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</si>
  <si>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</si>
  <si>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</si>
  <si>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</si>
  <si>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</si>
  <si>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</si>
  <si>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</si>
  <si>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</si>
  <si>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</si>
  <si>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</si>
  <si>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</si>
  <si>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</si>
  <si>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</si>
  <si>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</si>
  <si>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</si>
  <si>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</si>
  <si>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</si>
  <si>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</si>
  <si>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</si>
  <si>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</si>
  <si>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</si>
  <si>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</si>
  <si>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</si>
  <si>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  
Požární ucpávka P90.  
Požární ucpávka P90.  
Požární ucpávka P90.</t>
  </si>
  <si>
    <t>74</t>
  </si>
  <si>
    <t>Pol68</t>
  </si>
  <si>
    <t>Spojovací materiál a ostatní elektroinstalační materiály</t>
  </si>
  <si>
    <t>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</si>
  <si>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</si>
  <si>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</si>
  <si>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</si>
  <si>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  
Zapravení drážky  
Zapravení drážky  
Zapravení drážky</t>
  </si>
  <si>
    <t>76</t>
  </si>
  <si>
    <t>977332122</t>
  </si>
  <si>
    <t>Frézování drážek ve stěnách z cihel včetně omítky do 50x50 mm</t>
  </si>
  <si>
    <t>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</si>
  <si>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</si>
  <si>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</si>
  <si>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</si>
  <si>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</si>
  <si>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</si>
  <si>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</si>
  <si>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</si>
  <si>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  
Průrazy do velikosti 70x70 mm  
Průrazy do velikosti 70x70 mm  
Průrazy do velikosti 70x70 mm</t>
  </si>
  <si>
    <t>79</t>
  </si>
  <si>
    <t>Pol108.1</t>
  </si>
  <si>
    <t>Průvrty stropu/podlah pro vedení kabeláže</t>
  </si>
  <si>
    <t>Průvrty stropu/podlah pro vedení kabeláže  
Průvrty stropu/podlah pro vedení kabeláže  
Průvrty stropu/podlah pro vedení kabeláže  
Průvrty stropu/podlah pro vedení kabeláže</t>
  </si>
  <si>
    <t>80</t>
  </si>
  <si>
    <t>Pol76</t>
  </si>
  <si>
    <t>Zaškolení obsluhy</t>
  </si>
  <si>
    <t>Zaškolení obsluhy  
Zaškolení obsluhy  
Zaškolení obsluhy  
Zaškolení obsluhy</t>
  </si>
  <si>
    <t>81</t>
  </si>
  <si>
    <t>Pol139</t>
  </si>
  <si>
    <t>Zkušební provoz, součinnost při uvádění systému do provozu a předání</t>
  </si>
  <si>
    <t>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</si>
  <si>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</si>
  <si>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</si>
  <si>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</si>
  <si>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  
Zhotovení Realizační dokumentace RDS  
Zhotovení Realizační dokumentace RDS  
Zhotovení Realizační dokumentace RDS</t>
  </si>
  <si>
    <t>85</t>
  </si>
  <si>
    <t>POL2222</t>
  </si>
  <si>
    <t>Zhotovení montážních postupů</t>
  </si>
  <si>
    <t>Zhotovení montážních postupů  
Zhotovení montážních postupů  
Zhotovení montážních postupů  
Zhotovení montážních postupů</t>
  </si>
  <si>
    <t>86</t>
  </si>
  <si>
    <t>742410201</t>
  </si>
  <si>
    <t>Oživení a nastavení ústředny rozhlasu, programování</t>
  </si>
  <si>
    <t>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</si>
  <si>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</si>
  <si>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</si>
  <si>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</si>
  <si>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</si>
  <si>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</si>
  <si>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</si>
  <si>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</si>
  <si>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</si>
  <si>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 xml:space="preserve">  D.1.2.4.1</t>
  </si>
  <si>
    <t>PZTS, EACS - Elektrická požární a zabezpečovací signalizace</t>
  </si>
  <si>
    <t>D.1.2.4.1</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</si>
  <si>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</si>
  <si>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</si>
  <si>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</si>
  <si>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</si>
  <si>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</si>
  <si>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</si>
  <si>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  
Montáž ústředny PZTS  
Montáž ústředny PZTS  
Montáž ústředny PZTS</t>
  </si>
  <si>
    <t>40466029</t>
  </si>
  <si>
    <t>brána GSM se simulací telefonní linky, 2IN/2OUT pro SMS</t>
  </si>
  <si>
    <t>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</si>
  <si>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</si>
  <si>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</si>
  <si>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</si>
  <si>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</si>
  <si>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</si>
  <si>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</si>
  <si>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</si>
  <si>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</si>
  <si>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</si>
  <si>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</si>
  <si>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</si>
  <si>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</si>
  <si>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</si>
  <si>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</si>
  <si>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</si>
  <si>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</si>
  <si>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</si>
  <si>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</si>
  <si>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</si>
  <si>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</si>
  <si>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</si>
  <si>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</si>
  <si>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</si>
  <si>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</si>
  <si>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</si>
  <si>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</si>
  <si>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</si>
  <si>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</si>
  <si>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</si>
  <si>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  
Montáž galvanického oddělovače  
Montáž galvanického oddělovače  
Montáž galvanického oddělovače</t>
  </si>
  <si>
    <t>RPol73</t>
  </si>
  <si>
    <t>Ovládací panel - černé provedení</t>
  </si>
  <si>
    <t>Ovládací panel - černé provedení  
Ovládací panel - černé provedení  
Ovládací panel - černé provedení  
Ovládací panel - černé provedení</t>
  </si>
  <si>
    <t>742220141</t>
  </si>
  <si>
    <t>Montáž ovládací klávesnice pro dodanou ústřednu</t>
  </si>
  <si>
    <t>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</si>
  <si>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</si>
  <si>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</si>
  <si>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</si>
  <si>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</si>
  <si>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</si>
  <si>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</si>
  <si>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</si>
  <si>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</si>
  <si>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</si>
  <si>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</si>
  <si>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</si>
  <si>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  
Odolný kryt pro klávesnici  
Odolný kryt pro klávesnici  
Odolný kryt pro klávesnici</t>
  </si>
  <si>
    <t>96</t>
  </si>
  <si>
    <t>R426</t>
  </si>
  <si>
    <t>Montáž odolného krytu pro klávesnici</t>
  </si>
  <si>
    <t>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</si>
  <si>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</si>
  <si>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</si>
  <si>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</si>
  <si>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</si>
  <si>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</si>
  <si>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</si>
  <si>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</si>
  <si>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</si>
  <si>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</si>
  <si>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</si>
  <si>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</si>
  <si>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</si>
  <si>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</si>
  <si>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</si>
  <si>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</si>
  <si>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</si>
  <si>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</si>
  <si>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</si>
  <si>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</si>
  <si>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</si>
  <si>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</si>
  <si>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</si>
  <si>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</si>
  <si>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</si>
  <si>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  
Propojovací krabice tamperovana  
Propojovací krabice tamperovana  
Propojovací krabice tamperovana</t>
  </si>
  <si>
    <t>742220061</t>
  </si>
  <si>
    <t>Montáž rozbočovače sběrnice v krabici</t>
  </si>
  <si>
    <t>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</si>
  <si>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</si>
  <si>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</si>
  <si>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</si>
  <si>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</si>
  <si>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</si>
  <si>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</si>
  <si>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</si>
  <si>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</si>
  <si>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</si>
  <si>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</si>
  <si>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</si>
  <si>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</si>
  <si>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</si>
  <si>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</si>
  <si>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</si>
  <si>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  
Krabice KU 68, s víčkem  
Krabice KU 68, s víčkem  
Krabice KU 68, s víčkem</t>
  </si>
  <si>
    <t>742110506</t>
  </si>
  <si>
    <t>Montáž krabic pro slaboproud zapuštěných plastových odbočných univerzálních s víčkem</t>
  </si>
  <si>
    <t>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</si>
  <si>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</si>
  <si>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</si>
  <si>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</si>
  <si>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</si>
  <si>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</si>
  <si>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</si>
  <si>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</si>
  <si>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</si>
  <si>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  
Montáž únikového terminálu  
Montáž únikového terminálu  
Montáž únikového terminálu</t>
  </si>
  <si>
    <t>Pol1000</t>
  </si>
  <si>
    <t>Akumulátor 12V/45Ah</t>
  </si>
  <si>
    <t>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</si>
  <si>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</si>
  <si>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</si>
  <si>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</si>
  <si>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</si>
  <si>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</si>
  <si>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  
Přídržný magnet 544kg  
Přídržný magnet 544kg  
Přídržný magnet 544kg</t>
  </si>
  <si>
    <t>742210231</t>
  </si>
  <si>
    <t>Montáž přídržného magnetu s tlačítkem</t>
  </si>
  <si>
    <t>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</si>
  <si>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</si>
  <si>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</si>
  <si>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</si>
  <si>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</si>
  <si>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</si>
  <si>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</si>
  <si>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</si>
  <si>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</si>
  <si>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</si>
  <si>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</si>
  <si>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</si>
  <si>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</si>
  <si>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</si>
  <si>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</si>
  <si>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  
Akumulátor 12V/17Ah  
Akumulátor 12V/17Ah  
Akumulátor 12V/17Ah</t>
  </si>
  <si>
    <t>RPol99</t>
  </si>
  <si>
    <t>Akumulátor 12V/26Ah</t>
  </si>
  <si>
    <t>akumulátor 12V/26Ah  
akumulátor 12V/26Ah  
Akumulátor 12V/26Ah  
Akumulátor 12V/26Ah</t>
  </si>
  <si>
    <t>Akumulátor 12V/40Ah</t>
  </si>
  <si>
    <t>Akumulátor 12V/40Ah  
Akumulátor 12V/40Ah  
Akumulátor 12V/40Ah  
Akumulátor 12V/40Ah</t>
  </si>
  <si>
    <t>742220211</t>
  </si>
  <si>
    <t>Montáž zálohového napájecího zdroje s dobíječem a akumulátorem</t>
  </si>
  <si>
    <t>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</si>
  <si>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</si>
  <si>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</si>
  <si>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FTP cat5e, B2cas1d1a1  
FTP cat5e, B2cas1d1a1  
FTP cat5e, B2cas1d1a1  
FTP cat5e, B2cas1d1a1</t>
  </si>
  <si>
    <t>RPol106</t>
  </si>
  <si>
    <t>1-CSKH-R RF (M) B2ca s1ad1a1 3x1,5</t>
  </si>
  <si>
    <t>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</si>
  <si>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</si>
  <si>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</si>
  <si>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</si>
  <si>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</si>
  <si>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</si>
  <si>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  
Instalační trubka prům. 32mm  
Instalační trubka prům. 32mm  
Instalační trubka prům. 32mm</t>
  </si>
  <si>
    <t>RPol109</t>
  </si>
  <si>
    <t>Kabelové příchytky, natřelovací</t>
  </si>
  <si>
    <t>Kabelové příchytky, natřelovací  
Kabelové příchytky, natřelovací  
Kabelové příchytky, natřelovací  
Kabelové příchytky, natřelovací</t>
  </si>
  <si>
    <t>RPol1010</t>
  </si>
  <si>
    <t>Elektro instalační lišta 110x65 - bezhalogenová</t>
  </si>
  <si>
    <t>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</si>
  <si>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</si>
  <si>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</si>
  <si>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</si>
  <si>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</si>
  <si>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</si>
  <si>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</si>
  <si>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</si>
  <si>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  
Příchytky pro ocelové trubky pr. 47mm  
Příchytky pro ocelové trubky pr. 47mm  
Příchytky pro ocelové trubky pr. 47mm</t>
  </si>
  <si>
    <t>R1002</t>
  </si>
  <si>
    <t>Montáž trubek ocelových na příchytky</t>
  </si>
  <si>
    <t>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</si>
  <si>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</si>
  <si>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</si>
  <si>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</si>
  <si>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</si>
  <si>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</si>
  <si>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</si>
  <si>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</si>
  <si>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</si>
  <si>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</si>
  <si>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</si>
  <si>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</si>
  <si>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</si>
  <si>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</si>
  <si>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</si>
  <si>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</si>
  <si>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</si>
  <si>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</si>
  <si>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</si>
  <si>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</si>
  <si>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</si>
  <si>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</si>
  <si>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</si>
  <si>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</si>
  <si>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</si>
  <si>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</si>
  <si>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</si>
  <si>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</si>
  <si>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</si>
  <si>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89</t>
  </si>
  <si>
    <t>RPol121</t>
  </si>
  <si>
    <t>Provedení funkčních zkoušek</t>
  </si>
  <si>
    <t>Provedení funkčních zkoušek  
Provedení funkčních zkoušek  
Provedení funkčních zkoušek  
Provedení funkčních zkoušek</t>
  </si>
  <si>
    <t>90</t>
  </si>
  <si>
    <t>RPol123</t>
  </si>
  <si>
    <t>HOD</t>
  </si>
  <si>
    <t>91</t>
  </si>
  <si>
    <t>RPol63</t>
  </si>
  <si>
    <t>92</t>
  </si>
  <si>
    <t>091960001R</t>
  </si>
  <si>
    <t>Průkaz způsobilosti</t>
  </si>
  <si>
    <t>Průkaz způsobilosti  
Průkaz způsobilosti  
Průkaz způsobilosti  
Průkaz způsobilosti</t>
  </si>
  <si>
    <t>94</t>
  </si>
  <si>
    <t>Zhotovení realizační dokumentace</t>
  </si>
  <si>
    <t>KPS</t>
  </si>
  <si>
    <t>Zhotovení realizační dokumentace  
Zhotovení realizační dokumentace  
Zhotovení realizační dokumentace  
Zhotovení realizační dokumentace</t>
  </si>
  <si>
    <t>97</t>
  </si>
  <si>
    <t>POL222</t>
  </si>
  <si>
    <t>98</t>
  </si>
  <si>
    <t>Rpol51</t>
  </si>
  <si>
    <t>Integrace do DDTS</t>
  </si>
  <si>
    <t>Integrace do DDTS  
Integrace do DDTS  
Integrace do DDTS  
Integrace do DDTS</t>
  </si>
  <si>
    <t xml:space="preserve">  D.1.2.4.2</t>
  </si>
  <si>
    <t>VSS - Elektrická požární a zabezpečovací signalizace</t>
  </si>
  <si>
    <t>D.1.2.4.2</t>
  </si>
  <si>
    <t>742230001</t>
  </si>
  <si>
    <t>Montáž DVR nebo NAS, nahrávacího zařízení pro kamery</t>
  </si>
  <si>
    <t>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</si>
  <si>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</si>
  <si>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</si>
  <si>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</si>
  <si>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</si>
  <si>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</si>
  <si>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</si>
  <si>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</si>
  <si>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</si>
  <si>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</si>
  <si>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</si>
  <si>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</si>
  <si>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</si>
  <si>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</si>
  <si>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</si>
  <si>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</si>
  <si>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</si>
  <si>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</si>
  <si>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</si>
  <si>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</si>
  <si>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</si>
  <si>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</si>
  <si>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</si>
  <si>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</si>
  <si>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</si>
  <si>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</si>
  <si>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</si>
  <si>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</si>
  <si>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</si>
  <si>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  
Montáž a nastavení stávajících kamer  
Montáž a nastavení stávajících kamer  
Montáž a nastavení stávajících kamer</t>
  </si>
  <si>
    <t>742230101</t>
  </si>
  <si>
    <t>Licence k připojení jedné kamery k SW</t>
  </si>
  <si>
    <t>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</si>
  <si>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</si>
  <si>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</si>
  <si>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</si>
  <si>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</si>
  <si>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</si>
  <si>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</si>
  <si>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</si>
  <si>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</si>
  <si>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</si>
  <si>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</si>
  <si>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</si>
  <si>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</si>
  <si>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</si>
  <si>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  
U/UTP Cat 6a, B2ca a1s1d1  
U/UTP Cat 6a, B2ca a1s1d1  
U/UTP Cat 6a, B2ca a1s1d1</t>
  </si>
  <si>
    <t>742330024</t>
  </si>
  <si>
    <t>Montáž patch panelu 24 portů</t>
  </si>
  <si>
    <t>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</si>
  <si>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</si>
  <si>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  
patch panel UTP Cat 6a, plně osazený  
patch panel UTP Cat 6a, plně osazený  
patch panel UTP Cat 6a, plně osazený</t>
  </si>
  <si>
    <t>Administrovatelný L2/L3 PoE switch</t>
  </si>
  <si>
    <t>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</si>
  <si>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</si>
  <si>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</si>
  <si>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  
SFP 10Gb SM LC  
SFP 10Gb SM LC  
SFP 10Gb SM LC</t>
  </si>
  <si>
    <t>RPolK8</t>
  </si>
  <si>
    <t>Instalace optického patch kabelu</t>
  </si>
  <si>
    <t>Instalace optického patch kabelu  
Instalace optického patch kabelu  
Instalace optického patch kabelu  
Instalace optického patch kabelu</t>
  </si>
  <si>
    <t>RPolK9</t>
  </si>
  <si>
    <t>Optický patch kabel E2000/LC, 10m</t>
  </si>
  <si>
    <t>Optický patch kabel E2000/LC, 10m  
Optický patch kabel E2000/LC, 10m  
Optický patch kabel E2000/LC, 10m  
Optický patch kabel E2000/LC, 10m</t>
  </si>
  <si>
    <t>UPS RT 1000 VA 230 V, 2U</t>
  </si>
  <si>
    <t>UPS RT 1000 VA 230 V, 2U  
UPS RT 1000 VA 230 V, 2U  
UPS RT 1000 VA 230 V, 2U  
UPS RT 1000 VA 230 V, 2U</t>
  </si>
  <si>
    <t>UPS RT 48 V – Sada baterií, 2U</t>
  </si>
  <si>
    <t>UPS RT 48 V – Sada baterií, 2U  
UPS RT 48 V – Sada baterií, 2U  
UPS RT 48 V – Sada baterií, 2U  
UPS RT 48 V – Sada baterií, 2U</t>
  </si>
  <si>
    <t>R306</t>
  </si>
  <si>
    <t>Montáž Patch kabelu</t>
  </si>
  <si>
    <t>Montáž Patch kabelu  
Montáž Patch kabelu  
Montáž Patch kabelu  
Montáž Patch kabelu</t>
  </si>
  <si>
    <t>R307</t>
  </si>
  <si>
    <t>Patch kabel 3m, UTP Cat 6a</t>
  </si>
  <si>
    <t>Patch kabel 3m, UTP Cat 6a  
Patch kabel 3m, UTP Cat 6a  
Patch kabel 3m, UTP Cat 6a  
Patch kabel 3m, UTP Cat 6a</t>
  </si>
  <si>
    <t>R308</t>
  </si>
  <si>
    <t>Patch kabel 5m, UTP Cat 6a</t>
  </si>
  <si>
    <t>Patch kabel 5m, UTP Cat 6a  
Patch kabel 5m, UTP Cat 6a  
Patch kabel 5m, UTP Cat 6a  
Patch kabel 5m, UTP Cat 6a</t>
  </si>
  <si>
    <t>742330101</t>
  </si>
  <si>
    <t>Měření metalického segmentu s vyhotovením protokolu</t>
  </si>
  <si>
    <t>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</si>
  <si>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</si>
  <si>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</si>
  <si>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</si>
  <si>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</si>
  <si>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</si>
  <si>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</si>
  <si>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</si>
  <si>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</si>
  <si>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  
Instalace příslušenství racku  
Instalace příslušenství racku  
Instalace příslušenství racku</t>
  </si>
  <si>
    <t>RPolK11</t>
  </si>
  <si>
    <t>RPolK12</t>
  </si>
  <si>
    <t>Svislý vyvazovací panel, dvouřadý</t>
  </si>
  <si>
    <t>Svislý vyvazovací panel, dvouřadý  
Svislý vyvazovací panel, dvouřadý  
Svislý vyvazovací panel, dvouřadý  
Svislý vyvazovací panel, dvouřadý</t>
  </si>
  <si>
    <t>RPolK13</t>
  </si>
  <si>
    <t>Uzemňovací sběrnice</t>
  </si>
  <si>
    <t>Uzemňovací sběrnice  
Uzemňovací sběrnice  
Uzemňovací sběrnice  
Uzemňovací sběrnice</t>
  </si>
  <si>
    <t>UPS On-Line, 3kVA, věžová UPS, 230V, 2U</t>
  </si>
  <si>
    <t>UPS On-Line, 3kVA, věžová UPS, 230V, 2U  
UPS On-Line, 3kVA, věžová UPS, 230V, 2U  
UPS On-Line, 3kVA, věžová UPS, 230V, 2U  
UPS On-Line, 3kVA, věžová UPS, 230V, 2U</t>
  </si>
  <si>
    <t>UPS SRT 96 V 3 kVA – Sada baterií, 2U</t>
  </si>
  <si>
    <t>UPS SRT 96 V 3 kVA – Sada baterií, 2U  
UPS SRT 96 V 3 kVA – Sada baterií, 2U  
UPS SRT 96 V 3 kVA – Sada baterií, 2U  
UPS SRT 96 V 3 kVA – Sada baterií, 2U</t>
  </si>
  <si>
    <t>742230103</t>
  </si>
  <si>
    <t>Nastavení záběru podle přání uživatele</t>
  </si>
  <si>
    <t>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</si>
  <si>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</si>
  <si>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</si>
  <si>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</si>
  <si>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</si>
  <si>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</si>
  <si>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</si>
  <si>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</si>
  <si>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</si>
  <si>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  
Oživení systému  
Oživení systému  
Oživení systému</t>
  </si>
  <si>
    <t>RPol143</t>
  </si>
  <si>
    <t>Výchozí revize systému</t>
  </si>
  <si>
    <t>Výchozí revize systému  
Výchozí revize systému  
Výchozí revize systému  
Výchozí revize systému</t>
  </si>
  <si>
    <t>RPol144</t>
  </si>
  <si>
    <t>Zhotovení Montážních postupů</t>
  </si>
  <si>
    <t>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</si>
  <si>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</si>
  <si>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</si>
  <si>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</si>
  <si>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</si>
  <si>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</si>
  <si>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</si>
  <si>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</si>
  <si>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</si>
  <si>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</si>
  <si>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</si>
  <si>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  
U/UTP Cat 5e  
U/UTP Cat 5e  
U/UTP Cat 5e</t>
  </si>
  <si>
    <t>742124005</t>
  </si>
  <si>
    <t>Montáž kabelů datových FTP, UTP, STP ukončení kabelu konektorem</t>
  </si>
  <si>
    <t>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</si>
  <si>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</si>
  <si>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</si>
  <si>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</si>
  <si>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</si>
  <si>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</si>
  <si>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  
Montáž Keystonu Cat 5e  
Montáž Keystonu Cat 5e  
Montáž Keystonu Cat 5e</t>
  </si>
  <si>
    <t>R4651461</t>
  </si>
  <si>
    <t>Keystone UTP cat 5e</t>
  </si>
  <si>
    <t>Keystone UTP cat 5e  
Keystone UTP cat 5e  
Keystone UTP cat 5e  
Keystone UTP cat 5e</t>
  </si>
  <si>
    <t>lišta elektroinstalační hranatá PVC 40x40mm</t>
  </si>
  <si>
    <t>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</si>
  <si>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</si>
  <si>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</si>
  <si>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</si>
  <si>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</si>
  <si>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</si>
  <si>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</si>
  <si>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</si>
  <si>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</si>
  <si>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</si>
  <si>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</si>
  <si>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</si>
  <si>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</si>
  <si>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</si>
  <si>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</si>
  <si>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</si>
  <si>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</si>
  <si>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</si>
  <si>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</si>
  <si>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</si>
  <si>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</si>
  <si>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</si>
  <si>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</si>
  <si>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</si>
  <si>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</si>
  <si>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</si>
  <si>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  
Kabel JYSTY 2x2x0,8  
Kabel JYSTY 2x2x0,8  
Kabel JYSTY 2x2x0,8</t>
  </si>
  <si>
    <t>RPol138</t>
  </si>
  <si>
    <t>Instalační krabice 2 pozice</t>
  </si>
  <si>
    <t>Instalační krabice 2 pozice  
Instalační krabice 2 pozice  
Instalační krabice 2 pozice  
Instalační krabice 2 pozice</t>
  </si>
  <si>
    <t>RPol139</t>
  </si>
  <si>
    <t>instalační krabice 1 pozice</t>
  </si>
  <si>
    <t>instalační krabice 1 pozice  
instalační krabice 1 pozice  
instalační krabice 1 pozice  
instalační krabice 1 pozice</t>
  </si>
  <si>
    <t>742350006</t>
  </si>
  <si>
    <t>Montáž instalační krabice pro DHM</t>
  </si>
  <si>
    <t>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</si>
  <si>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</si>
  <si>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</si>
  <si>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</si>
  <si>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  
Připojení do systému PZTS  
Připojení do systému PZTS  
Připojení do systému PZTS</t>
  </si>
  <si>
    <t xml:space="preserve">  D.1.2.7.1</t>
  </si>
  <si>
    <t>Jiné sdělovací zařízení - SSK</t>
  </si>
  <si>
    <t>D.1.2.7.1</t>
  </si>
  <si>
    <t>Rpol1</t>
  </si>
  <si>
    <t>Kabel U/UTP Cat 6a, B2cas1a1d1</t>
  </si>
  <si>
    <t>U/UTP Cat 6a  
U/UTP Cat 6a  
Kabel U/UTP Cat 6a, B2cas1a1d1  
Kabel U/UTP Cat 6a, B2cas1a1d1</t>
  </si>
  <si>
    <t>742124006</t>
  </si>
  <si>
    <t>Montáž kabelů datových FTP, UTP, STP ukončení kabelu spojkou</t>
  </si>
  <si>
    <t>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</si>
  <si>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</si>
  <si>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</si>
  <si>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</si>
  <si>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</si>
  <si>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</si>
  <si>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</si>
  <si>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</si>
  <si>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</si>
  <si>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</si>
  <si>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</si>
  <si>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</si>
  <si>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</si>
  <si>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</si>
  <si>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  
kabel optický zafukovací SM 9/125um  
kabel optický zafukovací SM 9/125um  
kabel optický zafukovací SM 9/125um</t>
  </si>
  <si>
    <t>742124014</t>
  </si>
  <si>
    <t>Provedení svaru optického vlákna</t>
  </si>
  <si>
    <t>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</si>
  <si>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</si>
  <si>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</si>
  <si>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</si>
  <si>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</si>
  <si>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</si>
  <si>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  
Montáž zářezového pásku  
Montáž zářezového pásku  
Montáž zářezového pásku</t>
  </si>
  <si>
    <t>Rpol1003</t>
  </si>
  <si>
    <t>Zářezový LSA pásek pro 10 párů vodičů</t>
  </si>
  <si>
    <t>Zářezový LSA pásek pro 10 párů vodičů  
Zářezový LSA pásek pro 10 párů vodičů  
Zářezový LSA pásek pro 10 párů vodičů  
Zářezový LSA pásek pro 10 párů vodičů</t>
  </si>
  <si>
    <t>HDPE pro OK 40/32 mm</t>
  </si>
  <si>
    <t>HDPE pro OK 40/32 mm  
HDPE pro OK 40/32 mm  
HDPE pro OK 40/32 mm  
HDPE pro OK 40/32 mm</t>
  </si>
  <si>
    <t>Spojka HDPEtrubky 40/32mm</t>
  </si>
  <si>
    <t>Spojka HDPEtrubky 40/32mm  
Spojka HDPEtrubky 40/32mm  
Spojka HDPEtrubky 40/32mm  
Spojka HDPEtrubky 40/32mm</t>
  </si>
  <si>
    <t>Příchytka pro trubku na stěnu</t>
  </si>
  <si>
    <t>Příchytka pro trubku na stěnu  
Příchytka pro trubku na stěnu  
Příchytka pro trubku na stěnu  
Příchytka pro trubku na stěnu</t>
  </si>
  <si>
    <t>RMB1111</t>
  </si>
  <si>
    <t>Měření stejnosměrné - první čtyřka</t>
  </si>
  <si>
    <t>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</si>
  <si>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</si>
  <si>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</si>
  <si>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</si>
  <si>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</si>
  <si>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</si>
  <si>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</si>
  <si>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</si>
  <si>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</si>
  <si>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</si>
  <si>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</si>
  <si>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</si>
  <si>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</si>
  <si>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</si>
  <si>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</si>
  <si>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</si>
  <si>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</si>
  <si>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</si>
  <si>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  
Osazení zafukovacího zařízení  
Osazení zafukovacího zařízení  
Osazení zafukovacího zařízení</t>
  </si>
  <si>
    <t>Optický patch kabel SM E2000//LC, délka 5m</t>
  </si>
  <si>
    <t>Optický patch kabel SM E2000//LC, délka 5m  
Optický patch kabel SM E2000//LC, délka 5m  
Optický patch kabel SM E2000//LC, délka 5m  
Optický patch kabel SM E2000//LC, délka 5m</t>
  </si>
  <si>
    <t>RPol103</t>
  </si>
  <si>
    <t>Optický patch kabel E2000/LC, délka 10m</t>
  </si>
  <si>
    <t>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</si>
  <si>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</si>
  <si>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</si>
  <si>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</si>
  <si>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</si>
  <si>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</si>
  <si>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</si>
  <si>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</si>
  <si>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</si>
  <si>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</si>
  <si>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</si>
  <si>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</si>
  <si>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</si>
  <si>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</si>
  <si>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</si>
  <si>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</si>
  <si>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</si>
  <si>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</si>
  <si>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</si>
  <si>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</si>
  <si>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</si>
  <si>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</si>
  <si>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</si>
  <si>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</si>
  <si>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</si>
  <si>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</si>
  <si>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</si>
  <si>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</si>
  <si>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</si>
  <si>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</si>
  <si>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</si>
  <si>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</si>
  <si>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</si>
  <si>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</si>
  <si>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</si>
  <si>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</si>
  <si>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</si>
  <si>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</si>
  <si>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</si>
  <si>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</si>
  <si>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</si>
  <si>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</si>
  <si>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</si>
  <si>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</si>
  <si>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</si>
  <si>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</si>
  <si>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</si>
  <si>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</si>
  <si>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</si>
  <si>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</si>
  <si>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</si>
  <si>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</si>
  <si>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</si>
  <si>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</si>
  <si>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</si>
  <si>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</si>
  <si>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</si>
  <si>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</si>
  <si>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</si>
  <si>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</si>
  <si>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</si>
  <si>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</si>
  <si>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</si>
  <si>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</si>
  <si>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</si>
  <si>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</si>
  <si>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</si>
  <si>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</si>
  <si>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</si>
  <si>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</si>
  <si>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</si>
  <si>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</si>
  <si>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</si>
  <si>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</si>
  <si>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</si>
  <si>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</si>
  <si>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</si>
  <si>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</si>
  <si>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</si>
  <si>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</si>
  <si>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</si>
  <si>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</si>
  <si>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</si>
  <si>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</si>
  <si>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</si>
  <si>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</si>
  <si>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</si>
  <si>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</si>
  <si>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</si>
  <si>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</si>
  <si>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</si>
  <si>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</si>
  <si>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</si>
  <si>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</si>
  <si>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</si>
  <si>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</si>
  <si>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</si>
  <si>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</si>
  <si>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</si>
  <si>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</si>
  <si>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</si>
  <si>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</si>
  <si>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</si>
  <si>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</si>
  <si>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</si>
  <si>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  
Licence pro Switch  
Licence pro Switch  
Licence pro Switch</t>
  </si>
  <si>
    <t>R456146254165</t>
  </si>
  <si>
    <t>Modul do switche 8x SFP+ 10Gbps</t>
  </si>
  <si>
    <t>Modul do switche 8x SFP+ 10Gbps  
Modul do switche 8x SFP+ 10Gbps  
Modul do switche 8x SFP+ 10Gbps  
Modul do switche 8x SFP+ 10Gbps</t>
  </si>
  <si>
    <t>R5426</t>
  </si>
  <si>
    <t>Instalace SFP do switche</t>
  </si>
  <si>
    <t>Instalace SFP do switche  
Instalace SFP do switche  
Instalace SFP do switche  
Instalace SFP do switche</t>
  </si>
  <si>
    <t>R564616196</t>
  </si>
  <si>
    <t>SFP+ 10Gbps, Cisco kompatibilní</t>
  </si>
  <si>
    <t>SFP+ 10Gbps, Cisco kompatibilní  
SFP+ 10Gbps, Cisco kompatibilní  
SFP+ 10Gbps, Cisco kompatibilní  
SFP+ 10Gbps, Cisco kompatibilní</t>
  </si>
  <si>
    <t>RMAT0014</t>
  </si>
  <si>
    <t>Modul 12x E2000 do ODF panelu</t>
  </si>
  <si>
    <t>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</si>
  <si>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</si>
  <si>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</si>
  <si>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</si>
  <si>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</si>
  <si>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</si>
  <si>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</si>
  <si>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</si>
  <si>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  
Instalace baterií do zařízení benníng  
Instalace baterií do zařízení benníng  
Instalace baterií do zařízení benníng</t>
  </si>
  <si>
    <t>R4649461</t>
  </si>
  <si>
    <t>Akumulátory Benning 12V/190Ah</t>
  </si>
  <si>
    <t>Akumulátory Benning 12V/190Ah  
Akumulátory Benning 12V/190Ah  
Akumulátory Benning 12V/190Ah  
Akumulátory Benning 12V/190Ah</t>
  </si>
  <si>
    <t>R16514</t>
  </si>
  <si>
    <t>Doplnění napájecího modulu</t>
  </si>
  <si>
    <t>Doplnění napájecího modulu  
Doplnění napájecího modulu  
Doplnění napájecího modulu  
Doplnění napájecího modulu</t>
  </si>
  <si>
    <t>R464946</t>
  </si>
  <si>
    <t>Napájecí modul 2000 SE-779</t>
  </si>
  <si>
    <t>Napájecí modul 2000 SE-779  
Napájecí modul 2000 SE-779  
Napájecí modul 2000 SE-779  
Napájecí modul 2000 SE-779</t>
  </si>
  <si>
    <t>210120511</t>
  </si>
  <si>
    <t>Montáž jističů do 100 A se zapojením vodičů</t>
  </si>
  <si>
    <t>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</si>
  <si>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</si>
  <si>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</si>
  <si>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  
jistič B32/1  
jistič B32/1  
jistič B32/1</t>
  </si>
  <si>
    <t>210120102</t>
  </si>
  <si>
    <t>Montáž pojistkových patron nožových</t>
  </si>
  <si>
    <t>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</si>
  <si>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</si>
  <si>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</si>
  <si>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  
Pojistka 48V/200A  
Pojistka 48V/200A  
Pojistka 48V/200A</t>
  </si>
  <si>
    <t>R44942</t>
  </si>
  <si>
    <t>Montáž boxu pro pojistky</t>
  </si>
  <si>
    <t>Montáž boxu pro pojistky  
Montáž boxu pro pojistky  
Montáž boxu pro pojistky  
Montáž boxu pro pojistky</t>
  </si>
  <si>
    <t>R48444452</t>
  </si>
  <si>
    <t>Box pro pojistky, umístitelný do racku 19"</t>
  </si>
  <si>
    <t>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</si>
  <si>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</si>
  <si>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</si>
  <si>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</si>
  <si>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</si>
  <si>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</si>
  <si>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</si>
  <si>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</si>
  <si>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</si>
  <si>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</si>
  <si>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</si>
  <si>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</si>
  <si>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</si>
  <si>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</si>
  <si>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</si>
  <si>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</si>
  <si>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</si>
  <si>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</si>
  <si>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</si>
  <si>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</si>
  <si>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</si>
  <si>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100</t>
  </si>
  <si>
    <t>101</t>
  </si>
  <si>
    <t>R486246</t>
  </si>
  <si>
    <t>Napájecí panel 3U</t>
  </si>
  <si>
    <t>Napájecí panel 3U  
Napájecí panel 3U  
Napájecí panel 3U  
Napájecí panel 3U</t>
  </si>
  <si>
    <t>102</t>
  </si>
  <si>
    <t>103</t>
  </si>
  <si>
    <t>104</t>
  </si>
  <si>
    <t>742330023</t>
  </si>
  <si>
    <t>Montáž vyvazovacího panelu 1U</t>
  </si>
  <si>
    <t>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</si>
  <si>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</si>
  <si>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</si>
  <si>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  
Svislý vyvazovací panel dvouřadý  
Svislý vyvazovací panel dvouřadý  
Svislý vyvazovací panel dvouřadý</t>
  </si>
  <si>
    <t>106</t>
  </si>
  <si>
    <t>742330023.1</t>
  </si>
  <si>
    <t>Montáž vyvazovacího panelu</t>
  </si>
  <si>
    <t>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</si>
  <si>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</si>
  <si>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</si>
  <si>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</si>
  <si>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  
Kabelový organizér 2U  
Kabelový organizér 2U  
Kabelový organizér 2U</t>
  </si>
  <si>
    <t>108</t>
  </si>
  <si>
    <t>109</t>
  </si>
  <si>
    <t>patch panel 24 portů, UTP Cat 6a, osazený</t>
  </si>
  <si>
    <t>patch panel 24 portů, UTP Cat 6a, osazený  
patch panel 24 portů, UTP Cat 6a, osazený  
patch panel 24 portů, UTP Cat 6a, osazený  
patch panel 24 portů, UTP Cat 6a, osazený</t>
  </si>
  <si>
    <t>110</t>
  </si>
  <si>
    <t>742330052</t>
  </si>
  <si>
    <t>Popis portů patchpanelu</t>
  </si>
  <si>
    <t>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</si>
  <si>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</si>
  <si>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</si>
  <si>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</si>
  <si>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</si>
  <si>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</si>
  <si>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</si>
  <si>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</si>
  <si>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</si>
  <si>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</si>
  <si>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</si>
  <si>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</si>
  <si>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</si>
  <si>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</si>
  <si>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</si>
  <si>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</si>
  <si>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</si>
  <si>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</si>
  <si>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</si>
  <si>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</si>
  <si>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</si>
  <si>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</si>
  <si>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</si>
  <si>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</si>
  <si>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</si>
  <si>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</si>
  <si>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</si>
  <si>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</si>
  <si>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</si>
  <si>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</si>
  <si>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</si>
  <si>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</si>
  <si>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</si>
  <si>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</si>
  <si>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</si>
  <si>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</si>
  <si>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</si>
  <si>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</si>
  <si>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</si>
  <si>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</si>
  <si>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</si>
  <si>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</si>
  <si>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</si>
  <si>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</si>
  <si>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</si>
  <si>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</si>
  <si>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</si>
  <si>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</si>
  <si>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</si>
  <si>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</si>
  <si>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</si>
  <si>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</si>
  <si>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</si>
  <si>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</si>
  <si>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</si>
  <si>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</si>
  <si>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</si>
  <si>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</si>
  <si>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</si>
  <si>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</si>
  <si>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</si>
  <si>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</si>
  <si>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</si>
  <si>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</si>
  <si>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</si>
  <si>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</si>
  <si>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</si>
  <si>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</si>
  <si>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402</t>
  </si>
  <si>
    <t>403</t>
  </si>
  <si>
    <t>404</t>
  </si>
  <si>
    <t>R5546414</t>
  </si>
  <si>
    <t>SFP+ 1Gbps, cisco kompatibilní</t>
  </si>
  <si>
    <t>SFP+ 1Gbps, cisco kompatibilní  
SFP+ 1Gbps, cisco kompatibilní  
SFP+ 1Gbps, cisco kompatibilní  
SFP+ 1Gbps, cisco kompatibilní</t>
  </si>
  <si>
    <t>405</t>
  </si>
  <si>
    <t>406</t>
  </si>
  <si>
    <t>RMAT0021.1</t>
  </si>
  <si>
    <t>UPS 2200VA, montáž do racku 2U</t>
  </si>
  <si>
    <t>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</si>
  <si>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</si>
  <si>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</si>
  <si>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</si>
  <si>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</si>
  <si>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</si>
  <si>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</si>
  <si>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</si>
  <si>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</si>
  <si>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</si>
  <si>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</si>
  <si>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</si>
  <si>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</si>
  <si>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</si>
  <si>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</si>
  <si>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</si>
  <si>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</si>
  <si>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</si>
  <si>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</si>
  <si>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</si>
  <si>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</si>
  <si>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</si>
  <si>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</si>
  <si>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</si>
  <si>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</si>
  <si>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</si>
  <si>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</si>
  <si>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</si>
  <si>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</si>
  <si>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</si>
  <si>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</si>
  <si>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</si>
  <si>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</si>
  <si>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</si>
  <si>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</si>
  <si>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</si>
  <si>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</si>
  <si>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</si>
  <si>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</si>
  <si>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</si>
  <si>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</si>
  <si>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</si>
  <si>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</si>
  <si>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</si>
  <si>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</si>
  <si>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</si>
  <si>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</si>
  <si>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</si>
  <si>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</si>
  <si>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</si>
  <si>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</si>
  <si>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</si>
  <si>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</si>
  <si>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</si>
  <si>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</si>
  <si>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</si>
  <si>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</si>
  <si>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</si>
  <si>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</si>
  <si>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</si>
  <si>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</si>
  <si>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</si>
  <si>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</si>
  <si>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</si>
  <si>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</si>
  <si>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</si>
  <si>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</si>
  <si>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</si>
  <si>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</si>
  <si>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</si>
  <si>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</si>
  <si>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</si>
  <si>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</si>
  <si>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</si>
  <si>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</si>
  <si>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</si>
  <si>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</si>
  <si>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</si>
  <si>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</si>
  <si>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</si>
  <si>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</si>
  <si>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</si>
  <si>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</si>
  <si>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</si>
  <si>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</si>
  <si>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</si>
  <si>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</si>
  <si>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</si>
  <si>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</si>
  <si>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</si>
  <si>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</si>
  <si>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</si>
  <si>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</si>
  <si>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</si>
  <si>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</si>
  <si>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</si>
  <si>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</si>
  <si>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</si>
  <si>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</si>
  <si>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</si>
  <si>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</si>
  <si>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</si>
  <si>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</si>
  <si>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</si>
  <si>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</si>
  <si>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</si>
  <si>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</si>
  <si>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</si>
  <si>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</si>
  <si>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</si>
  <si>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</si>
  <si>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</si>
  <si>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</si>
  <si>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</si>
  <si>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</si>
  <si>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</si>
  <si>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</si>
  <si>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</si>
  <si>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</si>
  <si>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</si>
  <si>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</si>
  <si>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</si>
  <si>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</si>
  <si>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</si>
  <si>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</si>
  <si>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</si>
  <si>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</si>
  <si>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</si>
  <si>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</si>
  <si>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</si>
  <si>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</si>
  <si>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</si>
  <si>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</si>
  <si>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</si>
  <si>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</si>
  <si>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</si>
  <si>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</si>
  <si>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</si>
  <si>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</si>
  <si>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</si>
  <si>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</si>
  <si>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</si>
  <si>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</si>
  <si>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</si>
  <si>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</si>
  <si>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</si>
  <si>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</si>
  <si>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</si>
  <si>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</si>
  <si>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</si>
  <si>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</si>
  <si>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</si>
  <si>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</si>
  <si>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</si>
  <si>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</si>
  <si>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</si>
  <si>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</si>
  <si>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</si>
  <si>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</si>
  <si>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</si>
  <si>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</si>
  <si>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</si>
  <si>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</si>
  <si>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</si>
  <si>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</si>
  <si>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</si>
  <si>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</si>
  <si>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</si>
  <si>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</si>
  <si>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</si>
  <si>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</si>
  <si>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</si>
  <si>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</si>
  <si>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</si>
  <si>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</si>
  <si>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</si>
  <si>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</si>
  <si>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</si>
  <si>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</si>
  <si>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</si>
  <si>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</si>
  <si>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</si>
  <si>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</si>
  <si>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</si>
  <si>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</si>
  <si>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</si>
  <si>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</si>
  <si>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</si>
  <si>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</si>
  <si>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</si>
  <si>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</si>
  <si>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</si>
  <si>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</si>
  <si>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</si>
  <si>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</si>
  <si>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</si>
  <si>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</si>
  <si>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</si>
  <si>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</si>
  <si>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</si>
  <si>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</si>
  <si>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</si>
  <si>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</si>
  <si>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</si>
  <si>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</si>
  <si>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</si>
  <si>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</si>
  <si>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</si>
  <si>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</si>
  <si>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</si>
  <si>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</si>
  <si>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</si>
  <si>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</si>
  <si>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</si>
  <si>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</si>
  <si>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</si>
  <si>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</si>
  <si>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</si>
  <si>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</si>
  <si>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</si>
  <si>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</si>
  <si>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</si>
  <si>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</si>
  <si>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</si>
  <si>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</si>
  <si>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</si>
  <si>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</si>
  <si>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</si>
  <si>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</si>
  <si>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</si>
  <si>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</si>
  <si>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</si>
  <si>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</si>
  <si>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</si>
  <si>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</si>
  <si>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</si>
  <si>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</si>
  <si>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</si>
  <si>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</si>
  <si>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</si>
  <si>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</si>
  <si>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</si>
  <si>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</si>
  <si>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</si>
  <si>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</si>
  <si>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</si>
  <si>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</si>
  <si>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</si>
  <si>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</si>
  <si>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</si>
  <si>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</si>
  <si>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</si>
  <si>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</si>
  <si>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</si>
  <si>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</si>
  <si>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</si>
  <si>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</si>
  <si>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</si>
  <si>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</si>
  <si>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</si>
  <si>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</si>
  <si>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</si>
  <si>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</si>
  <si>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</si>
  <si>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</si>
  <si>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</si>
  <si>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</si>
  <si>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</si>
  <si>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</si>
  <si>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</si>
  <si>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</si>
  <si>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</si>
  <si>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</si>
  <si>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</si>
  <si>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</si>
  <si>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</si>
  <si>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</si>
  <si>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</si>
  <si>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</si>
  <si>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</si>
  <si>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</si>
  <si>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</si>
  <si>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</si>
  <si>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</si>
  <si>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</si>
  <si>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</si>
  <si>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</si>
  <si>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</si>
  <si>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</si>
  <si>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</si>
  <si>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</si>
  <si>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</si>
  <si>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  
Nastavení a programování aktivních prvků  
Nastavení a programování aktivních prvků  
Nastavení a programování aktivních prvků</t>
  </si>
  <si>
    <t xml:space="preserve">  D.1.2.7.2</t>
  </si>
  <si>
    <t>Jiné sdělovací zařízení - SSK Drážní úřad</t>
  </si>
  <si>
    <t>D.1.2.7.2</t>
  </si>
  <si>
    <t>Konektor RJ 45, UTP Cat 6a</t>
  </si>
  <si>
    <t>Konektor RJ 45, UTP Cat 6a  
Konektor RJ 45, UTP Cat 6a  
Konektor RJ 45, UTP Cat 6a  
Konektor RJ 45, UTP Cat 6a</t>
  </si>
  <si>
    <t>spojka RJ-45/RJ-45 keystone otvor UTP Cat6a</t>
  </si>
  <si>
    <t>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</si>
  <si>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</si>
  <si>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</si>
  <si>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</si>
  <si>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</si>
  <si>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</si>
  <si>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</si>
  <si>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</si>
  <si>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</si>
  <si>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</si>
  <si>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</si>
  <si>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</si>
  <si>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</si>
  <si>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</si>
  <si>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</si>
  <si>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</si>
  <si>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</si>
  <si>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</si>
  <si>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</si>
  <si>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  
Kabelový žlab 100x60, kompletní  
Kabelový žlab 100x60, kompletní  
Kabelový žlab 100x60, kompletní</t>
  </si>
  <si>
    <t>žlab kabelový 200x60, kompletní</t>
  </si>
  <si>
    <t>žlab kabelový 200x60, kompletní  
žlab kabelový 200x60, kompletní  
žlab kabelový 200x60, kompletní  
žlab kabelový 200x60, kompletní</t>
  </si>
  <si>
    <t>Kabelový žlab 150x60, kompletní</t>
  </si>
  <si>
    <t>Kabelový žlab 150x60, kompletní  
Kabelový žlab 150x60, kompletní  
Kabelový žlab 150x60, kompletní  
Kabelový žlab 150x60, kompletní</t>
  </si>
  <si>
    <t>Kabelový žlab, 300 x 60, kompletní</t>
  </si>
  <si>
    <t>Kabelový žlab, 300 x 60, kompletní  
Kabelový žlab, 300 x 60, kompletní  
Kabelový žlab, 300 x 60, kompletní  
Kabelový žlab, 300 x 60, kompletní</t>
  </si>
  <si>
    <t>D4.1</t>
  </si>
  <si>
    <t>Místnost 2.025</t>
  </si>
  <si>
    <t>patch panel 24 portů, UTP Cat 6a, osazené</t>
  </si>
  <si>
    <t>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</si>
  <si>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</si>
  <si>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</si>
  <si>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</si>
  <si>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</si>
  <si>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</si>
  <si>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</si>
  <si>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</si>
  <si>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</si>
  <si>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</si>
  <si>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</si>
  <si>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</si>
  <si>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</si>
  <si>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</si>
  <si>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</si>
  <si>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</si>
  <si>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</si>
  <si>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</si>
  <si>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</si>
  <si>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</si>
  <si>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</si>
  <si>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</si>
  <si>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</si>
  <si>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</si>
  <si>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</si>
  <si>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</si>
  <si>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</si>
  <si>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</si>
  <si>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</si>
  <si>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</si>
  <si>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</si>
  <si>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</si>
  <si>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</si>
  <si>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</si>
  <si>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</si>
  <si>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</si>
  <si>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</si>
  <si>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</si>
  <si>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</si>
  <si>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</si>
  <si>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</si>
  <si>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</si>
  <si>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</si>
  <si>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</si>
  <si>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</si>
  <si>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</si>
  <si>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</si>
  <si>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</si>
  <si>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</si>
  <si>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</si>
  <si>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</si>
  <si>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  
elektroinstalační lišta 140x60mm  
elektroinstalační lišta 140x60mm  
elektroinstalační lišta 140x60mm</t>
  </si>
  <si>
    <t>35436040</t>
  </si>
  <si>
    <t>spojka RJ-45/RJ-45 keystone otvor UTP Cat5E</t>
  </si>
  <si>
    <t>spojka RJ-45/RJ-45 keystone otvor UTP Cat5E  
spojka RJ-45/RJ-45 keystone otvor UTP Cat5E  
spojka RJ-45/RJ-45 keystone otvor UTP Cat5E  
spojka RJ-45/RJ-45 keystone otvor UTP Cat5E</t>
  </si>
  <si>
    <t>Úpravy 3. NP</t>
  </si>
  <si>
    <t>742330003</t>
  </si>
  <si>
    <t>Montáž rozvaděče optického nástěnného</t>
  </si>
  <si>
    <t>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</si>
  <si>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</si>
  <si>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</si>
  <si>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</si>
  <si>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</si>
  <si>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</si>
  <si>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</si>
  <si>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</si>
  <si>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</si>
  <si>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</si>
  <si>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</si>
  <si>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</si>
  <si>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</si>
  <si>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</si>
  <si>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</si>
  <si>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</si>
  <si>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</si>
  <si>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</si>
  <si>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</si>
  <si>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  
modul dotykové klávesnice  
modul dotykové klávesnice  
modul dotykové klávesnice</t>
  </si>
  <si>
    <t>742310002</t>
  </si>
  <si>
    <t>Montáž komunikačního tabla k domácímu telefonu</t>
  </si>
  <si>
    <t>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</si>
  <si>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</si>
  <si>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</si>
  <si>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</si>
  <si>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</si>
  <si>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</si>
  <si>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</si>
  <si>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</si>
  <si>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</si>
  <si>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  
Vnitřní telefonní jednotka  
Vnitřní telefonní jednotka  
Vnitřní telefonní jednotka</t>
  </si>
  <si>
    <t>742310006</t>
  </si>
  <si>
    <t>Montáž domácího nástěnného audio/video telefonu</t>
  </si>
  <si>
    <t>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</si>
  <si>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</si>
  <si>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</si>
  <si>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  
RJ 45 Konektor FTP cat.6A, QUICK CONNECT  
RJ 45 Konektor FTP cat.6A, QUICK CONNECT  
RJ 45 Konektor FTP cat.6A, QUICK CONNECT</t>
  </si>
  <si>
    <t>RPol155.1</t>
  </si>
  <si>
    <t>Montáž konektoru RJ45</t>
  </si>
  <si>
    <t>Montáž konektoru RJ45  
Montáž konektoru RJ45  
Montáž konektoru RJ45  
Montáž konektoru RJ45</t>
  </si>
  <si>
    <t>RPol161</t>
  </si>
  <si>
    <t>switch 24 x RJ-45 10/100/1000 Mb/s, 2xAC, 4xGbit uplink SFP, L2, PoE+</t>
  </si>
  <si>
    <t>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</si>
  <si>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</si>
  <si>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</si>
  <si>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</si>
  <si>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</si>
  <si>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</si>
  <si>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  
Patch kabel délka 2 m  
Patch kabel délka 2 m  
Patch kabel délka 2 m</t>
  </si>
  <si>
    <t>RPol165</t>
  </si>
  <si>
    <t>Patch kabel, délka 5 m</t>
  </si>
  <si>
    <t>Patch kabel, délka 5 m  
Patch kabel, délka 5 m  
Patch kabel, délka 5 m  
Patch kabel, délka 5 m</t>
  </si>
  <si>
    <t>RPol162.2</t>
  </si>
  <si>
    <t>Montáž patch kabelu</t>
  </si>
  <si>
    <t>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</si>
  <si>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</si>
  <si>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</si>
  <si>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</si>
  <si>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</si>
  <si>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</si>
  <si>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</si>
  <si>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</si>
  <si>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</si>
  <si>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</si>
  <si>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</si>
  <si>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</si>
  <si>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</si>
  <si>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</si>
  <si>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</si>
  <si>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</si>
  <si>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</si>
  <si>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</si>
  <si>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</si>
  <si>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</si>
  <si>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</si>
  <si>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</si>
  <si>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</si>
  <si>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</si>
  <si>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</si>
  <si>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</si>
  <si>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</si>
  <si>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</si>
  <si>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</si>
  <si>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</si>
  <si>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</si>
  <si>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</si>
  <si>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</si>
  <si>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</si>
  <si>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</si>
  <si>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</si>
  <si>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</si>
  <si>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</si>
  <si>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  
Montáž ochrany sváru 60mm  
Montáž ochrany sváru 60mm  
Montáž ochrany sváru 60mm</t>
  </si>
  <si>
    <t>RPol2</t>
  </si>
  <si>
    <t>Instalace optického rozvaděče, vč. příslušenství</t>
  </si>
  <si>
    <t>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</si>
  <si>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</si>
  <si>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</si>
  <si>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</si>
  <si>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</si>
  <si>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</si>
  <si>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</si>
  <si>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</si>
  <si>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</si>
  <si>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</si>
  <si>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</si>
  <si>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</si>
  <si>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  
Smotání a uložení nové kabelové rezervy  
Smotání a uložení nové kabelové rezervy  
Smotání a uložení nové kabelové rezervy</t>
  </si>
  <si>
    <t>RPol7</t>
  </si>
  <si>
    <t>Montáž kazety LT1B-F/F</t>
  </si>
  <si>
    <t>Montáž kazety LT1B-F/F  
Montáž kazety LT1B-F/F  
Montáž kazety LT1B-F/F  
Montáž kazety LT1B-F/F</t>
  </si>
  <si>
    <t>RPol8</t>
  </si>
  <si>
    <t>Montáž SM Pigtail E2000/APC</t>
  </si>
  <si>
    <t>Montáž SM Pigtail E2000/APC  
Montáž SM Pigtail E2000/APC  
Montáž SM Pigtail E2000/APC  
Montáž SM Pigtail E2000/APC</t>
  </si>
  <si>
    <t>RPol9</t>
  </si>
  <si>
    <t>Montáž adaptoruE2000/APC</t>
  </si>
  <si>
    <t>Montáž adaptoruE2000/APC  
Montáž adaptoruE2000/APC  
Montáž adaptoruE2000/APC  
Montáž adaptoruE2000/APC</t>
  </si>
  <si>
    <t>RPol11</t>
  </si>
  <si>
    <t>Deinstalace OK</t>
  </si>
  <si>
    <t>Deinstalace OK  
Deinstalace OK  
Deinstalace OK  
Deinstalace OK</t>
  </si>
  <si>
    <t>RPol12</t>
  </si>
  <si>
    <t>Montáž spojky  na vrapové trubce pr. 40mm</t>
  </si>
  <si>
    <t>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</si>
  <si>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</si>
  <si>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</si>
  <si>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</si>
  <si>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</si>
  <si>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</si>
  <si>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  
Montáž trubky vrapové na kabelový žlab  
Montáž trubky vrapové na kabelový žlab  
Montáž trubky vrapové na kabelový žlab</t>
  </si>
  <si>
    <t>RPol14</t>
  </si>
  <si>
    <t>Svár v OS</t>
  </si>
  <si>
    <t>Svár v OS  
Svár v OS  
Svár v OS  
Svár v OS</t>
  </si>
  <si>
    <t>RPol15</t>
  </si>
  <si>
    <t>Svár v OR</t>
  </si>
  <si>
    <t>Svár v OR  
Svár v OR  
Svár v OR  
Svár v OR</t>
  </si>
  <si>
    <t>RPol16</t>
  </si>
  <si>
    <t>Měření OTDR a PM</t>
  </si>
  <si>
    <t>Měření OTDR a PM  
Měření OTDR a PM  
Měření OTDR a PM  
Měření OTDR a PM</t>
  </si>
  <si>
    <t>RPol17</t>
  </si>
  <si>
    <t>Požární ucpávky</t>
  </si>
  <si>
    <t>Požární ucpávky  
Požární ucpávky  
Požární ucpávky  
Požární ucpávky</t>
  </si>
  <si>
    <t>RPol18</t>
  </si>
  <si>
    <t>Montáž kazeta RXS</t>
  </si>
  <si>
    <t>Montáž kazeta RXS  
Montáž kazeta RXS  
Montáž kazeta RXS  
Montáž kazeta RXS</t>
  </si>
  <si>
    <t>977151112</t>
  </si>
  <si>
    <t>Jádrové vrty diamantovými korunkami do stavebních materiálů D přes 35 do 40 mm</t>
  </si>
  <si>
    <t>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</si>
  <si>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</si>
  <si>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</si>
  <si>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</si>
  <si>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</si>
  <si>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</si>
  <si>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  
Koordinace stavby  
Koordinace stavby  
Koordinace stavby</t>
  </si>
  <si>
    <t>Rpol20</t>
  </si>
  <si>
    <t>Drobné montážní práce</t>
  </si>
  <si>
    <t>Drobné montážní práce  
Drobné montážní práce  
Drobné montážní práce  
Drobné montážní práce</t>
  </si>
  <si>
    <t>Materiál</t>
  </si>
  <si>
    <t>RPol21</t>
  </si>
  <si>
    <t>Optický rozvaděč vč. příslušenství</t>
  </si>
  <si>
    <t>Optický rozvaděč vč. příslušenství  
Optický rozvaděč vč. příslušenství  
Optický rozvaděč vč. příslušenství  
Optický rozvaděč vč. příslušenství</t>
  </si>
  <si>
    <t>RPol22</t>
  </si>
  <si>
    <t>Kříž kabelové rezervy</t>
  </si>
  <si>
    <t>Kříž kabelové rezervy  
Kříž kabelové rezervy  
Kříž kabelové rezervy  
Kříž kabelové rezervy</t>
  </si>
  <si>
    <t>RPol23</t>
  </si>
  <si>
    <t>Optická kazeta LT1B-F/F</t>
  </si>
  <si>
    <t>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</si>
  <si>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</si>
  <si>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</si>
  <si>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  
SM pigtail E2000/APC  
SM pigtail E2000/APC  
SM pigtail E2000/APC</t>
  </si>
  <si>
    <t>RPol25</t>
  </si>
  <si>
    <t>Adaptor E2000/APC</t>
  </si>
  <si>
    <t>Adaptor E2000/APC  
Adaptor E2000/APC  
Adaptor E2000/APC  
Adaptor E2000/APC</t>
  </si>
  <si>
    <t>RPol26</t>
  </si>
  <si>
    <t>Ochrana svárů, trubička 60mm</t>
  </si>
  <si>
    <t>Ochrana svárů, trubička 60mm  
Ochrana svárů, trubička 60mm  
Ochrana svárů, trubička 60mm  
Ochrana svárů, trubička 60mm</t>
  </si>
  <si>
    <t>RPol27</t>
  </si>
  <si>
    <t>optický kabel 12vl. MIDIA</t>
  </si>
  <si>
    <t>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</si>
  <si>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</si>
  <si>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</si>
  <si>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  
Trubka HDPE40/32 mm  
Trubka HDPE40/32 mm  
Trubka HDPE40/32 mm</t>
  </si>
  <si>
    <t>RPol29</t>
  </si>
  <si>
    <t>Spojka vrapové trubky</t>
  </si>
  <si>
    <t>Spojka vrapové trubky  
Spojka vrapové trubky  
Spojka vrapové trubky  
Spojka vrapové trubky</t>
  </si>
  <si>
    <t>RPol30</t>
  </si>
  <si>
    <t>Vrapová chránička pr. 25mm</t>
  </si>
  <si>
    <t>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</si>
  <si>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</si>
  <si>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</si>
  <si>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</si>
  <si>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</si>
  <si>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</si>
  <si>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  
lišta elektroinstalační hranatá PVC 40x20mm  
lišta elektroinstalační hranatá PVC 40x20mm  
lišta elektroinstalační hranatá PVC 40x20mm</t>
  </si>
  <si>
    <t>RPol32</t>
  </si>
  <si>
    <t>Drobný elektromateriál</t>
  </si>
  <si>
    <t>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</si>
  <si>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</si>
  <si>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</si>
  <si>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</si>
  <si>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</si>
  <si>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</si>
  <si>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</si>
  <si>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</si>
  <si>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</si>
  <si>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</si>
  <si>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</si>
  <si>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</si>
  <si>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</si>
  <si>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</si>
  <si>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</si>
  <si>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</si>
  <si>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  
Mikromodul essernet 62,5 kBd  
Mikromodul essernet 62,5 kBd  
Mikromodul essernet 62,5 kBd</t>
  </si>
  <si>
    <t>RPol4210</t>
  </si>
  <si>
    <t>Mikromodul esserbus/esserbus-Plus GT</t>
  </si>
  <si>
    <t>Mikromodul esserbus/esserbus-Plus GT  
Mikromodul esserbus/esserbus-Plus GT  
Mikromodul esserbus/esserbus-Plus GT  
Mikromodul esserbus/esserbus-Plus GT</t>
  </si>
  <si>
    <t>RPol4123</t>
  </si>
  <si>
    <t>Redundantní řídící modul</t>
  </si>
  <si>
    <t>Redundantní řídící modul  
Redundantní řídící modul  
Redundantní řídící modul  
Redundantní řídící modul</t>
  </si>
  <si>
    <t>742210005</t>
  </si>
  <si>
    <t>Montáž čelního panelu do ústředny EPS</t>
  </si>
  <si>
    <t>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</si>
  <si>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</si>
  <si>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</si>
  <si>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  
Neutrální čelní panel  
Neutrální čelní panel  
Neutrální čelní panel</t>
  </si>
  <si>
    <t>RPol4125</t>
  </si>
  <si>
    <t>Rozšiřovací skříň pro akku 2 x 12V/24Ah</t>
  </si>
  <si>
    <t>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</si>
  <si>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</si>
  <si>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</si>
  <si>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</si>
  <si>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</si>
  <si>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</si>
  <si>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</si>
  <si>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</si>
  <si>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</si>
  <si>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</si>
  <si>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</si>
  <si>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</si>
  <si>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</si>
  <si>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</si>
  <si>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  
Modul se třemi pozicemi pro mikromoduly  
Modul se třemi pozicemi pro mikromoduly  
Modul se třemi pozicemi pro mikromoduly</t>
  </si>
  <si>
    <t>R416419</t>
  </si>
  <si>
    <t>montáž optopřevodníku</t>
  </si>
  <si>
    <t>montáž optopřevodníku  
montáž optopřevodníku  
montáž optopřevodníku  
montáž optopřevodníku</t>
  </si>
  <si>
    <t>R4264</t>
  </si>
  <si>
    <t>Optopřevodník pro síťování ústředen Singlmode</t>
  </si>
  <si>
    <t>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</si>
  <si>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</si>
  <si>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</si>
  <si>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</si>
  <si>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</si>
  <si>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</si>
  <si>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</si>
  <si>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</si>
  <si>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</si>
  <si>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</si>
  <si>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</si>
  <si>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</si>
  <si>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</si>
  <si>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</si>
  <si>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</si>
  <si>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</si>
  <si>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</si>
  <si>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</si>
  <si>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</si>
  <si>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</si>
  <si>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</si>
  <si>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</si>
  <si>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</si>
  <si>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</si>
  <si>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</si>
  <si>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</si>
  <si>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  
Nastřelovací příchytka  
Nastřelovací příchytka  
Nastřelovací příchytka</t>
  </si>
  <si>
    <t>742110522</t>
  </si>
  <si>
    <t>Montáž krabic pro slaboproud zapuštěných plastových odbočných ohniodolných čtyřhranných s víčkem</t>
  </si>
  <si>
    <t>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</si>
  <si>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</si>
  <si>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krabice zápustná ohniodolná  
krabice zápustná ohniodolná  
krabice zápustná ohniodolná</t>
  </si>
  <si>
    <t>D12</t>
  </si>
  <si>
    <t>742210401</t>
  </si>
  <si>
    <t>Programování základních parametrů ústředny EPS</t>
  </si>
  <si>
    <t>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</si>
  <si>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</si>
  <si>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</si>
  <si>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</si>
  <si>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</si>
  <si>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</si>
  <si>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</si>
  <si>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</si>
  <si>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</si>
  <si>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</si>
  <si>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</si>
  <si>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</si>
  <si>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</si>
  <si>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</si>
  <si>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</si>
  <si>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</si>
  <si>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</si>
  <si>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</si>
  <si>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</si>
  <si>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</si>
  <si>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</si>
  <si>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Alarmový koppler (4/2)  
Alarmový koppler (4/2)  
Alarmový koppler (4/2)  
Alarmový koppler (4/2)</t>
  </si>
  <si>
    <t>Koppler 12 relé</t>
  </si>
  <si>
    <t>Koppler 12 relé  
Koppler 12 relé  
Koppler 12 relé  
Koppler 12 relé</t>
  </si>
  <si>
    <t>R110</t>
  </si>
  <si>
    <t>Skříň pro kopper na povrch, šedá</t>
  </si>
  <si>
    <t>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</si>
  <si>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</si>
  <si>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</si>
  <si>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</si>
  <si>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</si>
  <si>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</si>
  <si>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</si>
  <si>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</si>
  <si>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</si>
  <si>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</si>
  <si>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</si>
  <si>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</si>
  <si>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</si>
  <si>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</si>
  <si>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</si>
  <si>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</si>
  <si>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</si>
  <si>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</si>
  <si>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</si>
  <si>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</si>
  <si>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</si>
  <si>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</si>
  <si>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</si>
  <si>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</si>
  <si>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</si>
  <si>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</si>
  <si>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</si>
  <si>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</si>
  <si>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  
Vzduchový filtr pro nasávací systém  
Vzduchový filtr pro nasávací systém  
Vzduchový filtr pro nasávací systém</t>
  </si>
  <si>
    <t>R114</t>
  </si>
  <si>
    <t>Odlučovač vlhka</t>
  </si>
  <si>
    <t>Odlučovač vlhka  
Odlučovač vlhka  
Odlučovač vlhka  
Odlučovač vlhka</t>
  </si>
  <si>
    <t>742210181</t>
  </si>
  <si>
    <t>Montáž trubky nasávacího systému</t>
  </si>
  <si>
    <t>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</si>
  <si>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</si>
  <si>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</si>
  <si>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</si>
  <si>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</si>
  <si>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</si>
  <si>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</si>
  <si>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</si>
  <si>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</si>
  <si>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</si>
  <si>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</si>
  <si>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</si>
  <si>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</si>
  <si>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</si>
  <si>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</si>
  <si>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</si>
  <si>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</si>
  <si>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</si>
  <si>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</si>
  <si>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</si>
  <si>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</si>
  <si>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</si>
  <si>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</si>
  <si>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</si>
  <si>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  
Redukční samolepky 3,0 mm, balení 10 ks  
Redukční samolepky 3,0 mm, balení 10 ks  
Redukční samolepky 3,0 mm, balení 10 ks</t>
  </si>
  <si>
    <t>R116</t>
  </si>
  <si>
    <t>Redukční samolepka 3,2 mm, balení 10 ks</t>
  </si>
  <si>
    <t>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</si>
  <si>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</si>
  <si>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</si>
  <si>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</si>
  <si>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</si>
  <si>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</si>
  <si>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</si>
  <si>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</si>
  <si>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</si>
  <si>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</si>
  <si>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</si>
  <si>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</si>
  <si>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</si>
  <si>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</si>
  <si>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</si>
  <si>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</si>
  <si>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</si>
  <si>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</si>
  <si>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</si>
  <si>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</si>
  <si>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</si>
  <si>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</si>
  <si>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</si>
  <si>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</si>
  <si>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</si>
  <si>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</si>
  <si>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</si>
  <si>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</si>
  <si>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</si>
  <si>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</si>
  <si>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</si>
  <si>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</si>
  <si>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</si>
  <si>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  
Příchytka pro detekční kabel  
Příchytka pro detekční kabel  
Příchytka pro detekční kabel</t>
  </si>
  <si>
    <t>Požární hlásiče</t>
  </si>
  <si>
    <t>742210151</t>
  </si>
  <si>
    <t>Montáž tlačítkového hlásiče se sklíčkem</t>
  </si>
  <si>
    <t>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</si>
  <si>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</si>
  <si>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</si>
  <si>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  
Požární tlačítko elektronika  
Požární tlačítko elektronika  
Požární tlačítko elektronika</t>
  </si>
  <si>
    <t>Pol34</t>
  </si>
  <si>
    <t>Požární tlačítko kryt</t>
  </si>
  <si>
    <t>Požární tlačítko kryt  
Požární tlačítko kryt  
Požární tlačítko kryt  
Požární tlačítko kryt</t>
  </si>
  <si>
    <t>742210121</t>
  </si>
  <si>
    <t>Montáž hlásiče automatického bodového</t>
  </si>
  <si>
    <t>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</si>
  <si>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</si>
  <si>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</si>
  <si>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  
Požární hlásič optickokouřový  
Požární hlásič optickokouřový  
Požární hlásič optickokouřový</t>
  </si>
  <si>
    <t>Pol36</t>
  </si>
  <si>
    <t>Požární hlásič termodiferenciální</t>
  </si>
  <si>
    <t>Požární hlásič termodiferenciální  
Požární hlásič termodiferenciální  
Požární hlásič termodiferenciální  
Požární hlásič termodiferenciální</t>
  </si>
  <si>
    <t>Pol38</t>
  </si>
  <si>
    <t>Multisenzorový hlásič</t>
  </si>
  <si>
    <t>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</si>
  <si>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</si>
  <si>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</si>
  <si>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</si>
  <si>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</si>
  <si>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</si>
  <si>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  
Patice pro hlásiče  
Patice pro hlásiče  
Patice pro hlásiče</t>
  </si>
  <si>
    <t>R4268464</t>
  </si>
  <si>
    <t>Montáž konzole pro hlásič</t>
  </si>
  <si>
    <t>Montáž konzole pro hlásič  
Montáž konzole pro hlásič  
Montáž konzole pro hlásič  
Montáž konzole pro hlásič</t>
  </si>
  <si>
    <t>R456146</t>
  </si>
  <si>
    <t>Konzole pro hlásič do světlíku délky 0,3m</t>
  </si>
  <si>
    <t>Konzole pro hlásič do světlíku délky 0,3m  
Konzole pro hlásič do světlíku délky 0,3m  
Konzole pro hlásič do světlíku délky 0,3m  
Konzole pro hlásič do světlíku délky 0,3m</t>
  </si>
  <si>
    <t>D7</t>
  </si>
  <si>
    <t>Pol39</t>
  </si>
  <si>
    <t>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</si>
  <si>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</si>
  <si>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</si>
  <si>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</si>
  <si>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</si>
  <si>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</si>
  <si>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</si>
  <si>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</si>
  <si>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</si>
  <si>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</si>
  <si>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</si>
  <si>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</si>
  <si>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  
Optický kabel SM 9/125um 4vl., B2cas1a1d1  
Optický kabel SM 9/125um 4vl., B2cas1a1d1  
Optický kabel SM 9/125um 4vl., B2cas1a1d1</t>
  </si>
  <si>
    <t>Pol40</t>
  </si>
  <si>
    <t>Instalace optické kazety, nástěnné</t>
  </si>
  <si>
    <t>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</si>
  <si>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</si>
  <si>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</si>
  <si>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</si>
  <si>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</si>
  <si>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</si>
  <si>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  
Instalace optivkého patch kabelu  
Instalace optivkého patch kabelu  
Instalace optivkého patch kabelu</t>
  </si>
  <si>
    <t>Pol44</t>
  </si>
  <si>
    <t>Optický patch kabel 6m</t>
  </si>
  <si>
    <t>Optický patch kabel 6m  
Optický patch kabel 6m  
Optický patch kabel 6m  
Optický patch kabel 6m</t>
  </si>
  <si>
    <t>D9</t>
  </si>
  <si>
    <t>Kabelové trasy</t>
  </si>
  <si>
    <t>742110102</t>
  </si>
  <si>
    <t>Montáž kabelového žlabu s PO 150/100 mm</t>
  </si>
  <si>
    <t>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</si>
  <si>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</si>
  <si>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</si>
  <si>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</si>
  <si>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</si>
  <si>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</si>
  <si>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</si>
  <si>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</si>
  <si>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</si>
  <si>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</si>
  <si>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</si>
  <si>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</si>
  <si>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</si>
  <si>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</si>
  <si>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</si>
  <si>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  
Montáž krytu kanbelových příchytek  
Montáž krytu kanbelových příchytek  
Montáž krytu kanbelových příchytek</t>
  </si>
  <si>
    <t>R426416</t>
  </si>
  <si>
    <t>Kryt kabelových příchytek kompletní</t>
  </si>
  <si>
    <t>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</si>
  <si>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</si>
  <si>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</si>
  <si>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</si>
  <si>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</si>
  <si>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</si>
  <si>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Kanalizace</t>
  </si>
  <si>
    <t>721173401</t>
  </si>
  <si>
    <t>Potrubí kanalizační z PVC SN 4 svodné DN 110</t>
  </si>
  <si>
    <t>1.PP  
'20  
'Součet  
Celkem 20=20.000 [A]</t>
  </si>
  <si>
    <t>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</si>
  <si>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</si>
  <si>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</si>
  <si>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'Součet  
Celkem 150=150.000 [A]</t>
  </si>
  <si>
    <t>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</si>
  <si>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</si>
  <si>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</si>
  <si>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'Součet  
Celkem 90=90.000 [A]</t>
  </si>
  <si>
    <t>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</si>
  <si>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</si>
  <si>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</si>
  <si>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'5.NP  
'19  
'4.NP  
'54  
'3.NP  
'51  
'2.NP  
'39  
'mezanin  
'57  
'1.NP  
'35  
'1.PP  
'24  
'Součet  
Celkem 285=285.000 [A]</t>
  </si>
  <si>
    <t>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</si>
  <si>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</si>
  <si>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</si>
  <si>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'5.NP  
'62  
'4.NP  
'73  
'3.NP  
'138  
'2.NP  
'148  
'mezanin  
'131  
'1.NP  
'127  
'1.PP  
'87  
'Součet  
Celkem 802=802.000 [A]</t>
  </si>
  <si>
    <t>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</si>
  <si>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</si>
  <si>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</si>
  <si>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'5.NP  
'22  
'4.NP  
'25  
'3.NP  
'20  
'2.NP  
'38  
'mezanin  
'20  
'1.NP  
'30  
'1.PP  
'24  
'Součet  
Celkem 184=184.000 [A]</t>
  </si>
  <si>
    <t>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</si>
  <si>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</si>
  <si>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</si>
  <si>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'5.NP  
'4  
'4.NP  
'3  
'3.NP  
'4  
'2.NP  
'10  
'mezanin  
'0  
'1.NP  
'3  
'1.PP  
'4  
'Součet  
Celkem 28=28.000 [A]</t>
  </si>
  <si>
    <t>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</si>
  <si>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</si>
  <si>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</si>
  <si>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'5.NP  
'16  
'4.NP  
'10  
'3.NP  
'27  
'2.NP  
'29  
'mezanin  
'11  
'1.NP  
'21  
'1.PP  
'21  
'Součet  
Celkem 138=138.000 [A]</t>
  </si>
  <si>
    <t>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</si>
  <si>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</si>
  <si>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</si>
  <si>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'Součet  
Celkem 13=13.000 [A]</t>
  </si>
  <si>
    <t>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</si>
  <si>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</si>
  <si>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</si>
  <si>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'5.NP  
'127  
'4.NP  
'125  
'3.NP  
'134  
'2.NP  
'257  
'mezanin  
'70  
'1.NP  
'18  
'Součet  
Celkem 756=756.000 [A]</t>
  </si>
  <si>
    <t>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</si>
  <si>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</si>
  <si>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</si>
  <si>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</si>
  <si>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</si>
  <si>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</si>
  <si>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</si>
  <si>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</si>
  <si>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</si>
  <si>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'5.NP  
'7  
'4.NP  
'10  
'3.NP  
'10  
'2.NP  
'19  
'mezanin  
'6  
'1.NP  
'3  
'Součet  
Celkem 56=56.000 [A]</t>
  </si>
  <si>
    <t>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</si>
  <si>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</si>
  <si>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</si>
  <si>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</si>
  <si>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</si>
  <si>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</si>
  <si>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'Součet  
Celkem 2=2.000 [A]</t>
  </si>
  <si>
    <t>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</si>
  <si>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</si>
  <si>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</si>
  <si>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'5.NP  
'1  
'4.NP  
'5  
'2.NP  
'1  
'mezanin  
'2  
'1.NP  
'5  
'Součet  
Celkem 16=16.000 [A]</t>
  </si>
  <si>
    <t>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</si>
  <si>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</si>
  <si>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</si>
  <si>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'4.NP  
'5  
'2.NP  
'3  
'mezanin  
'2  
'1.NP  
'6  
'1.PP  
'3  
'Součet  
Celkem 20=20.000 [A]</t>
  </si>
  <si>
    <t>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</si>
  <si>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</si>
  <si>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</si>
  <si>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</si>
  <si>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'Součet  
Celkem 2=2.000 [A]</t>
  </si>
  <si>
    <t>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</si>
  <si>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</si>
  <si>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</si>
  <si>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</si>
  <si>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'Součet  
Celkem 1=1.000 [A]</t>
  </si>
  <si>
    <t>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</si>
  <si>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</si>
  <si>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</si>
  <si>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</si>
  <si>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</si>
  <si>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</si>
  <si>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</si>
  <si>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998721204</t>
  </si>
  <si>
    <t>Přesun hmot procentní pro vnitřní kanalizaci v objektech v přes 24 do 36 m</t>
  </si>
  <si>
    <t>%</t>
  </si>
  <si>
    <t>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  
Přesun hmot pro vnitřní kanalizaci stanovený procentní sazbou (%) z ceny vodorovná dopravní vzdálenost do 50 m základní v objektech výšky přes 24 do 36 m  
https://podminky.urs.cz/item/CS_URS_2024_01/998721204</t>
  </si>
  <si>
    <t>72218-R-001</t>
  </si>
  <si>
    <t>Ochrana vodovodního potrubí minerální vatou s AL folii tl.  30 mm pro potrubí do pr 32 vč. montáže</t>
  </si>
  <si>
    <t>6.NP  
'5  
'5.NP  
'40  
'4.NP  
'44  
'3.NP  
'34  
'2.NP  
'67  
'mezanin  
'78  
'1.NP  
'80  
'1.PP  
'149  
'Součet  
Celkem 497=497.000 [A]</t>
  </si>
  <si>
    <t>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</si>
  <si>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</si>
  <si>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</si>
  <si>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'4.NP  
'5  
'3.NP  
'2  
'2.NP  
'7  
'mezanin  
'9  
'1.NP  
'10  
'1.PP  
'42  
'Součet  
Celkem 78=78.000 [A]</t>
  </si>
  <si>
    <t>72218-R-003</t>
  </si>
  <si>
    <t>Ochrana vodovodního potrubí minerální vatou s AL folii tl. 50 mm pro potrubí pr.63 vč. montáže</t>
  </si>
  <si>
    <t>3.NP  
'4  
'2.NP  
'16  
'mezanin  
'5  
'1.NP  
'5  
'1.PP  
'35  
'Součet  
Celkem 65=65.000 [A]</t>
  </si>
  <si>
    <t>72223-R-001</t>
  </si>
  <si>
    <t>Termostatický ventil G 1/2"  pro regulaci cirkulace, manuální s 2x závitem, mosaz/bronz, pro pitnou vodu, vč. pomocného materiálu a příslušenství</t>
  </si>
  <si>
    <t>1.PP  
'7  
'Součet  
Celkem 7=7.000 [A]</t>
  </si>
  <si>
    <t>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</si>
  <si>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</si>
  <si>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</si>
  <si>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</si>
  <si>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</si>
  <si>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</si>
  <si>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'5.NP  
'0  
'4.NP  
'1  
'3.NP  
'0  
'2.NP  
'0  
'mezanin  
'0  
'1.NP  
'1  
'1.PP  
'0  
'Součet  
Celkem 2=2.000 [A]</t>
  </si>
  <si>
    <t>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</si>
  <si>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</si>
  <si>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</si>
  <si>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'5.NP  
'1  
'4.NP  
'2  
'3.NP  
'4  
'2.NP  
'4  
'mezanin  
'2  
'1.NP  
'2  
'1.PP  
'0  
'Součet  
Celkem 16=16.000 [A]</t>
  </si>
  <si>
    <t>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</si>
  <si>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</si>
  <si>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</si>
  <si>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'5.NP  
'1  
'4.NP  
'4  
'3.NP  
'0  
'2.NP  
'5  
'mezanin  
'1  
'1.NP  
'13  
'1.PP  
'20  
'Součet  
Celkem 44=44.000 [A]</t>
  </si>
  <si>
    <t>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</si>
  <si>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</si>
  <si>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</si>
  <si>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  
Zaregulování cirkulace  
Zaregulování cirkulace  
Zaregulování cirkulace</t>
  </si>
  <si>
    <t>000 00-R-004</t>
  </si>
  <si>
    <t>Uvedení do provozu, zkušební provoz, zaškolení uživatele</t>
  </si>
  <si>
    <t>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</si>
  <si>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</si>
  <si>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</si>
  <si>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Celkem 1=1.000 [A]</t>
  </si>
  <si>
    <t>Realizační dokumentace  
Realizační dokumentace  
Realizační dokumentace  
Realizační dokumentace</t>
  </si>
  <si>
    <t>R015631.905</t>
  </si>
  <si>
    <t>905</t>
  </si>
  <si>
    <t>POPLATKY ZA LIKVIDACE ODPADŮ NEKONTAMINOVANÝCH - 17 09 04 STAVEBNÍ ODPAD SMĚSNÝ A DEMOLIČNÍ VČETNĚ DOPRAVY - Evidenční položka. Neoceňovat v objektu SO/PS, polo</t>
  </si>
  <si>
    <t>T</t>
  </si>
  <si>
    <t>POPLATKY ZA LIKVIDACE ODPADŮ NEKONTAMINOVANÝCH - 17 09 04 STAVEBNÍ ODPAD SMĚSNÝ A DEMOLIČNÍ VČETNĚ DOPRAVY - Evidenční položka. Neoceňovat v objektu SO/PS, položka se oceňuje pouze v objektu SO 90-90</t>
  </si>
  <si>
    <t>'SO 07-71-07.04' 15,4  
Celkem 15.4=15.400 [A]</t>
  </si>
  <si>
    <t>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</si>
  <si>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RKan001</t>
  </si>
  <si>
    <t>Oprava propadlé části trasy kanalizace mezi šachtami RŠ-Š1</t>
  </si>
  <si>
    <t>SOUB</t>
  </si>
  <si>
    <t>[bez vazby na CS]</t>
  </si>
  <si>
    <t>Poznámka k položce:  
V jižní části objektu  
Poznámka k položce:  
V jižní části objektu  
Poznámka k položce:  
V jižní části objektu  
Poznámka k položce:  
V jižní části objektu</t>
  </si>
  <si>
    <t>Vodovod</t>
  </si>
  <si>
    <t>722175002</t>
  </si>
  <si>
    <t>Potrubí vodovodní plastové PP-RCT svar polyfúze D 20x2,8 mm</t>
  </si>
  <si>
    <t>6.NP  
'51  
'5.NP  
'112  
'4.NP  
'127  
'3.NP  
'184  
'2.NP  
'207  
'mezanin  
'141  
'1.NP  
'241  
'1.PP  
'255  
'Součet  
Celkem 1318=1 318.000 [A]</t>
  </si>
  <si>
    <t>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</si>
  <si>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</si>
  <si>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</si>
  <si>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'5.NP  
'39  
'4.NP  
'50  
'3.NP  
'63  
'2.NP  
'72  
'mezanin  
'48  
'1.NP  
'66  
'1.PP  
'38  
'Součet  
Celkem 381=381.000 [A]</t>
  </si>
  <si>
    <t>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</si>
  <si>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</si>
  <si>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</si>
  <si>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'5.NP  
'46  
'4.NP  
'38  
'3.NP  
'31  
'2.NP  
'61  
'mezanin  
'53  
'1.NP  
'38  
'1.PP  
'159  
'Součet  
Celkem 442=442.000 [A]</t>
  </si>
  <si>
    <t>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</si>
  <si>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</si>
  <si>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</si>
  <si>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'4.NP  
'6  
'2.NP  
'14  
'mezanin  
'43  
'1.NP  
'20  
'1.PP  
'81  
'Součet  
Celkem 174=174.000 [A]</t>
  </si>
  <si>
    <t>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</si>
  <si>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</si>
  <si>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</si>
  <si>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'3.NP  
'7  
'2.NP  
'5  
'1.NP  
'5  
'1.PP  
'17  
'Součet  
Celkem 50=50.000 [A]</t>
  </si>
  <si>
    <t>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</si>
  <si>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</si>
  <si>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</si>
  <si>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'2.NP  
'31  
'mezanin  
'9  
'1.NP  
'9  
'1.PP  
'80  
'Součet  
Celkem 136=136.000 [A]</t>
  </si>
  <si>
    <t>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</si>
  <si>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</si>
  <si>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</si>
  <si>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'5.NP  
'3  
'4.NP  
'1  
'3.NP  
'4  
'2.NP  
'4  
'mezanin  
'2  
'1.NP  
'2  
'Součet  
Celkem 23=23.000 [A]</t>
  </si>
  <si>
    <t>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</si>
  <si>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</si>
  <si>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</si>
  <si>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'3.NP  
'13  
'2.NP  
'20  
'mezanin  
'16  
'Součet  
Celkem 54=54.000 [A]</t>
  </si>
  <si>
    <t>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</si>
  <si>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</si>
  <si>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</si>
  <si>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</si>
  <si>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</si>
  <si>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</si>
  <si>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'1.NP  
'13  
'Součet  
Celkem 26=26.000 [A]</t>
  </si>
  <si>
    <t>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</si>
  <si>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</si>
  <si>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</si>
  <si>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'5.NP  
'90  
'4.NP  
'104  
'3.NP  
'174  
'2.NP  
'189  
'mezanin  
'101  
'1.NP  
'204  
'1.PP  
'190  
'Součet  
Celkem 1099=1 099.000 [A]</t>
  </si>
  <si>
    <t>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</si>
  <si>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</si>
  <si>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</si>
  <si>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'5.NP  
'51  
'4.NP  
'45  
'3.NP  
'58  
'2.NP  
'68  
'mezanin  
'54  
'1.NP  
'28  
'1.PP  
'73  
'Součet  
Celkem 393=393.000 [A]</t>
  </si>
  <si>
    <t>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</si>
  <si>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</si>
  <si>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</si>
  <si>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'5.NP  
'22  
'4.NP  
'23  
'3.NP  
'16  
'2.NP  
'33  
'mezanin  
'42  
'1.NP  
'45  
'1.PP  
'67  
'Součet  
Celkem 251=251.000 [A]</t>
  </si>
  <si>
    <t>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</si>
  <si>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</si>
  <si>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</si>
  <si>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'3.NP  
'9  
'2.NP  
'20  
'mezanin  
'5  
'1.NP  
'10  
'1.PP  
'60  
'Součet  
Celkem 118=118.000 [A]</t>
  </si>
  <si>
    <t>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</si>
  <si>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</si>
  <si>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</si>
  <si>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'5.NP  
'46  
'4.NP  
'48  
'3.NP  
'54  
'2.NP  
'81  
'mezanin  
'47  
'1.NP  
'77  
'1.PP  
'54  
'Součet  
Celkem 422=422.000 [A]</t>
  </si>
  <si>
    <t>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</si>
  <si>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</si>
  <si>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</si>
  <si>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'1.PP  
'45  
'Součet  
Celkem 48=48.000 [A]</t>
  </si>
  <si>
    <t>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</si>
  <si>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</si>
  <si>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</si>
  <si>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'5.NP  
'8  
'4.NP  
'8  
'3.NP  
'10  
'2.NP  
'9  
'mezanin  
'10  
'1.NP  
'16  
'1.PP  
'16  
'Součet  
Celkem 78=78.000 [A]</t>
  </si>
  <si>
    <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</si>
  <si>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</si>
  <si>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</si>
  <si>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'5.NP  
'2  
'4.NP  
'6  
'3.NP  
'4  
'2.NP  
'6  
'mezanin  
'4  
'1.NP  
'5  
'1.PP  
'17  
'Součet  
Celkem 46=46.000 [A]</t>
  </si>
  <si>
    <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</si>
  <si>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</si>
  <si>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</si>
  <si>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'4.NP  
'2  
'3.NP  
'2  
'2.NP  
'5  
'mezanin  
'2  
'1.NP  
'3  
'1.PP  
'13  
'Součet  
Celkem 30=30.000 [A]</t>
  </si>
  <si>
    <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</si>
  <si>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</si>
  <si>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</si>
  <si>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'1.PP  
'9  
'Součet  
Celkem 11=11.000 [A]</t>
  </si>
  <si>
    <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</si>
  <si>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</si>
  <si>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</si>
  <si>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</si>
  <si>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</si>
  <si>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</si>
  <si>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'Součet  
Celkem 3=3.000 [A]</t>
  </si>
  <si>
    <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</si>
  <si>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</si>
  <si>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</si>
  <si>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'4.NP  
'1  
'3.NP  
'1  
'2.NP  
'1  
'mezanin  
'1  
'1.NP  
'1  
'Součet  
Celkem 6=6.000 [A]</t>
  </si>
  <si>
    <t>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</si>
  <si>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</si>
  <si>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</si>
  <si>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'3.NP  
'1  
'2.NP  
'2  
'mezanin  
'1  
'1.NP  
'1  
'1.PP  
'1  
'Součet  
Celkem 7=7.000 [A]</t>
  </si>
  <si>
    <t>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</si>
  <si>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</si>
  <si>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</si>
  <si>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</si>
  <si>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</si>
  <si>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</si>
  <si>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</si>
  <si>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</si>
  <si>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</si>
  <si>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'4.NP  
'1  
'3.NP  
'0  
'2.NP  
'1  
'mezanin  
'1  
'1.NP  
'1  
'Součet  
Celkem 5=5.000 [A]</t>
  </si>
  <si>
    <t>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</si>
  <si>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</si>
  <si>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</si>
  <si>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'3.NP  
'1  
'2.NP  
'2  
'mezanin  
'1  
'1.NP  
'1  
'Součet  
Celkem 6=6.000 [A]</t>
  </si>
  <si>
    <t>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</si>
  <si>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</si>
  <si>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</si>
  <si>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</si>
  <si>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</si>
  <si>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</si>
  <si>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</si>
  <si>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</si>
  <si>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</si>
  <si>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</si>
  <si>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</si>
  <si>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</si>
  <si>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</si>
  <si>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</si>
  <si>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</si>
  <si>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'Součet  
Celkem 4=4.000 [A]</t>
  </si>
  <si>
    <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</si>
  <si>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</si>
  <si>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</si>
  <si>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</si>
  <si>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</si>
  <si>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</si>
  <si>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'5.NP  
'1  
'4.NP  
'1  
'3.NP  
'2  
'2.NP  
'5  
'mezanin  
'1  
'1.NP  
'1  
'Součet  
Celkem 12=12.000 [A]</t>
  </si>
  <si>
    <t>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</si>
  <si>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</si>
  <si>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</si>
  <si>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'4.NP  
'6  
'3.NP  
'6  
'2.NP  
'7  
'mezanin  
'1  
'1.NP  
'3  
'Součet  
Celkem 25=25.000 [A]</t>
  </si>
  <si>
    <t>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</si>
  <si>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</si>
  <si>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</si>
  <si>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'4.NP  
'1  
'3.NP  
'1  
'Součet  
Celkem 4=4.000 [A]</t>
  </si>
  <si>
    <t>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</si>
  <si>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</si>
  <si>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</si>
  <si>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'Součet  
Celkem 2=2.000 [A]</t>
  </si>
  <si>
    <t>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</si>
  <si>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</si>
  <si>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</si>
  <si>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</si>
  <si>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</si>
  <si>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</si>
  <si>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</si>
  <si>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998722204</t>
  </si>
  <si>
    <t>Přesun hmot procentní pro vnitřní vodovod v objektech v přes 24 do 36 m</t>
  </si>
  <si>
    <t>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  
Přesun hmot pro vnitřní vodovod stanovený procentní sazbou (%) z ceny vodorovná dopravní vzdálenost do 50 m základní v objektech výšky přes 24 do 36 m  
https://podminky.urs.cz/item/CS_URS_2024_01/998722204</t>
  </si>
  <si>
    <t>Dvířka</t>
  </si>
  <si>
    <t>725980123</t>
  </si>
  <si>
    <t>Dvířka 30/30</t>
  </si>
  <si>
    <t>6.NP  
'0  
'5.NP  
'8  
'4.NP  
'6  
'3.NP  
'5  
'2.NP  
'9  
'mezanin  
'4  
'1.NP  
'8  
'1.PP  
'5  
'Součet  
Celkem 45=45.000 [A]</t>
  </si>
  <si>
    <t>Dvířka 30/30  
https://podminky.urs.cz/item/CS_URS_2024_01/725980123  
Dvířka 30/30  
https://podminky.urs.cz/item/CS_URS_2024_01/725980123  
Dvířka 30/30  
https://podminky.urs.cz/item/CS_URS_2024_01/725980123  
Dvířka 30/30  
https://podminky.urs.cz/item/CS_URS_2024_01/725980123</t>
  </si>
  <si>
    <t>998725204</t>
  </si>
  <si>
    <t>Přesun hmot procentní pro zařizovací předměty v objektech v přes 24 do 36 m</t>
  </si>
  <si>
    <t>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  
Přesun hmot pro zařizovací předměty stanovený procentní sazbou (%) z ceny vodorovná dopravní vzdálenost do 50 m základní v objektech výšky přes 24 do 36 m  
https://podminky.urs.cz/item/CS_URS_2024_01/998725204</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</si>
  <si>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</si>
  <si>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</si>
  <si>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</si>
  <si>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</si>
  <si>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</si>
  <si>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</si>
  <si>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</si>
  <si>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</si>
  <si>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</si>
  <si>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</si>
  <si>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</si>
  <si>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</si>
  <si>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</si>
  <si>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</si>
  <si>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</si>
  <si>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</si>
  <si>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</si>
  <si>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</si>
  <si>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</si>
  <si>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</si>
  <si>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</si>
  <si>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</si>
  <si>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</si>
  <si>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</si>
  <si>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</si>
  <si>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</si>
  <si>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</si>
  <si>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</si>
  <si>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</si>
  <si>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</si>
  <si>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</si>
  <si>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</si>
  <si>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</si>
  <si>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</si>
  <si>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</si>
  <si>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</si>
  <si>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</si>
  <si>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</si>
  <si>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</si>
  <si>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</si>
  <si>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</si>
  <si>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</si>
  <si>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</si>
  <si>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</si>
  <si>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</si>
  <si>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</si>
  <si>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</si>
  <si>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</si>
  <si>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</si>
  <si>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</si>
  <si>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</si>
  <si>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</si>
  <si>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</si>
  <si>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</si>
  <si>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</si>
  <si>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</si>
  <si>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</si>
  <si>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</si>
  <si>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</si>
  <si>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  
baterie sprchová automatická s termostatickým ventilem  
baterie sprchová automatická s termostatickým ventilem  
baterie sprchová automatická s termostatickým ventilem</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</si>
  <si>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</si>
  <si>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</si>
  <si>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</si>
  <si>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</si>
  <si>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</si>
  <si>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</si>
  <si>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</si>
  <si>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</si>
  <si>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</si>
  <si>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</si>
  <si>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</si>
  <si>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</si>
  <si>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</si>
  <si>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Celkem 0.286=0.286 [A]</t>
  </si>
  <si>
    <t xml:space="preserve">  SO 07-71-07.0.3</t>
  </si>
  <si>
    <t>Ústřední vytápění</t>
  </si>
  <si>
    <t>SO 07-71-07.0.3</t>
  </si>
  <si>
    <t>Praha hlavní nádraží</t>
  </si>
  <si>
    <t>732111135</t>
  </si>
  <si>
    <t>Tělesa rozdělovačů a sběračů DN 150 z trub ocelových bezešvých</t>
  </si>
  <si>
    <t>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</si>
  <si>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</si>
  <si>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</si>
  <si>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</si>
  <si>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</si>
  <si>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</si>
  <si>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</si>
  <si>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</si>
  <si>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</si>
  <si>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</si>
  <si>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</si>
  <si>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</si>
  <si>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</si>
  <si>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</si>
  <si>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</si>
  <si>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</si>
  <si>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</si>
  <si>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</si>
  <si>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</si>
  <si>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</si>
  <si>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'Součet  
Celkem 16=16.000 [A]</t>
  </si>
  <si>
    <t>Izolace potrubí DN 15 - tl. izolace 40 mm  
Izolace potrubí DN 15 - tl. izolace 40 mm  
Izolace potrubí DN 15 - tl. izolace 40 mm  
Izolace potrubí DN 15 - tl. izolace 40 mm</t>
  </si>
  <si>
    <t>R04</t>
  </si>
  <si>
    <t>Izolace potrubí DN 20 - tl. izolace 40 mm</t>
  </si>
  <si>
    <t>Izolace potrubí DN 20 - tl. izolace 40 mm  
Izolace potrubí DN 20 - tl. izolace 40 mm  
Izolace potrubí DN 20 - tl. izolace 40 mm  
Izolace potrubí DN 20 - tl. izolace 40 mm</t>
  </si>
  <si>
    <t>R05</t>
  </si>
  <si>
    <t>Izolace potrubí DN 25 - tl. izolace 40 mm</t>
  </si>
  <si>
    <t>Izolace potrubí DN 25 - tl. izolace 40 mm  
Izolace potrubí DN 25 - tl. izolace 40 mm  
Izolace potrubí DN 25 - tl. izolace 40 mm  
Izolace potrubí DN 25 - tl. izolace 40 mm</t>
  </si>
  <si>
    <t>R06</t>
  </si>
  <si>
    <t>Izolace potrubí DN 32 - tl. izolace 50 mm</t>
  </si>
  <si>
    <t>Izolace potrubí DN 32 - tl. izolace 50 mm  
Izolace potrubí DN 32 - tl. izolace 50 mm  
Izolace potrubí DN 32 - tl. izolace 50 mm  
Izolace potrubí DN 32 - tl. izolace 50 mm</t>
  </si>
  <si>
    <t>R07</t>
  </si>
  <si>
    <t>Izolace potrubí DN 40 - tl. izolace 40 mm</t>
  </si>
  <si>
    <t>1.PP  
'96  
'Součet  
Celkem 96=96.000 [A]</t>
  </si>
  <si>
    <t>Izolace potrubí DN 40 - tl. izolace 40 mm  
Izolace potrubí DN 40 - tl. izolace 40 mm  
Izolace potrubí DN 40 - tl. izolace 40 mm  
Izolace potrubí DN 40 - tl. izolace 40 mm</t>
  </si>
  <si>
    <t>R08</t>
  </si>
  <si>
    <t>Izolace potrubí DN 50 - tl. izolace 40 mm</t>
  </si>
  <si>
    <t>1.PP  
'68  
'Součet  
Celkem 68=68.000 [A]</t>
  </si>
  <si>
    <t>Izolace potrubí DN 50 - tl. izolace 40 mm  
Izolace potrubí DN 50 - tl. izolace 40 mm  
Izolace potrubí DN 50 - tl. izolace 40 mm  
Izolace potrubí DN 50 - tl. izolace 40 mm</t>
  </si>
  <si>
    <t>R09</t>
  </si>
  <si>
    <t>Izolace potrubí DN 65 - tl. izolace 50 mm</t>
  </si>
  <si>
    <t>1.PP  
'58  
'Součet  
Celkem 58=58.000 [A]</t>
  </si>
  <si>
    <t>Izolace potrubí DN 65 - tl. izolace 50 mm  
Izolace potrubí DN 65 - tl. izolace 50 mm  
Izolace potrubí DN 65 - tl. izolace 50 mm  
Izolace potrubí DN 65 - tl. izolace 50 mm</t>
  </si>
  <si>
    <t>R10</t>
  </si>
  <si>
    <t>Izolace potrubí DN 100 - tl. izolace 60 mm</t>
  </si>
  <si>
    <t>1.PP  
'12  
'Součet  
Celkem 12=12.000 [A]</t>
  </si>
  <si>
    <t>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</si>
  <si>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</si>
  <si>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</si>
  <si>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</si>
  <si>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</si>
  <si>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  
Izolace potrubí DN 15 - tl. izolace 30 mm  
Izolace potrubí DN 15 - tl. izolace 30 mm  
Izolace potrubí DN 15 - tl. izolace 30 mm</t>
  </si>
  <si>
    <t>R12</t>
  </si>
  <si>
    <t>6.NP  
'46  
'5.NP  
'78  
'4.NP  
'157  
'3.NP  
'93  
'2.NP  
'132  
'mezanin  
'83  
'1.NP  
'54  
'1.PP  
'0  
'Součet  
Celkem 643=643.000 [A]</t>
  </si>
  <si>
    <t>R13</t>
  </si>
  <si>
    <t>6.NP  
'14  
'5.NP  
'18  
'4.NP  
'45  
'3.NP  
'132  
'2.NP  
'99  
'mezanin  
'52  
'1.NP  
'73  
'1.PP  
'0  
'Součet  
Celkem 433=433.000 [A]</t>
  </si>
  <si>
    <t>R14</t>
  </si>
  <si>
    <t>izolace potrubí DN 32 - tl. izolace 50 mm</t>
  </si>
  <si>
    <t>6.NP  
'0  
'5.NP  
'16  
'4.NP  
'8  
'3.NP  
'57  
'2.NP  
'80  
'mezanin  
'80  
'1.NP  
'15  
'1.PP  
'0  
'Součet  
Celkem 256=256.000 [A]</t>
  </si>
  <si>
    <t>Izolace potrubí DN 32 - tl. izolace 50 mm  
Izolace potrubí DN 32 - tl. izolace 50 mm  
izolace potrubí DN 32 - tl. izolace 50 mm  
izolace potrubí DN 32 - tl. izolace 50 mm</t>
  </si>
  <si>
    <t>R15</t>
  </si>
  <si>
    <t>izolace potrubí DN 40 - tl. izolace 40 mm</t>
  </si>
  <si>
    <t>6.NP  
'0  
'5.NP  
'0  
'4.NP  
'0  
'3.NP  
'0  
'2.NP  
'8  
'mezanin  
'16  
'1.NP  
'32  
'1.PP  
'0  
'Součet  
Celkem 56=56.000 [A]</t>
  </si>
  <si>
    <t>Izolace potrubí DN 40 - tl. izolace 40 mm  
Izolace potrubí DN 40 - tl. izolace 40 mm  
izolace potrubí DN 40 - tl. izolace 40 mm  
izolace potrubí DN 40 - tl. izolace 40 mm</t>
  </si>
  <si>
    <t>R16</t>
  </si>
  <si>
    <t>6.NP  
'0  
'5.NP  
'0  
'4.NP  
'0  
'3.NP  
'0  
'2.NP  
'0  
'mezanin  
'0  
'1.NP  
'8  
'1.PP  
'0  
'Součet  
Celkem 8=8.000 [A]</t>
  </si>
  <si>
    <t>732.3</t>
  </si>
  <si>
    <t>Izolace armatur</t>
  </si>
  <si>
    <t>R17</t>
  </si>
  <si>
    <t>izolace armatur DN 25 - tl. izolace 40 mm</t>
  </si>
  <si>
    <t>D.A.701.4.3.2  
'25  
'Součet  
Celkem 25=25.000 [A]</t>
  </si>
  <si>
    <t>izolace armatur DN 25 - tl. izolace 40 mm  
izolace armatur DN 25 - tl. izolace 40 mm  
izolace armatur DN 25 - tl. izolace 40 mm  
izolace armatur DN 25 - tl. izolace 40 mm</t>
  </si>
  <si>
    <t>R18</t>
  </si>
  <si>
    <t>izolace armatur DN 32 - tl. izolace 50 mm</t>
  </si>
  <si>
    <t>D.A.701.4.3.2  
'2  
'Součet  
Celkem 2=2.000 [A]</t>
  </si>
  <si>
    <t>izolace armatur DN 32 - tl. izolace 50 mm  
izolace armatur DN 32 - tl. izolace 50 mm  
izolace armatur DN 32 - tl. izolace 50 mm  
izolace armatur DN 32 - tl. izolace 50 mm</t>
  </si>
  <si>
    <t>R19</t>
  </si>
  <si>
    <t>izolace armatur DN 40 - tl. izolace 50 mm</t>
  </si>
  <si>
    <t>D.A.701.4.3.2  
'15  
'Součet  
Celkem 15=15.000 [A]</t>
  </si>
  <si>
    <t>izolace armatur DN 40 - tl. izolace 50 mm  
izolace armatur DN 40 - tl. izolace 50 mm  
izolace armatur DN 40 - tl. izolace 50 mm  
izolace armatur DN 40 - tl. izolace 50 mm</t>
  </si>
  <si>
    <t>R20</t>
  </si>
  <si>
    <t>izolace armatur DN 50 - tl. izolace 50 mm</t>
  </si>
  <si>
    <t>D.A.701.4.3.2  
'9  
'Součet  
Celkem 9=9.000 [A]</t>
  </si>
  <si>
    <t>izolace armatur DN 50 - tl. izolace 50 mm  
izolace armatur DN 50 - tl. izolace 50 mm  
izolace armatur DN 50 - tl. izolace 50 mm  
izolace armatur DN 50 - tl. izolace 50 mm</t>
  </si>
  <si>
    <t>R21</t>
  </si>
  <si>
    <t>izolace armatur DN 65 - tl. izolace 50 mm</t>
  </si>
  <si>
    <t>D.A.701.4.3.2  
'14  
'Součet  
Celkem 14=14.000 [A]</t>
  </si>
  <si>
    <t>izolace armatur DN 65 - tl. izolace 50 mm  
izolace armatur DN 65 - tl. izolace 50 mm  
izolace armatur DN 65 - tl. izolace 50 mm  
izolace armatur DN 65 - tl. izolace 50 mm</t>
  </si>
  <si>
    <t>R22</t>
  </si>
  <si>
    <t>izolace armatur DN 80 - tl. izolace 50 mm</t>
  </si>
  <si>
    <t>izolace armatur DN 80 - tl. izolace 50 mm  
izolace armatur DN 80 - tl. izolace 50 mm  
izolace armatur DN 80 - tl. izolace 50 mm  
izolace armatur DN 80 - tl. izolace 50 mm</t>
  </si>
  <si>
    <t>R23</t>
  </si>
  <si>
    <t>izolace armatur DN 100 - tl. izolace 50 mm</t>
  </si>
  <si>
    <t>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</si>
  <si>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</si>
  <si>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</si>
  <si>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</si>
  <si>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</si>
  <si>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</si>
  <si>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</si>
  <si>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</si>
  <si>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</si>
  <si>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</si>
  <si>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</si>
  <si>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</si>
  <si>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</si>
  <si>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</si>
  <si>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</si>
  <si>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</si>
  <si>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</si>
  <si>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</si>
  <si>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</si>
  <si>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</si>
  <si>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</si>
  <si>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</si>
  <si>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</si>
  <si>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</si>
  <si>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</si>
  <si>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</si>
  <si>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</si>
  <si>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</si>
  <si>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</si>
  <si>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</si>
  <si>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</si>
  <si>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</si>
  <si>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</si>
  <si>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</si>
  <si>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</si>
  <si>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</si>
  <si>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</si>
  <si>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</si>
  <si>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</si>
  <si>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</si>
  <si>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</si>
  <si>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</si>
  <si>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'Součet  
Celkem 38=38.000 [A]</t>
  </si>
  <si>
    <t>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</si>
  <si>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</si>
  <si>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</si>
  <si>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'Součet  
Celkem 191=191.000 [A]</t>
  </si>
  <si>
    <t>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</si>
  <si>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</si>
  <si>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</si>
  <si>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'Součet  
Celkem 113=113.000 [A]</t>
  </si>
  <si>
    <t>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</si>
  <si>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</si>
  <si>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</si>
  <si>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</si>
  <si>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</si>
  <si>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</si>
  <si>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</si>
  <si>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</si>
  <si>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</si>
  <si>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</si>
  <si>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</si>
  <si>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</si>
  <si>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</si>
  <si>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</si>
  <si>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</si>
  <si>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'5.NP  
'423  
'4.NP  
'563  
'3.NP  
'569  
'2.NP  
'705  
'mezanin  
'353  
'1.NP  
'328  
'1.PP  
'454  
'Součet  
Celkem 3551=3 551.000 [A]</t>
  </si>
  <si>
    <t>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</si>
  <si>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</si>
  <si>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</si>
  <si>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'1.PP  
'68  
'Součet  
Celkem 76=76.000 [A]</t>
  </si>
  <si>
    <t>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</si>
  <si>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</si>
  <si>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</si>
  <si>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</si>
  <si>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</si>
  <si>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</si>
  <si>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</si>
  <si>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</si>
  <si>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</si>
  <si>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</si>
  <si>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</si>
  <si>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'1.PP  
'11  
'Součet  
Celkem 14=14.000 [A]</t>
  </si>
  <si>
    <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</si>
  <si>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</si>
  <si>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</si>
  <si>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'Součet  
Celkem 6=6.000 [A]</t>
  </si>
  <si>
    <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</si>
  <si>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</si>
  <si>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</si>
  <si>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'Součet  
Celkem 3=3.000 [A]</t>
  </si>
  <si>
    <t>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</si>
  <si>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</si>
  <si>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</si>
  <si>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</si>
  <si>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</si>
  <si>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</si>
  <si>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</si>
  <si>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</si>
  <si>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</si>
  <si>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</si>
  <si>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</si>
  <si>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</si>
  <si>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</si>
  <si>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</si>
  <si>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</si>
  <si>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'Součet  
Celkem 78=78.000 [A]</t>
  </si>
  <si>
    <t>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</si>
  <si>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</si>
  <si>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</si>
  <si>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</si>
  <si>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</si>
  <si>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</si>
  <si>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</si>
  <si>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</si>
  <si>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</si>
  <si>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</si>
  <si>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</si>
  <si>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</si>
  <si>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</si>
  <si>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</si>
  <si>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'1.PP  
'3  
'Součet  
Celkem 4=4.000 [A]</t>
  </si>
  <si>
    <t>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</si>
  <si>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</si>
  <si>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</si>
  <si>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</si>
  <si>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</si>
  <si>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</si>
  <si>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</si>
  <si>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</si>
  <si>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</si>
  <si>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</si>
  <si>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</si>
  <si>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</si>
  <si>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</si>
  <si>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</si>
  <si>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</si>
  <si>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</si>
  <si>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</si>
  <si>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</si>
  <si>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</si>
  <si>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</si>
  <si>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</si>
  <si>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</si>
  <si>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</si>
  <si>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</si>
  <si>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</si>
  <si>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</si>
  <si>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</si>
  <si>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</si>
  <si>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</si>
  <si>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</si>
  <si>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</si>
  <si>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</si>
  <si>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</si>
  <si>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</si>
  <si>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'1.PP  
'4  
'Součet  
Celkem 5=5.000 [A]</t>
  </si>
  <si>
    <t>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</si>
  <si>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</si>
  <si>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</si>
  <si>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</si>
  <si>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</si>
  <si>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</si>
  <si>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</si>
  <si>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</si>
  <si>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</si>
  <si>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</si>
  <si>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</si>
  <si>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</si>
  <si>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</si>
  <si>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</si>
  <si>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</si>
  <si>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</si>
  <si>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</si>
  <si>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</si>
  <si>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</si>
  <si>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</si>
  <si>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</si>
  <si>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</si>
  <si>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</si>
  <si>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</si>
  <si>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</si>
  <si>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'1.PP  
'2  
'Součet  
Celkem 3=3.000 [A]</t>
  </si>
  <si>
    <t>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</si>
  <si>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</si>
  <si>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</si>
  <si>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</si>
  <si>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</si>
  <si>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</si>
  <si>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</si>
  <si>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</si>
  <si>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</si>
  <si>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</si>
  <si>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</si>
  <si>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Otopná tělesa</t>
  </si>
  <si>
    <t>735111350</t>
  </si>
  <si>
    <t>Otopné těleso litinové článkové 500/160 mm 0,255 m2/kus se základním nátěrem</t>
  </si>
  <si>
    <t>M2</t>
  </si>
  <si>
    <t>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</si>
  <si>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R24</t>
  </si>
  <si>
    <t>Otopné těleso litinové článkové 500/220 mm 0,345 m2/kus se základním nátěrem</t>
  </si>
  <si>
    <t>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</si>
  <si>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</si>
  <si>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t>
  </si>
  <si>
    <t>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</si>
  <si>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735151480</t>
  </si>
  <si>
    <t>Otopné těleso panelové dvoudeskové 1 přídavná přestupní plocha výška/délka 600/1400 mm výkon 1803 W</t>
  </si>
  <si>
    <t>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</si>
  <si>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</si>
  <si>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</si>
  <si>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</si>
  <si>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</si>
  <si>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</si>
  <si>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</si>
  <si>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</si>
  <si>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</si>
  <si>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</si>
  <si>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</si>
  <si>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</si>
  <si>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'5.NP  
'2  
'4.NP  
'1  
'3.NP  
'1  
'mezanin  
'1  
'1.NP  
'1  
'1.PP  
'1  
'Součet  
Celkem 9=9.000 [A]</t>
  </si>
  <si>
    <t>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</si>
  <si>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</si>
  <si>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</si>
  <si>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</si>
  <si>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</si>
  <si>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</si>
  <si>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'2.NP  
'1  
'Součet  
Celkem 3=3.000 [A]</t>
  </si>
  <si>
    <t>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</si>
  <si>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</si>
  <si>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</si>
  <si>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'Součet  
Celkem 1=1.000 [A]</t>
  </si>
  <si>
    <t>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</si>
  <si>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</si>
  <si>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</si>
  <si>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'Součet  
Celkem 2=2.000 [A]</t>
  </si>
  <si>
    <t>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</si>
  <si>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</si>
  <si>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</si>
  <si>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'5.NP  
'49  
'4.NP  
'57  
'3.NP  
'55  
'2.NP  
'82  
'1.NP  
'39  
'mezanin  
'24  
'1.PP  
'5  
'Součet  
Celkem 324=324.000 [A]</t>
  </si>
  <si>
    <t>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</si>
  <si>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</si>
  <si>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</si>
  <si>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</si>
  <si>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</si>
  <si>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</si>
  <si>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'5.NP  
'14  
'4.NP  
'13  
'3.NP  
'15  
'2.NP  
'21  
'1.NP  
'33  
'mezanin  
'7  
'1.PP  
'5  
'Součet  
Celkem 114=114.000 [A]</t>
  </si>
  <si>
    <t>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</si>
  <si>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</si>
  <si>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</si>
  <si>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'5.NP  
'35  
'4.NP  
'44  
'3.NP  
'40  
'2.NP  
'61  
'1.NP  
'6  
'mezanin  
'17  
'1.PP  
'0  
'Součet  
Celkem 210=210.000 [A]</t>
  </si>
  <si>
    <t>Elektro-termická hlavice  
Elektro-termická hlavice  
Elektro-termická hlavice  
Elektro-termická hlavice</t>
  </si>
  <si>
    <t>734294104</t>
  </si>
  <si>
    <t>Růžice dělená krycí do G 3/4</t>
  </si>
  <si>
    <t>6.NP  
'26  
'5.NP  
'98  
'4.NP  
'114  
'3.NP  
'110  
'2.NP  
'164  
'1.NP  
'78  
'mezanin  
'48  
'1.PP  
'10  
'Součet  
Celkem 648=648.000 [A]</t>
  </si>
  <si>
    <t>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</si>
  <si>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</si>
  <si>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</si>
  <si>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</si>
  <si>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</si>
  <si>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</si>
  <si>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'Součet  
Celkem 329=329.000 [A]</t>
  </si>
  <si>
    <t>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</si>
  <si>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Celkem 43.68=43.680 [A]</t>
  </si>
  <si>
    <t>R31</t>
  </si>
  <si>
    <t>Zaregulování  soustavy  včetně protokolu</t>
  </si>
  <si>
    <t>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</si>
  <si>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</si>
  <si>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</si>
  <si>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</si>
  <si>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</si>
  <si>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</si>
  <si>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</si>
  <si>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</si>
  <si>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</si>
  <si>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</si>
  <si>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</si>
  <si>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</si>
  <si>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</si>
  <si>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</si>
  <si>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</si>
  <si>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</si>
  <si>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  
Komplexní vyzkoušení  
Komplexní vyzkoušení  
Komplexní vyzkoušení</t>
  </si>
  <si>
    <t>VRN</t>
  </si>
  <si>
    <t>Vedlejší rozpočtové náklady</t>
  </si>
  <si>
    <t>R37</t>
  </si>
  <si>
    <t xml:space="preserve">  SO 07-71-07.0.4</t>
  </si>
  <si>
    <t>Chlazení</t>
  </si>
  <si>
    <t>SO 07-71-07.0.4</t>
  </si>
  <si>
    <t>Vzduchem chlazená chladící jednotka, Q= 130 kW</t>
  </si>
  <si>
    <t>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</si>
  <si>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</si>
  <si>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</si>
  <si>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</si>
  <si>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</si>
  <si>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</si>
  <si>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</si>
  <si>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</si>
  <si>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</si>
  <si>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</si>
  <si>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</si>
  <si>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</si>
  <si>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</si>
  <si>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</si>
  <si>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</si>
  <si>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</si>
  <si>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</si>
  <si>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</si>
  <si>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</si>
  <si>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  
Expanzní automat  
Expanzní automat  
Expanzní automat</t>
  </si>
  <si>
    <t>Úpravna vody</t>
  </si>
  <si>
    <t>Úpravna vody  
Úpravna vody  
Úpravna vody  
Úpravna vody</t>
  </si>
  <si>
    <t>1.PP  
'10  
'Součet  
Celkem 10=10.000 [A]</t>
  </si>
  <si>
    <t>1.PP  
'37  
'Součet  
Celkem 37=37.000 [A]</t>
  </si>
  <si>
    <t>Izolace potrubí DN 125 - tl. izolace 60 mm</t>
  </si>
  <si>
    <t>1.PP  
'26  
'Součet  
Celkem 26=26.000 [A]</t>
  </si>
  <si>
    <t>Izolace potrubí DN 125 - tl. izolace 60 mm  
Izolace potrubí DN 125 - tl. izolace 60 mm  
Izolace potrubí DN 125 - tl. izolace 60 mm  
Izolace potrubí DN 125 - tl. izolace 60 mm</t>
  </si>
  <si>
    <t>Izolace potrubí DN 150 - tl. izolace 60 mm</t>
  </si>
  <si>
    <t>1.PP  
'28  
'Součet  
Celkem 28=28.000 [A]</t>
  </si>
  <si>
    <t>Izolace potrubí DN 150 - tl. izolace 60 mm  
Izolace potrubí DN 150 - tl. izolace 60 mm  
Izolace potrubí DN 150 - tl. izolace 60 mm  
Izolace potrubí DN 150 - tl. izolace 60 mm</t>
  </si>
  <si>
    <t>Izolace potrubí</t>
  </si>
  <si>
    <t>6.NP  
'25  
'5.NP  
'88  
'4.NP  
'101  
'3.NP  
'125  
'2.NP  
'116  
'mezanin  
'58  
'1.NP  
'14  
'1.PP  
'0  
'Součet  
Celkem 527=527.000 [A]</t>
  </si>
  <si>
    <t>7.NP  
'0  
'6.NP  
'6  
'5.NP  
'75  
'4.NP  
'78  
'3.NP  
'82  
'2.NP  
'127  
'mezanin  
'46  
'1.NP  
'10  
'1.PP  
'0  
'Součet  
Celkem 424=424.000 [A]</t>
  </si>
  <si>
    <t>6.NP  
'32  
'5.NP  
'54  
'4.NP  
'71  
'3.NP  
'80  
'2.NP  
'173  
'mezanin  
'40  
'1.NP  
'128  
'1.PP  
'0  
'Součet  
Celkem 578=578.000 [A]</t>
  </si>
  <si>
    <t>6.NP  
'2  
'5.NP  
'71  
'4.NP  
'57  
'3.NP  
'119  
'2.NP  
'68  
'mezanin  
'102  
'1.NP  
'42  
'1.PP  
'0  
'Součet  
Celkem 461=461.000 [A]</t>
  </si>
  <si>
    <t>6.NP  
'20  
'5.NP  
'49  
'4.NP  
'47  
'3.NP  
'52  
'2.NP  
'95  
'mezanin  
'58  
'1.NP  
'22  
'1.PP  
'0  
'Součet  
Celkem 343=343.000 [A]</t>
  </si>
  <si>
    <t>6.NP  
'0  
'5.NP  
'30  
'4.NP  
'12  
'3.NP  
'70  
'2.NP  
'87  
'mezanin  
'0  
'1.NP  
'40  
'1.PP  
'5  
'Součet  
Celkem 244=244.000 [A]</t>
  </si>
  <si>
    <t>Izolace potrubí DN 80 - tl. izolace 50 mm</t>
  </si>
  <si>
    <t>5.NP  
'8  
'4.NP  
'8  
'3.NP  
'0  
'2.NP  
'8  
'mezanin  
'0  
'1.PP  
'0  
'Součet  
Celkem 24=24.000 [A]</t>
  </si>
  <si>
    <t>Izolace potrubí DN 80 - tl. izolace 50 mm  
Izolace potrubí DN 80 - tl. izolace 50 mm  
Izolace potrubí DN 80 - tl. izolace 50 mm  
Izolace potrubí DN 80 - tl. izolace 50 mm</t>
  </si>
  <si>
    <t>4.NP  
'8  
'3.NP  
'14  
'2.NP  
'2  
'mezanin  
'7  
'1.NP  
'8  
'1.PP  
'140  
'Součet  
Celkem 179=179.000 [A]</t>
  </si>
  <si>
    <t>3.NP  
'32  
'2.NP  
'45  
'mezanin  
'8  
'1.NP  
'18  
'1.PP  
'110  
'Součet  
Celkem 213=213.000 [A]</t>
  </si>
  <si>
    <t>izolace armatur DN 15 - tl. izolace 30 mm</t>
  </si>
  <si>
    <t>1.PP  
'116  
'Součet  
Celkem 116=116.000 [A]</t>
  </si>
  <si>
    <t>izolace armatur DN 15 - tl. izolace 30 mm  
izolace armatur DN 15 - tl. izolace 30 mm  
izolace armatur DN 15 - tl. izolace 30 mm  
izolace armatur DN 15 - tl. izolace 30 mm</t>
  </si>
  <si>
    <t>izolace armatur DN 20 - tl. izolace 30 mm</t>
  </si>
  <si>
    <t>1.PP  
'165  
'Součet  
Celkem 165=165.000 [A]</t>
  </si>
  <si>
    <t>izolace armatur DN 20 - tl. izolace 30 mm  
izolace armatur DN 20 - tl. izolace 30 mm  
izolace armatur DN 20 - tl. izolace 30 mm  
izolace armatur DN 20 - tl. izolace 30 mm</t>
  </si>
  <si>
    <t>1.PP  
'54  
'Součet  
Celkem 54=54.000 [A]</t>
  </si>
  <si>
    <t>1.PP  
'64  
'Součet  
Celkem 64=64.000 [A]</t>
  </si>
  <si>
    <t>izolace armatur DN 125 - tl. izolace 50 mm</t>
  </si>
  <si>
    <t>1.PP  
'19  
'Součet  
Celkem 19=19.000 [A]</t>
  </si>
  <si>
    <t>izolace armatur DN 125 - tl. izolace 50 mm  
izolace armatur DN 125 - tl. izolace 50 mm  
izolace armatur DN 125 - tl. izolace 50 mm  
izolace armatur DN 125 - tl. izolace 50 mm</t>
  </si>
  <si>
    <t>izolace armatur DN 150 - tl. izolace 50 mm</t>
  </si>
  <si>
    <t>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</si>
  <si>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</si>
  <si>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</si>
  <si>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</si>
  <si>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</si>
  <si>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</si>
  <si>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'Součet  
Celkem 8=8.000 [A]</t>
  </si>
  <si>
    <t>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</si>
  <si>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</si>
  <si>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</si>
  <si>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</si>
  <si>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</si>
  <si>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</si>
  <si>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</si>
  <si>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</si>
  <si>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</si>
  <si>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</si>
  <si>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</si>
  <si>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</si>
  <si>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</si>
  <si>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</si>
  <si>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</si>
  <si>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</si>
  <si>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</si>
  <si>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</si>
  <si>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</si>
  <si>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'Součet  
Celkem 63=63.000 [A]</t>
  </si>
  <si>
    <t>733190235</t>
  </si>
  <si>
    <t>Zkouška těsnosti potrubí ocelové hladké D přes 133x5,0 do 159x6,3</t>
  </si>
  <si>
    <t>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</si>
  <si>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</si>
  <si>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</si>
  <si>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</si>
  <si>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</si>
  <si>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  
uzavírací kulový kohout se zajištěním 3/4''  
uzavírací kulový kohout se zajištěním 3/4''  
uzavírací kulový kohout se zajištěním 3/4''</t>
  </si>
  <si>
    <t>7.NP  
'0  
'6.NP  
'0  
'5.NP  
'5  
'4.NP  
'5  
'3.NP  
'4  
'2.NP  
'22  
'mezanin  
'5  
'1.NP  
'2  
'1.PP  
'2  
'Součet  
Celkem 45=45.000 [A]</t>
  </si>
  <si>
    <t>734292714</t>
  </si>
  <si>
    <t>Kohout kulový přímý G 3/4 PN 42 do 185°C vnitřní závit</t>
  </si>
  <si>
    <t>7.NP  
'0  
'6.NP  
'5  
'5.NP  
'19  
'4.NP  
'22  
'3.NP  
'29  
'2.NP  
'28  
'mezanin  
'13  
'1.NP  
'1  
'1.PP  
'1  
'Součet  
Celkem 118=118.000 [A]</t>
  </si>
  <si>
    <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</si>
  <si>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</si>
  <si>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</si>
  <si>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'5.NP  
'4  
'4.NP  
'4  
'3.NP  
'6  
'2.NP  
'6  
'mezanin  
'6  
'1.NP  
'27  
'Součet  
Celkem 55=55.000 [A]</t>
  </si>
  <si>
    <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</si>
  <si>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</si>
  <si>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</si>
  <si>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'Součet  
Celkem 9=9.000 [A]</t>
  </si>
  <si>
    <t>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</si>
  <si>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</si>
  <si>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</si>
  <si>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</si>
  <si>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'Součet  
Celkem 14=14.000 [A]</t>
  </si>
  <si>
    <t>1.PP  
'32  
'Součet  
Celkem 32=32.000 [A]</t>
  </si>
  <si>
    <t>734192321</t>
  </si>
  <si>
    <t>Klapka přírubová zpětná DN 125 PN 16 do 100°C samočinná</t>
  </si>
  <si>
    <t>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</si>
  <si>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</si>
  <si>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</si>
  <si>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</si>
  <si>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</si>
  <si>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</si>
  <si>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</si>
  <si>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</si>
  <si>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</si>
  <si>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</si>
  <si>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</si>
  <si>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</si>
  <si>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</si>
  <si>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</si>
  <si>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'6.NP  
'5  
'5.NP  
'18  
'4.NP  
'22  
'3.NP  
'29  
'2.NP  
'28  
'mezanin  
'13  
'1.NP  
'1  
'Součet  
Celkem 116=116.000 [A]</t>
  </si>
  <si>
    <t>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</si>
  <si>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</si>
  <si>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'6.NP  
'0  
'5.NP  
'7  
'4.NP  
'5  
'3.NP  
'4  
'2.NP  
'22  
'mezanin  
'7  
'1.NP  
'2  
'Součet  
Celkem 47=47.000 [A]</t>
  </si>
  <si>
    <t>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</si>
  <si>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</si>
  <si>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'6.NP  
'2  
'5.NP  
'4  
'4.NP  
'4  
'3.NP  
'6  
'2.NP  
'6  
'mezanin  
'6  
'1.NP  
'0  
'Součet  
Celkem 28=28.000 [A]</t>
  </si>
  <si>
    <t>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</si>
  <si>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</si>
  <si>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'Součet  
Celkem 9=9.000 [A]</t>
  </si>
  <si>
    <t>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</si>
  <si>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</si>
  <si>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</si>
  <si>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</si>
  <si>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</si>
  <si>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</si>
  <si>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</si>
  <si>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</si>
  <si>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</si>
  <si>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</si>
  <si>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</si>
  <si>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</si>
  <si>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Celkem 19.62=19.620 [A]</t>
  </si>
  <si>
    <t>R46</t>
  </si>
  <si>
    <t>R47</t>
  </si>
  <si>
    <t>R48</t>
  </si>
  <si>
    <t>D.A.701.4.3.4  
'1  
'Součet  
Celkem 1=1.000 [A]</t>
  </si>
  <si>
    <t>R49</t>
  </si>
  <si>
    <t>R50</t>
  </si>
  <si>
    <t>R51</t>
  </si>
  <si>
    <t>R</t>
  </si>
  <si>
    <t>Vnitřní chladící jednotky Fancoil</t>
  </si>
  <si>
    <t>Podstropní chladící jednotka Fancoil Q= 4,3 kW</t>
  </si>
  <si>
    <t>Podstropní chladící jednotka Fancoil Q= 4,3 kW  
Podstropní chladící jednotka Fancoil Q= 4,3 kW  
Podstropní chladící jednotka Fancoil Q= 4,3 kW  
Podstropní chladící jednotka Fancoil Q= 4,3 kW</t>
  </si>
  <si>
    <t>R38</t>
  </si>
  <si>
    <t>Podstropní chladící jednotka Fancoil Q= 4,0 kW</t>
  </si>
  <si>
    <t>2.NP  
'3  
'Součet  
Celkem 3=3.000 [A]</t>
  </si>
  <si>
    <t>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</si>
  <si>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</si>
  <si>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</si>
  <si>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  
Podstropní chladící jednotka Fancoil Q= 2,8 kW  
Podstropní chladící jednotka Fancoil Q= 2,8 kW  
Podstropní chladící jednotka Fancoil Q= 2,8 kW</t>
  </si>
  <si>
    <t>R40</t>
  </si>
  <si>
    <t>Podstropní chladící jednotka Fancoil Q= 2,2 kW</t>
  </si>
  <si>
    <t>6.NP  
'5  
'5.NP  
'18  
'4.NP  
'23  
'3.NP  
'25  
'2.NP  
'28  
'mezanin  
'8  
'1.NP  
'1  
'Součet  
Celkem 108=108.000 [A]</t>
  </si>
  <si>
    <t>Podstropní chladící jednotka Fancoil Q= 2,2 kW  
Podstropní chladící jednotka Fancoil Q= 2,2 kW  
Podstropní chladící jednotka Fancoil Q= 2,2 kW  
Podstropní chladící jednotka Fancoil Q= 2,2 kW</t>
  </si>
  <si>
    <t>R41</t>
  </si>
  <si>
    <t>Podstropní chladící jednotka Fancoil Q= 1,5 kW</t>
  </si>
  <si>
    <t>3.NP  
'4  
'2.NP  
'0  
'mezanin  
'5  
'1.NP  
'0  
'Součet  
Celkem 9=9.000 [A]</t>
  </si>
  <si>
    <t>Podstropní chladící jednotka Fancoil Q= 1,5 kW  
Podstropní chladící jednotka Fancoil Q= 1,5 kW  
Podstropní chladící jednotka Fancoil Q= 1,5 kW  
Podstropní chladící jednotka Fancoil Q= 1,5 kW</t>
  </si>
  <si>
    <t>R42</t>
  </si>
  <si>
    <t>Podstropní chladící jednotka Fancoil Q= 5,0 kW</t>
  </si>
  <si>
    <t>6.NP  
'2  
'5.NP  
'4  
'4.NP  
'4  
'3.NP  
'6  
'2.NP  
'6  
'mezanin  
'6  
'1.NP  
'0  
'Součet  
Celkem 28=28.000 [A]</t>
  </si>
  <si>
    <t>Podstropní chladící jednotka Fancoil Q= 5,0 kW  
Podstropní chladící jednotka Fancoil Q= 5,0 kW  
Podstropní chladící jednotka Fancoil Q= 5,0 kW  
Podstropní chladící jednotka Fancoil Q= 5,0 kW</t>
  </si>
  <si>
    <t>R43</t>
  </si>
  <si>
    <t>Kazetová chladící jednotka Fancoil Q= 2,8 kW</t>
  </si>
  <si>
    <t>1.NP  
'2  
'Součet  
Celkem 2=2.000 [A]</t>
  </si>
  <si>
    <t>Kazetová chladící jednotka Fancoil Q= 2,8 kW  
Kazetová chladící jednotka Fancoil Q= 2,8 kW  
Kazetová chladící jednotka Fancoil Q= 2,8 kW  
Kazetová chladící jednotka Fancoil Q= 2,8 kW</t>
  </si>
  <si>
    <t>R44</t>
  </si>
  <si>
    <t>Tlaková připojovací hadice</t>
  </si>
  <si>
    <t>7.NP  
'0  
'6.NP  
'14  
'5.NP  
'58  
'4.NP  
'62  
'3.NP  
'78  
'2.NP  
'112  
'mezanin  
'52  
'1.NP  
'6  
'Součet  
Celkem 382=382.000 [A]</t>
  </si>
  <si>
    <t>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</si>
  <si>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</si>
  <si>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</si>
  <si>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'6.NP  
'7  
'5.NP  
'29  
'4.NP  
'31  
'3.NP  
'39  
'2.NP  
'56  
'mezanin  
'26  
'1.NP  
'3  
'Součet  
Celkem 191=191.000 [A]</t>
  </si>
  <si>
    <t>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</si>
  <si>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</si>
  <si>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</si>
  <si>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 xml:space="preserve">  SO 07-71-07.0.5</t>
  </si>
  <si>
    <t>Vzduchotechnika</t>
  </si>
  <si>
    <t>SO 07-71-07.0.5</t>
  </si>
  <si>
    <t>'SO 07-71-07.04' 0,35  
Celkem 0.35=0.350 [A]</t>
  </si>
  <si>
    <t>Zař. č. 523 - WC v 1.np pravé věže</t>
  </si>
  <si>
    <t>523.1.1 Radiální ventilátor do kruhového potrubí</t>
  </si>
  <si>
    <t>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</si>
  <si>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</si>
  <si>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</si>
  <si>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</si>
  <si>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</si>
  <si>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</si>
  <si>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</si>
  <si>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</si>
  <si>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</si>
  <si>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</si>
  <si>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</si>
  <si>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  
tlumič hluku kruhový Pz, D 100mm, l=1000mm  
tlumič hluku kruhový Pz, D 100mm, l=1000mm  
tlumič hluku kruhový Pz, D 100mm, l=1000mm</t>
  </si>
  <si>
    <t>751344111</t>
  </si>
  <si>
    <t>Montáž tlumiče hluku pro kruhové potrubí D do 100 mm</t>
  </si>
  <si>
    <t>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</si>
  <si>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</si>
  <si>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</si>
  <si>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'Součet  
Celkem 1=1.000 [A]</t>
  </si>
  <si>
    <t>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</si>
  <si>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</si>
  <si>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</si>
  <si>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</si>
  <si>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</si>
  <si>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</si>
  <si>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</si>
  <si>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</si>
  <si>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</si>
  <si>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</si>
  <si>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</si>
  <si>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</si>
  <si>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</si>
  <si>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</si>
  <si>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Měření množství vzduchu a zaregulování systému, včetně protokolu</t>
  </si>
  <si>
    <t>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</si>
  <si>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</si>
  <si>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  
Měření hluku, vč. protokolu  
Měření hluku, vč. protokolu  
Měření hluku, vč. protokolu</t>
  </si>
  <si>
    <t>Spojovací, kotevní a těsnicí materiál</t>
  </si>
  <si>
    <t>Spojovací, kotevní a těsnicí materiál  
Spojovací, kotevní a těsnicí materiál  
Spojovací, kotevní a těsnicí materiál  
Spojovací, kotevní a těsnicí materiál</t>
  </si>
  <si>
    <t>Dodavatelská dokumentace  
Dodavatelská dokumentace  
Dodavatelská dokumentace  
Dodavatelská dokumentace</t>
  </si>
  <si>
    <t>Zařízení č.516 - veřejná WC 1PP</t>
  </si>
  <si>
    <t>R1</t>
  </si>
  <si>
    <t>Vzduchotechnická jednotka VP/Vo=1865/1715 m3/h</t>
  </si>
  <si>
    <t>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</si>
  <si>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</si>
  <si>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</si>
  <si>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</si>
  <si>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</si>
  <si>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</si>
  <si>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</si>
  <si>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</si>
  <si>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</si>
  <si>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</si>
  <si>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</si>
  <si>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</si>
  <si>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</si>
  <si>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</si>
  <si>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</si>
  <si>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</si>
  <si>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</si>
  <si>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</si>
  <si>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  
klapka kruhová regulační Pz D 160mm  
klapka kruhová regulační Pz D 160mm  
klapka kruhová regulační Pz D 160mm</t>
  </si>
  <si>
    <t>42981005</t>
  </si>
  <si>
    <t>klapka kruhová regulační Pz D 180mm</t>
  </si>
  <si>
    <t>klapka kruhová regulační Pz D 180mm  
klapka kruhová regulační Pz D 180mm  
klapka kruhová regulační Pz D 180mm  
klapka kruhová regulační Pz D 180mm</t>
  </si>
  <si>
    <t>42981006R</t>
  </si>
  <si>
    <t>Reg. klapka do kruhového potrubí bez přírub d=200 mm</t>
  </si>
  <si>
    <t>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</si>
  <si>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</si>
  <si>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</si>
  <si>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</si>
  <si>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</si>
  <si>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</si>
  <si>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</si>
  <si>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</si>
  <si>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</si>
  <si>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</si>
  <si>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</si>
  <si>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</si>
  <si>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</si>
  <si>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</si>
  <si>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</si>
  <si>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</si>
  <si>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</si>
  <si>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</si>
  <si>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</si>
  <si>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</si>
  <si>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</si>
  <si>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</si>
  <si>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</si>
  <si>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</si>
  <si>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</si>
  <si>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</si>
  <si>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</si>
  <si>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</si>
  <si>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</si>
  <si>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</si>
  <si>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</si>
  <si>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</si>
  <si>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</si>
  <si>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</si>
  <si>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</si>
  <si>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</si>
  <si>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</si>
  <si>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</si>
  <si>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</si>
  <si>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</si>
  <si>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</si>
  <si>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</si>
  <si>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</si>
  <si>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</si>
  <si>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</si>
  <si>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</si>
  <si>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</si>
  <si>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</si>
  <si>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</si>
  <si>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</si>
  <si>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</si>
  <si>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</si>
  <si>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</si>
  <si>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</si>
  <si>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</si>
  <si>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</si>
  <si>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</si>
  <si>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</si>
  <si>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</si>
  <si>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</si>
  <si>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</si>
  <si>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</si>
  <si>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</si>
  <si>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</si>
  <si>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</si>
  <si>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</si>
  <si>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</si>
  <si>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</si>
  <si>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</si>
  <si>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</si>
  <si>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</si>
  <si>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</si>
  <si>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</si>
  <si>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</si>
  <si>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</si>
  <si>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</si>
  <si>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</si>
  <si>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</si>
  <si>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751514679.1</t>
  </si>
  <si>
    <t>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</si>
  <si>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</si>
  <si>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</si>
  <si>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</si>
  <si>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</si>
  <si>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</si>
  <si>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R7</t>
  </si>
  <si>
    <t>Diagonální ventilátor do kruhového potrubí, D=160 mm, V= 375 m3/h, dps=160 Pa</t>
  </si>
  <si>
    <t>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</si>
  <si>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</si>
  <si>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</si>
  <si>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</si>
  <si>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</si>
  <si>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</si>
  <si>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</si>
  <si>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</si>
  <si>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</si>
  <si>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</si>
  <si>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</si>
  <si>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</si>
  <si>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</si>
  <si>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</si>
  <si>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</si>
  <si>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</si>
  <si>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</si>
  <si>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</si>
  <si>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</si>
  <si>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</si>
  <si>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</si>
  <si>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</si>
  <si>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</si>
  <si>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</si>
  <si>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</si>
  <si>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</si>
  <si>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</si>
  <si>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</si>
  <si>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</si>
  <si>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</si>
  <si>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</si>
  <si>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</si>
  <si>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</si>
  <si>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</si>
  <si>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</si>
  <si>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</si>
  <si>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</si>
  <si>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</si>
  <si>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</si>
  <si>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</si>
  <si>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</si>
  <si>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</si>
  <si>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</si>
  <si>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</si>
  <si>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</si>
  <si>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</si>
  <si>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</si>
  <si>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</si>
  <si>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</si>
  <si>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</si>
  <si>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</si>
  <si>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</si>
  <si>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</si>
  <si>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</si>
  <si>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</si>
  <si>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</si>
  <si>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  
klapka kruhová regulační Pz D 200mm  
klapka kruhová regulační Pz D 200mm  
klapka kruhová regulační Pz D 200mm</t>
  </si>
  <si>
    <t>Zpětná klapka D=200 mm</t>
  </si>
  <si>
    <t>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</si>
  <si>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</si>
  <si>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</si>
  <si>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</si>
  <si>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</si>
  <si>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</si>
  <si>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</si>
  <si>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</si>
  <si>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</si>
  <si>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</si>
  <si>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</si>
  <si>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</si>
  <si>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</si>
  <si>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</si>
  <si>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</si>
  <si>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</si>
  <si>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</si>
  <si>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</si>
  <si>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</si>
  <si>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</si>
  <si>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</si>
  <si>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</si>
  <si>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</si>
  <si>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</si>
  <si>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</si>
  <si>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</si>
  <si>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</si>
  <si>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</si>
  <si>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</si>
  <si>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</si>
  <si>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</si>
  <si>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</si>
  <si>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</si>
  <si>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</si>
  <si>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</si>
  <si>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</si>
  <si>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</si>
  <si>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</si>
  <si>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</si>
  <si>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</si>
  <si>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</si>
  <si>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</si>
  <si>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</si>
  <si>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</si>
  <si>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R015811.907</t>
  </si>
  <si>
    <t>907</t>
  </si>
  <si>
    <t>POPLATKY ZA LIKVIDACE ODPADŮ - 16 02 11 ELEKTROODPAD VČETNĚ DOPRAVY - Evidenční položka. Neoceňovat v objektu SO/PS, položka se oceňuje pouze v objektu SO 90-90</t>
  </si>
  <si>
    <t>'SO 07-71-07.04.500 - silnoproud' 18,45  
Celkem 18.45=18.450 [A]</t>
  </si>
  <si>
    <t>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</si>
  <si>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Svítidla</t>
  </si>
  <si>
    <t>S-01</t>
  </si>
  <si>
    <t>Svítidlo - typ S_01 - dodávka dle specifikace v PD</t>
  </si>
  <si>
    <t>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</si>
  <si>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</si>
  <si>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</si>
  <si>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  
Svítidlo - typ S_01 - montáž  
Svítidlo - typ S_01 - montáž  
Svítidlo - typ S_01 - montáž</t>
  </si>
  <si>
    <t>S-02</t>
  </si>
  <si>
    <t>Svítidlo - typ S_02 - dodávka dle specifikace v PD</t>
  </si>
  <si>
    <t>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</si>
  <si>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</si>
  <si>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</si>
  <si>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  
Svítidlo - typ S_02 - montáž  
Svítidlo - typ S_02 - montáž  
Svítidlo - typ S_02 - montáž</t>
  </si>
  <si>
    <t>S-03</t>
  </si>
  <si>
    <t>Svítidlo - typ S_03 - dodávka dle specifikace v PD</t>
  </si>
  <si>
    <t>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</si>
  <si>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</si>
  <si>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</si>
  <si>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  
Svítidlo - typ S_03 - montáž  
Svítidlo - typ S_03 - montáž  
Svítidlo - typ S_03 - montáž</t>
  </si>
  <si>
    <t>S-04</t>
  </si>
  <si>
    <t>Svítidlo - typ S_04 - dodávka dle specifikace v PD</t>
  </si>
  <si>
    <t>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</si>
  <si>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</si>
  <si>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</si>
  <si>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  
Svítidlo - typ S_04 - montáž  
Svítidlo - typ S_04 - montáž  
Svítidlo - typ S_04 - montáž</t>
  </si>
  <si>
    <t>S-05</t>
  </si>
  <si>
    <t>Svítidlo - typ S_05 - dodávka dle specifikace v PD</t>
  </si>
  <si>
    <t>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</si>
  <si>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</si>
  <si>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</si>
  <si>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  
Svítidlo - typ S_05 - montáž  
Svítidlo - typ S_05 - montáž  
Svítidlo - typ S_05 - montáž</t>
  </si>
  <si>
    <t>S-06</t>
  </si>
  <si>
    <t>Svítidlo - typ S_06 - dodávka dle specifikace v PD</t>
  </si>
  <si>
    <t>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</si>
  <si>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</si>
  <si>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</si>
  <si>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  
Svítidlo - typ S_06 - montáž  
Svítidlo - typ S_06 - montáž  
Svítidlo - typ S_06 - montáž</t>
  </si>
  <si>
    <t>S-07</t>
  </si>
  <si>
    <t>Svítidlo - typ S_07 - dodávka dle specifikace v PD</t>
  </si>
  <si>
    <t>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</si>
  <si>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</si>
  <si>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</si>
  <si>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  
Svítidlo - typ S_07 - montáž  
Svítidlo - typ S_07 - montáž  
Svítidlo - typ S_07 - montáž</t>
  </si>
  <si>
    <t>S-08</t>
  </si>
  <si>
    <t>Svítidlo - typ S_08 - dodávka dle specifikace v PD</t>
  </si>
  <si>
    <t>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</si>
  <si>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</si>
  <si>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</si>
  <si>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  
Svítidlo - typ S_08 - montáž  
Svítidlo - typ S_08 - montáž  
Svítidlo - typ S_08 - montáž</t>
  </si>
  <si>
    <t>S-09</t>
  </si>
  <si>
    <t>Svítidlo - typ S_09 - dodávka dle specifikace v PD</t>
  </si>
  <si>
    <t>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</si>
  <si>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</si>
  <si>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</si>
  <si>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  
Svítidlo - typ S_09 - montáž  
Svítidlo - typ S_09 - montáž  
Svítidlo - typ S_09 - montáž</t>
  </si>
  <si>
    <t>S-10</t>
  </si>
  <si>
    <t>Svítidlo - typ S_10 - dodávka dle specifikace v PD</t>
  </si>
  <si>
    <t>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</si>
  <si>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</si>
  <si>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</si>
  <si>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  
Svítidlo - typ S_10 - montáž  
Svítidlo - typ S_10 - montáž  
Svítidlo - typ S_10 - montáž</t>
  </si>
  <si>
    <t>S-11</t>
  </si>
  <si>
    <t>Svítidlo - typ S_11 - dodávka dle specifikace v PD</t>
  </si>
  <si>
    <t>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</si>
  <si>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</si>
  <si>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</si>
  <si>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  
Svítidlo - typ S_11 - montáž  
Svítidlo - typ S_11 - montáž  
Svítidlo - typ S_11 - montáž</t>
  </si>
  <si>
    <t>S-12</t>
  </si>
  <si>
    <t>Svítidlo - typ S_12 - dodávka dle specifikace v PD</t>
  </si>
  <si>
    <t>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</si>
  <si>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</si>
  <si>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</si>
  <si>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  
Svítidlo - typ S_12 - montáž  
Svítidlo - typ S_12 - montáž  
Svítidlo - typ S_12 - montáž</t>
  </si>
  <si>
    <t>S-13</t>
  </si>
  <si>
    <t>Svítidlo - typ S_13 - dodávka dle specifikace v PD</t>
  </si>
  <si>
    <t>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</si>
  <si>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</si>
  <si>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</si>
  <si>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  
Svítidlo - typ S_13 - montáž  
Svítidlo - typ S_13 - montáž  
Svítidlo - typ S_13 - montáž</t>
  </si>
  <si>
    <t>S-14</t>
  </si>
  <si>
    <t>Svítidlo - typ S_14 - dodávka dle specifikace v PD</t>
  </si>
  <si>
    <t>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</si>
  <si>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</si>
  <si>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</si>
  <si>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  
Svítidlo - typ S_14 - montáž  
Svítidlo - typ S_14 - montáž  
Svítidlo - typ S_14 - montáž</t>
  </si>
  <si>
    <t>S-31</t>
  </si>
  <si>
    <t>Svítidlo - typ S_31 - dodávka dle specifikace v PD</t>
  </si>
  <si>
    <t>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</si>
  <si>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</si>
  <si>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</si>
  <si>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  
Svítidlo - typ S_31 - montáž  
Svítidlo - typ S_31 - montáž  
Svítidlo - typ S_31 - montáž</t>
  </si>
  <si>
    <t>C-01</t>
  </si>
  <si>
    <t>Svítidlo - typ C_01 - dodávka dle specifikace v PD</t>
  </si>
  <si>
    <t>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</si>
  <si>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</si>
  <si>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</si>
  <si>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  
Svítidlo - typ C_01 - montáž  
Svítidlo - typ C_01 - montáž  
Svítidlo - typ C_01 - montáž</t>
  </si>
  <si>
    <t>C1</t>
  </si>
  <si>
    <t>Svítidlo - typ C1 - dodávka dle specifikace v PD</t>
  </si>
  <si>
    <t>Svítidlo - typ C1 - dodávka dle specifikace v PD  
Svítidlo - typ C1 - dodávka dle specifikace v PD  
Svítidlo - typ C1 - dodávka dle specifikace v PD  
Svítidlo - typ C1 - dodávka dle specifikace v PD</t>
  </si>
  <si>
    <t>C1-M</t>
  </si>
  <si>
    <t>Svítidlo - typ C1 - montáž</t>
  </si>
  <si>
    <t>Svítidlo - typ C1 - montáž  
Svítidlo - typ C1 - montáž  
Svítidlo - typ C1 - montáž  
Svítidlo - typ C1 - montáž</t>
  </si>
  <si>
    <t>F1</t>
  </si>
  <si>
    <t>Svítidlo - typ F1 - dodávka dle specifikace v PD</t>
  </si>
  <si>
    <t>Svítidlo - typ F1 - dodávka dle specifikace v PD  
Svítidlo - typ F1 - dodávka dle specifikace v PD  
Svítidlo - typ F1 - dodávka dle specifikace v PD  
Svítidlo - typ F1 - dodávka dle specifikace v PD</t>
  </si>
  <si>
    <t>F1-M</t>
  </si>
  <si>
    <t>Svítidlo - typ F1 - montáž</t>
  </si>
  <si>
    <t>Svítidlo - typ F1 - montáž  
Svítidlo - typ F1 - montáž  
Svítidlo - typ F1 - montáž  
Svítidlo - typ F1 - montáž</t>
  </si>
  <si>
    <t>L6</t>
  </si>
  <si>
    <t>Svítidlo - typ L6 - dodávka dle specifikace v PD</t>
  </si>
  <si>
    <t>Svítidlo - typ L6 - dodávka dle specifikace v PD  
Svítidlo - typ L6 - dodávka dle specifikace v PD  
Svítidlo - typ L6 - dodávka dle specifikace v PD  
Svítidlo - typ L6 - dodávka dle specifikace v PD</t>
  </si>
  <si>
    <t>L6-M</t>
  </si>
  <si>
    <t>Svítidlo - typ L6 - montáž</t>
  </si>
  <si>
    <t>Svítidlo - typ L6 - montáž  
Svítidlo - typ L6 - montáž  
Svítidlo - typ L6 - montáž  
Svítidlo - typ L6 - montáž</t>
  </si>
  <si>
    <t>L7</t>
  </si>
  <si>
    <t>Svítidlo - typ L7 - dodávka dle specifikace v PD</t>
  </si>
  <si>
    <t>Svítidlo - typ L7 - dodávka dle specifikace v PD  
Svítidlo - typ L7 - dodávka dle specifikace v PD  
Svítidlo - typ L7 - dodávka dle specifikace v PD  
Svítidlo - typ L7 - dodávka dle specifikace v PD</t>
  </si>
  <si>
    <t>L7-M</t>
  </si>
  <si>
    <t>Svítidlo - typ L7 - montáž</t>
  </si>
  <si>
    <t>Svítidlo - typ L7 - montáž  
Svítidlo - typ L7 - montáž  
Svítidlo - typ L7 - montáž  
Svítidlo - typ L7 - montáž</t>
  </si>
  <si>
    <t>C3</t>
  </si>
  <si>
    <t>Svítidlo - typ C3 - dodávka dle specifikace v PD</t>
  </si>
  <si>
    <t>Svítidlo - typ C3 - dodávka dle specifikace v PD  
Svítidlo - typ C3 - dodávka dle specifikace v PD  
Svítidlo - typ C3 - dodávka dle specifikace v PD  
Svítidlo - typ C3 - dodávka dle specifikace v PD</t>
  </si>
  <si>
    <t>C3-M</t>
  </si>
  <si>
    <t>Svítidlo - typ C3 - montáž</t>
  </si>
  <si>
    <t>Svítidlo - typ C3 - montáž  
Svítidlo - typ C3 - montáž  
Svítidlo - typ C3 - montáž  
Svítidlo - typ C3 - montáž</t>
  </si>
  <si>
    <t>F3</t>
  </si>
  <si>
    <t>Svítidlo - typ F3 - dodávka dle specifikace v PD</t>
  </si>
  <si>
    <t>Svítidlo - typ F3 - dodávka dle specifikace v PD  
Svítidlo - typ F3 - dodávka dle specifikace v PD  
Svítidlo - typ F3 - dodávka dle specifikace v PD  
Svítidlo - typ F3 - dodávka dle specifikace v PD</t>
  </si>
  <si>
    <t>F3-M</t>
  </si>
  <si>
    <t>Svítidlo - typ F3 - montáž</t>
  </si>
  <si>
    <t>Svítidlo - typ F3 - montáž  
Svítidlo - typ F3 - montáž  
Svítidlo - typ F3 - montáž  
Svítidlo - typ F3 - montáž</t>
  </si>
  <si>
    <t>L8</t>
  </si>
  <si>
    <t>Svítidlo - typ L8 - dodávka dle specifikace v PD</t>
  </si>
  <si>
    <t>Svítidlo - typ L8 - dodávka dle specifikace v PD  
Svítidlo - typ L8 - dodávka dle specifikace v PD  
Svítidlo - typ L8 - dodávka dle specifikace v PD  
Svítidlo - typ L8 - dodávka dle specifikace v PD</t>
  </si>
  <si>
    <t>L8-M</t>
  </si>
  <si>
    <t>Svítidlo - typ L8 - montáž</t>
  </si>
  <si>
    <t>Svítidlo - typ L8 - montáž  
Svítidlo - typ L8 - montáž  
Svítidlo - typ L8 - montáž  
Svítidlo - typ L8 - montáž</t>
  </si>
  <si>
    <t>W1</t>
  </si>
  <si>
    <t>Svítidlo - typ W1 - dodávka dle specifikace v PD</t>
  </si>
  <si>
    <t>Svítidlo - typ W1 - dodávka dle specifikace v PD  
Svítidlo - typ W1 - dodávka dle specifikace v PD  
Svítidlo - typ W1 - dodávka dle specifikace v PD  
Svítidlo - typ W1 - dodávka dle specifikace v PD</t>
  </si>
  <si>
    <t>W1-M</t>
  </si>
  <si>
    <t>Svítidlo - typ W1- montáž</t>
  </si>
  <si>
    <t>Svítidlo - typ W1- montáž  
Svítidlo - typ W1- montáž  
Svítidlo - typ W1- montáž  
Svítidlo - typ W1- montáž</t>
  </si>
  <si>
    <t>F2</t>
  </si>
  <si>
    <t>Svítidlo - typ F2 - dodávka dle specifikace v PD</t>
  </si>
  <si>
    <t>Svítidlo - typ F2 - dodávka dle specifikace v PD  
Svítidlo - typ F2 - dodávka dle specifikace v PD  
Svítidlo - typ F2 - dodávka dle specifikace v PD  
Svítidlo - typ F2 - dodávka dle specifikace v PD</t>
  </si>
  <si>
    <t>F2-M</t>
  </si>
  <si>
    <t>Svítidlo - typ F2 - montáž</t>
  </si>
  <si>
    <t>Svítidlo - typ F2 - montáž  
Svítidlo - typ F2 - montáž  
Svítidlo - typ F2 - montáž  
Svítidlo - typ F2 - montáž</t>
  </si>
  <si>
    <t>F4</t>
  </si>
  <si>
    <t>Svítidlo - typ F4 - dodávka dle specifikace v PD</t>
  </si>
  <si>
    <t>Svítidlo - typ F4 - dodávka dle specifikace v PD  
Svítidlo - typ F4 - dodávka dle specifikace v PD  
Svítidlo - typ F4 - dodávka dle specifikace v PD  
Svítidlo - typ F4 - dodávka dle specifikace v PD</t>
  </si>
  <si>
    <t>F4-M</t>
  </si>
  <si>
    <t>Svítidlo - typ F4 - montáž</t>
  </si>
  <si>
    <t>Svítidlo - typ F4 - montáž  
Svítidlo - typ F4 - montáž  
Svítidlo - typ F4 - montáž  
Svítidlo - typ F4 - montáž</t>
  </si>
  <si>
    <t>L9</t>
  </si>
  <si>
    <t>Svítidlo - typ L9 - dodávka dle specifikace v PD</t>
  </si>
  <si>
    <t>Svítidlo - typ L9 - dodávka dle specifikace v PD  
Svítidlo - typ L9 - dodávka dle specifikace v PD  
Svítidlo - typ L9 - dodávka dle specifikace v PD  
Svítidlo - typ L9 - dodávka dle specifikace v PD</t>
  </si>
  <si>
    <t>L9-M</t>
  </si>
  <si>
    <t>Svítidlo - typ L9 - montáž</t>
  </si>
  <si>
    <t>Svítidlo - typ L9 - montáž  
Svítidlo - typ L9 - montáž  
Svítidlo - typ L9 - montáž  
Svítidlo - typ L9 - montáž</t>
  </si>
  <si>
    <t>L10</t>
  </si>
  <si>
    <t>Svítidlo - typ L10 - dodávka dle specifikace v PD</t>
  </si>
  <si>
    <t>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</si>
  <si>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</si>
  <si>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</si>
  <si>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  
Svítidlo - typ L10 - montáž  
Svítidlo - typ L10 - montáž  
Svítidlo - typ L10 - montáž</t>
  </si>
  <si>
    <t>Stávající svítidla (1.080 a 1.082) - dodávka dle specifikace v PD</t>
  </si>
  <si>
    <t>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</si>
  <si>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</si>
  <si>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Svítidlo - typ L10 - montáž  
Svítidlo - typ L10 - montáž  
Stávající svítidla (1.080 a 1.082) - montáž  
Stávající svítidla (1.080 a 1.082) - montáž</t>
  </si>
  <si>
    <t>D10801082</t>
  </si>
  <si>
    <t>DALI lišta (1.080 a 1.082) - dodávka dle specifikace v PD</t>
  </si>
  <si>
    <t>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</si>
  <si>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</si>
  <si>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</si>
  <si>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</si>
  <si>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</si>
  <si>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</si>
  <si>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</si>
  <si>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</si>
  <si>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</si>
  <si>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</si>
  <si>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</si>
  <si>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</si>
  <si>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</si>
  <si>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</si>
  <si>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</si>
  <si>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</si>
  <si>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</si>
  <si>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</si>
  <si>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</si>
  <si>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</si>
  <si>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</si>
  <si>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</si>
  <si>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</si>
  <si>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Stavební přípomoce</t>
  </si>
  <si>
    <t>R190</t>
  </si>
  <si>
    <t>Prostupy v železobetonu hlavních stoupacích tras a mezi prostorami svislých konstrukcí</t>
  </si>
  <si>
    <t>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  
Poznámka k položce:  
Prostupy v železobetonu včetně opotřebení a náhradních dílů do řezacích a obráběcích zařízení (diamantové kotouče apod.)</t>
  </si>
  <si>
    <t>R191</t>
  </si>
  <si>
    <t>Kabelové prostupy nad O 100mm pro páteřní kabelové trasy, frézování drážek pro kabely, jádrové vrtání, úpravy nik pro rozvaděče</t>
  </si>
  <si>
    <t>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  
Poznámka k položce:  
Kabelové prostupy nad O 100mm pro páteřní kabelové trasy, včetně začištění povrchu pro uzavření prostupů a materiálu pro dokončovací stavební montáže (sádra, betonové směsy atd.)</t>
  </si>
  <si>
    <t>R192</t>
  </si>
  <si>
    <t>Stavební úpravy, drobné průrazy do O100 mm, kabelové drážky</t>
  </si>
  <si>
    <t>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  
Poznámka k položce:  
Stavební úpravy, drobné průrazy do O100 mm, drážkování do stavebních konstrukcí (zdiva, cihel, betonu), včetně začištění povrchu po demontovaných částech rozvodů elektro, přístrojových krabic a svorkovnicových skříní a stavebního materiálu pro uzavření průrazů, drážek a materiálu pro dokončovací stavební montáže (tj.hmoždinky, hřebíky, nástroje, sádra, šrouby, vruty, betonové směsy atd.)</t>
  </si>
  <si>
    <t>R193</t>
  </si>
  <si>
    <t>Popisy koncových prvků</t>
  </si>
  <si>
    <t>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</si>
  <si>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</si>
  <si>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</si>
  <si>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</si>
  <si>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</si>
  <si>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</si>
  <si>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</si>
  <si>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</si>
  <si>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</si>
  <si>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</si>
  <si>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</si>
  <si>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</si>
  <si>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</si>
  <si>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</si>
  <si>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</si>
  <si>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</si>
  <si>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</si>
  <si>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</si>
  <si>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</si>
  <si>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  
Revizní zprávy  
Revizní zprávy  
Revizní zprávy</t>
  </si>
  <si>
    <t>R203</t>
  </si>
  <si>
    <t>Nouzové osvětlení</t>
  </si>
  <si>
    <t>Nouzové svítidlo - typ N1 - dodávka</t>
  </si>
  <si>
    <t>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</si>
  <si>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</si>
  <si>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</si>
  <si>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</si>
  <si>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</si>
  <si>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</si>
  <si>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</si>
  <si>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</si>
  <si>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</si>
  <si>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</si>
  <si>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</si>
  <si>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</si>
  <si>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</si>
  <si>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N6 - dodávka</t>
  </si>
  <si>
    <t>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</si>
  <si>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</si>
  <si>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</si>
  <si>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</si>
  <si>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</si>
  <si>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</si>
  <si>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</si>
  <si>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</si>
  <si>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Poznámka k položce:  
Montáž svítidla LED vestavného  
Poznámka k položce:  
Montáž svítidla LED vestavného  
Poznámka k položce:  
Montáž svítidla LED vestavného  
Poznámka k položce:  
Montáž svítidla LED vestavného</t>
  </si>
  <si>
    <t>Nouzové svítidlo - typ NP5 - dodávka</t>
  </si>
  <si>
    <t>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</si>
  <si>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</si>
  <si>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</si>
  <si>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NP6 - dodávka</t>
  </si>
  <si>
    <t>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</si>
  <si>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</si>
  <si>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NP7 - dodávka</t>
  </si>
  <si>
    <t>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</si>
  <si>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</si>
  <si>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</si>
  <si>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Přístroje</t>
  </si>
  <si>
    <t>Spínač jednopolový zapuštěný 250V/10A, IP20, řazení kontaktů 1, zapuštěná montáž - dodávka</t>
  </si>
  <si>
    <t>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  
Poznámka k položce:  
Spínač jednopolový zapuštěný 250V/10A, IP20, řazení kontaktů 1, zapuštěná montáž. Materiál nerez. Dodávka komplet včetně rámečku, klapek a upevňovacích šroubů.</t>
  </si>
  <si>
    <t>Jednopólový vypínač přisazený 250V/10A, IP44, řazení kontaktů 1, přisazená montáž - dodávka</t>
  </si>
  <si>
    <t>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  
Poznámka k položce:  
Jednopólový vypínač přisazený 250V/10A, IP44, řazení kontaktů 1, přisazená montáž. Dodávka komplet včetně klapek a upevňovacích šroubů.</t>
  </si>
  <si>
    <t>Dvoupolový vypínač zapuštěný 250V/10A, IP20, řazení kontaktů 2, zapuštěná montáž - dodávka</t>
  </si>
  <si>
    <t>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  
Poznámka k položce:  
Spínač dvoupolový zapuštěný 250V/10A, IP20, řazení kontaktů 2, zapuštěná montáž. Materiál nerez. Dodávka komplet včetně rámečku, klapek a upevňovacích šroubů.</t>
  </si>
  <si>
    <t>Sériový přepínač zapuštěný 250V/10A, IP20, řazení kontaktů 5, zapuštěná montáž - dodávka</t>
  </si>
  <si>
    <t>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  
Poznámka k položce:  
Sériový přepínač zapuštěný 250V/10A, IP20, řazení kontaktů 5, zapuštěná montáž. Materiál nerez. Dodávka komplet včetně rámečku, klapek a upevňovacích šroubů.</t>
  </si>
  <si>
    <t>Střídavý přepínač zapuštěný 250V/10A, IP20, řazení kontaktů 6, zapuštěná montáž - dodávka</t>
  </si>
  <si>
    <t>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  
Poznámka k položce:  
Střídavý přepínač zapuštěný 250V/10A, IP20, řazení kontaktů 6, zapuštěná montáž. Materiál nerez. Dodávka komplet včetně rámečku, klapek a upevňovacích šroubů.</t>
  </si>
  <si>
    <t>Střídavý přepínač přisazený 250V/10A, IP44, řazení kontaktů 6, přisazená montáž - dodávka</t>
  </si>
  <si>
    <t>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  
Poznámka k položce:  
Střídavý přepínač přisazený 250V/10A, IP20, řazení kontaktů 6, přisazená montáž. Materiál nerez. Dodávka komplet včetně rámečku, klapek a upevňovacích šroubů.</t>
  </si>
  <si>
    <t>Dvojitý přepínač střídavý zapuštěný 250V/10A, IP20, řazení kontaktů 5B, zapuštěná montáž - dodávka</t>
  </si>
  <si>
    <t>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  
Poznámka k položce:  
dvojitý přepínač střídavý zapuštěný 250V/10A, IP20, řazení kontaktů 5B, zapuštěná montáž. Materiál nerez. Dodávka komplet včetně rámečku, klapek a upevňovacích šroubů.</t>
  </si>
  <si>
    <t>Pol15</t>
  </si>
  <si>
    <t>Montáž přepínač zapuštěný šroubové připojení dvojitý střídavý - montáž</t>
  </si>
  <si>
    <t>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  
Poznámka k položce:  
Montáž přepínač zapuštěný šroubové připojení dvojitý střídavý</t>
  </si>
  <si>
    <t>Křížový přepínač zapuštěný 250V/10A, IP20, řazení kontaktů 7, zapuštěná montáž - dodávka</t>
  </si>
  <si>
    <t>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  
Poznámka k položce:  
Křížový přepínač zapuštěný 250V/10A, IP20, řazení kontaktů 7, zapuštěná montáž. Materiál nerez. Dodávka komplet včetně rámečku, klapek a upevňovacích šroubů.</t>
  </si>
  <si>
    <t>Tlačítko, řaz.1/0 zapuštěné 250V/10A, IP20, řazení kontaktů 6, zapuštěná montáž - dodávka</t>
  </si>
  <si>
    <t>Zásuvka jednoduchá, 250V/16A, 2P+PE, zapuštěná, IP20 - dodávka</t>
  </si>
  <si>
    <t>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  
Poznámka k položce:  
Zásuvka jednoduchá nerez komplet, 250V/16A, 2P+PE, zapuštěná, IP20.  Strojek/rámeček součást dodávky. Bezšroubové svorky</t>
  </si>
  <si>
    <t>Zásuvka jednoduchá, 250V/16A, 2P+PE, zapuštěná, integovaná přepěťová ochrana stupeň SPD 3, IP20 - dodávka</t>
  </si>
  <si>
    <t>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  
Poznámka k položce:  
Zásuvka jednoduchá komplet, 250V/16A, 2P+PE, zapuštěná, integovaná přepěťová ochrana stupeň SPD 3, IP20.  Strojek/rámeček součást dodávky. Bezšroubové svorky</t>
  </si>
  <si>
    <t>Pol19</t>
  </si>
  <si>
    <t>Zásuvka jednoduchá, 250V/16A, 2P+PE, zapuštěná, integovaná přepěťová ochrana stupeň SPD 3, IP20 - montáž</t>
  </si>
  <si>
    <t>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  
Poznámka k položce:  
Montáž zásuvka zapuštěná bezšroubové připojení 2P+PE se zapojením vodičů</t>
  </si>
  <si>
    <t>Zásuvka jednoduchá Profil 45, 16A/250V, 2x 2P+PE, IP20, montáž do podlahové zásuvkové krabice a parapetní lišty - dodávka</t>
  </si>
  <si>
    <t>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  
Poznámka k položce:  
Zásuvka jednoduchá komplet Profil 45, 16A/250V, 2P+PE, IP20, montáž do podlahové zásuvkové krabice, strojek/rámeček součástí dodávky. Bezšroubové přopojení, materiál plast.</t>
  </si>
  <si>
    <t>Pol20</t>
  </si>
  <si>
    <t>Zásuvka jednoduchá, 16A/250V, 2x 2P+PE, IP20, montáž do podlahové zásuvkové krabice a parapetní lišty - montáž</t>
  </si>
  <si>
    <t>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  
Poznámka k položce:  
Montáž zásuvka zapuštěná bezšroubové připojení 2P+PE dvojí zapojení - průběžná</t>
  </si>
  <si>
    <t>Zásuvka jednoduchá, 250V/16A, 2P+PE, přisazená, IP44 - dodávka</t>
  </si>
  <si>
    <t>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  
Poznámka k položce:  
Zásuvka jednoduchá komplet, 250V/16A, 2P+PE, přisazená, IP44.  Strojek/rámeček součást dodávky.</t>
  </si>
  <si>
    <t>Pol21</t>
  </si>
  <si>
    <t>Zásuvka jednoduchá, 250V/16A, 2P+PE, přisazená, IP44 - montáž</t>
  </si>
  <si>
    <t>Poznámka k položce:  
Montáž zásuvka přisazená 2P+PE se zapojením vodičů  
Poznámka k položce:  
Montáž zásuvka přisazená 2P+PE se zapojením vodičů  
Poznámka k položce:  
Montáž zásuvka přisazená 2P+PE se zapojením vodičů  
Poznámka k položce:  
Montáž zásuvka přisazená 2P+PE se zapojením vodičů</t>
  </si>
  <si>
    <t>Zásuvka jednoduchá, 250V/16A, 2P+PE, přisazená, integovaná přepěťová ochrana stupeň SPD 3, IP44 - dodávka</t>
  </si>
  <si>
    <t>Pol22</t>
  </si>
  <si>
    <t>Zásuvka jednoduchá, 250V/16A, 2P+PE, přisazená, integovaná přepěťová ochrana stupeň SPD 3, IP44 - montáž</t>
  </si>
  <si>
    <t>Zásuvka pětipólová třífázová 400/16A, 50Hz, IP54  - dodávka</t>
  </si>
  <si>
    <t>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  
Poznámka k položce:  
Zásuvka pětipólová třífázová 400/16A, 50Hz, IP54. Šroubové přopojení, materiál plast.</t>
  </si>
  <si>
    <t>Pol23</t>
  </si>
  <si>
    <t>Zásuvka pětipólová třífázová 400/16A, 50Hz, IP54  - montáž</t>
  </si>
  <si>
    <t>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  
Poznámka k položce:  
Montáž zásuvka pětipólová třífázová 400/16A, 50Hz, IP54 - koncová</t>
  </si>
  <si>
    <t>Zásuvková instalační krabice do podlahy - dodávka</t>
  </si>
  <si>
    <t>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  
Poznámka k položce:  
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</si>
  <si>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Pol24</t>
  </si>
  <si>
    <t>Zásuvková instalační krabice do podlahy - montáž</t>
  </si>
  <si>
    <t>Poznámka k položce:  
Montáž zásuvková instalační krabice do mazaniny podlahy  
Poznámka k položce:  
Montáž zásuvková instalační krabice do mazaniny podlahy  
Poznámka k položce:  
Montáž zásuvková instalační krabice do mazaniny podlahy  
Poznámka k položce:  
Montáž zásuvková instalační krabice do mazaniny podlahy</t>
  </si>
  <si>
    <t>Zásuvková rozvodnice, zásuvky 32A/400V; 16A/400V; 2x 16A/230V přisazená, IP54 - dodávka</t>
  </si>
  <si>
    <t>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  
Poznámka k položce:  
Zásuvková rozvodnice s proudovými chrániči a osazenými jističi v krytí IP54 - výzbroj: 32A/400V; 16A/400V; 2x 16A/230V</t>
  </si>
  <si>
    <t>Pol25</t>
  </si>
  <si>
    <t>Zásuvková rozvodnice, zásuvky 32A/400V; 16A/400V; 2x 16A/230V přisazená, IP54 - montáž</t>
  </si>
  <si>
    <t>Poznámka k položce:  
Montáž zásuvkové rozvodnice přisazená se zapojením vodičů  
Poznámka k položce:  
Montáž zásuvkové rozvodnice přisazená se zapojením vodičů  
Poznámka k položce:  
Montáž zásuvkové rozvodnice přisazená se zapojením vodičů  
Poznámka k položce:  
Montáž zásuvkové rozvodnice přisazená se zapojením vodičů</t>
  </si>
  <si>
    <t>Přípojnice potenciálového vyrovnání pro vyrovnání potenciálu - dodávka</t>
  </si>
  <si>
    <t>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  
Poznámka k položce:  
Svorkovnice ekvipotenciální s krytem, materiál CuZn, 7x plný nebo laněný vodič 2,5-25 mm2; 2x plný nebo laněný vodič 25-95 mm2; 1x plochý vodič 30x3,5 mm; se svorkovnicí z niklované mosazi, uložení v krabici KO, odolnost proti bleskovým proudům až 100 kA</t>
  </si>
  <si>
    <t>Pol26</t>
  </si>
  <si>
    <t>Přípojnice potenciálového vyrovnání - montáž</t>
  </si>
  <si>
    <t>Poznámka k položce:  
Montáž ekvipotenciální přípojnice  
Poznámka k položce:  
Montáž ekvipotenciální přípojnice  
Poznámka k položce:  
Montáž ekvipotenciální přípojnice  
Poznámka k položce:  
Montáž ekvipotenciální přípojnice</t>
  </si>
  <si>
    <t>741310201</t>
  </si>
  <si>
    <t>Montáž spínač (polo)zapuštěný šroubové připojení 1-jednopólový se zapojením vodičů</t>
  </si>
  <si>
    <t>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  
Montáž spínačů jedno nebo dvoupólových polozapuštěných nebo zapuštěných se zapojením vodičů šroubové připojení, pro prostředí normální spínačů, řazení 1-jednopólových  
https://podminky.urs.cz/item/CS_URS_2024_01/741310201</t>
  </si>
  <si>
    <t>741310031</t>
  </si>
  <si>
    <t>Montáž spínač nástěnný 1-jednopólový prostředí venkovní/mokré se zapojením vodičů</t>
  </si>
  <si>
    <t>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  
Montáž spínačů jedno nebo dvoupólových nástěnných se zapojením vodičů, pro prostředí venkovní nebo mokré spínačů, řazení 1-jednopólových  
https://podminky.urs.cz/item/CS_URS_2024_01/741310031</t>
  </si>
  <si>
    <t>741310206</t>
  </si>
  <si>
    <t>Montáž spínač (polo)zapuštěný šroubové připojení 2-dvoupólový se zapojením vodičů</t>
  </si>
  <si>
    <t>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  
Montáž spínačů jedno nebo dvoupólových polozapuštěných nebo zapuštěných se zapojením vodičů šroubové připojení, pro prostředí normální spínačů, řazení 2-dvoupólových  
https://podminky.urs.cz/item/CS_URS_2024_01/741310206</t>
  </si>
  <si>
    <t>741310231</t>
  </si>
  <si>
    <t>Montáž přepínač (polo)zapuštěný šroubové připojení 5-seriový se zapojením vodičů</t>
  </si>
  <si>
    <t>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  
Montáž spínačů jedno nebo dvoupólových polozapuštěných nebo zapuštěných se zapojením vodičů šroubové připojení, pro prostředí normální přepínačů, řazení 5-sériových  
https://podminky.urs.cz/item/CS_URS_2024_01/741310231</t>
  </si>
  <si>
    <t>741310233</t>
  </si>
  <si>
    <t>Montáž přepínač (polo)zapuštěný šroubové připojení 6-střídavý se zapojením vodičů</t>
  </si>
  <si>
    <t>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  
Montáž spínačů jedno nebo dvoupólových polozapuštěných nebo zapuštěných se zapojením vodičů šroubové připojení, pro prostředí normální přepínačů, řazení 6-střídavých  
https://podminky.urs.cz/item/CS_URS_2024_01/741310233</t>
  </si>
  <si>
    <t>741310042</t>
  </si>
  <si>
    <t>Montáž přepínač nástěnný 6-střídavý prostředí venkovní/mokré se zapojením vodičů</t>
  </si>
  <si>
    <t>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  
Montáž spínačů jedno nebo dvoupólových nástěnných se zapojením vodičů, pro prostředí venkovní nebo mokré přepínačů, řazení 6-střídavých  
https://podminky.urs.cz/item/CS_URS_2024_01/741310042</t>
  </si>
  <si>
    <t>741310239</t>
  </si>
  <si>
    <t>Montáž přepínač (polo)zapuštěný šroubové připojení 7-křížový se zapojením vodičů</t>
  </si>
  <si>
    <t>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  
Montáž spínačů jedno nebo dvoupólových polozapuštěných nebo zapuštěných se zapojením vodičů šroubové připojení, pro prostředí normální přepínačů, řazení 7-křížových  
https://podminky.urs.cz/item/CS_URS_2024_01/741310239</t>
  </si>
  <si>
    <t>741310212</t>
  </si>
  <si>
    <t>Montáž ovladač (polo)zapuštěný šroubové připojení 1/0-tlačítkový zapínací se zapojením vodičů</t>
  </si>
  <si>
    <t>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  
Montáž spínačů jedno nebo dvoupólových polozapuštěných nebo zapuštěných se zapojením vodičů šroubové připojení, pro prostředí normální ovladačů, řazení 1/0-tlačítkových zapínacích  
https://podminky.urs.cz/item/CS_URS_2024_01/741310212</t>
  </si>
  <si>
    <t>741313001</t>
  </si>
  <si>
    <t>Montáž zásuvka (polo)zapuštěná bezšroubové připojení 2P+PE se zapojením vodičů</t>
  </si>
  <si>
    <t>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  
Montáž zásuvek domovních se zapojením vodičů bezšroubové připojení polozapuštěných nebo zapuštěných 10/16 A, provedení 2P + PE  
https://podminky.urs.cz/item/CS_URS_2024_01/741313001</t>
  </si>
  <si>
    <t>Instalační materiál</t>
  </si>
  <si>
    <t>Kabelové příchytky 11-18 mm s  funkční integritou P30-R</t>
  </si>
  <si>
    <t>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</si>
  <si>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</si>
  <si>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</si>
  <si>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</si>
  <si>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</si>
  <si>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</si>
  <si>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</si>
  <si>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</si>
  <si>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</si>
  <si>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</si>
  <si>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</si>
  <si>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</si>
  <si>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</si>
  <si>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</si>
  <si>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</si>
  <si>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</si>
  <si>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</si>
  <si>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</si>
  <si>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</si>
  <si>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</si>
  <si>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</si>
  <si>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</si>
  <si>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</si>
  <si>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</si>
  <si>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500x60mm - dodávka</t>
  </si>
  <si>
    <t>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</si>
  <si>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</si>
  <si>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500x85mm - dodávka</t>
  </si>
  <si>
    <t>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</si>
  <si>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</si>
  <si>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Stoupačkový žebřík 500x55mm - dodávka</t>
  </si>
  <si>
    <t>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</si>
  <si>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</si>
  <si>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</si>
  <si>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</si>
  <si>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</si>
  <si>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</si>
  <si>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</si>
  <si>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</si>
  <si>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</si>
  <si>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</si>
  <si>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</si>
  <si>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</si>
  <si>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</si>
  <si>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</si>
  <si>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</si>
  <si>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</si>
  <si>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</si>
  <si>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</si>
  <si>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</si>
  <si>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</si>
  <si>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</si>
  <si>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</si>
  <si>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</si>
  <si>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</si>
  <si>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</si>
  <si>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</si>
  <si>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</si>
  <si>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</si>
  <si>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</si>
  <si>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</si>
  <si>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</si>
  <si>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</si>
  <si>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</si>
  <si>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  
trubka elektroinstalační ohebná z PVC (ČSN) 2323  
trubka elektroinstalační ohebná z PVC (ČSN) 2323  
trubka elektroinstalační ohebná z PVC (ČSN) 2323</t>
  </si>
  <si>
    <t>Kabely a vodiče</t>
  </si>
  <si>
    <t>Kabel 1-CXKE-R(J) 3x1,5 - dodávka</t>
  </si>
  <si>
    <t>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</si>
  <si>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</si>
  <si>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1-CXKE-R(J) 5x1,5 - dodávka</t>
  </si>
  <si>
    <t>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</si>
  <si>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</si>
  <si>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1-CXKE-R(J) 7x1,5 - dodávka</t>
  </si>
  <si>
    <t>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</si>
  <si>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</si>
  <si>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</si>
  <si>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</si>
  <si>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</si>
  <si>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</si>
  <si>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</si>
  <si>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</si>
  <si>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</si>
  <si>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</si>
  <si>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</si>
  <si>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</si>
  <si>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</si>
  <si>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</si>
  <si>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</si>
  <si>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</si>
  <si>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</si>
  <si>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</si>
  <si>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</si>
  <si>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</si>
  <si>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</si>
  <si>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</si>
  <si>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</si>
  <si>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</si>
  <si>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</si>
  <si>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</si>
  <si>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</si>
  <si>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</si>
  <si>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</si>
  <si>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</si>
  <si>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</si>
  <si>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Pol66</t>
  </si>
  <si>
    <t>Kabel 1-CXKE-R 5x70mm2 - montáž</t>
  </si>
  <si>
    <t>R59</t>
  </si>
  <si>
    <t>Kabel 1-CXKE-R 3x120+70mm2 - dodávka</t>
  </si>
  <si>
    <t>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</si>
  <si>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</si>
  <si>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</si>
  <si>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</si>
  <si>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</si>
  <si>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</si>
  <si>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</si>
  <si>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</si>
  <si>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</si>
  <si>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</si>
  <si>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</si>
  <si>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</si>
  <si>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</si>
  <si>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</si>
  <si>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R63</t>
  </si>
  <si>
    <t>Kabel 1-CXKE-V 5x10(J) B2caS1d0 P60-R - dodávka</t>
  </si>
  <si>
    <t>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</si>
  <si>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</si>
  <si>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</si>
  <si>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</si>
  <si>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</si>
  <si>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</si>
  <si>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R64</t>
  </si>
  <si>
    <t>Topný kabel na potrubí s termostatem 10m/136W - dodávka</t>
  </si>
  <si>
    <t>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</si>
  <si>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</si>
  <si>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</si>
  <si>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</si>
  <si>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</si>
  <si>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</si>
  <si>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Pol75</t>
  </si>
  <si>
    <t>Topný kabel na potrubí s termostatem 15m/152W - montáž</t>
  </si>
  <si>
    <t>R66</t>
  </si>
  <si>
    <t>Vodič CY 6(z/žl) - dodávka</t>
  </si>
  <si>
    <t>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</si>
  <si>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</si>
  <si>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</si>
  <si>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</si>
  <si>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</si>
  <si>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</si>
  <si>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R69</t>
  </si>
  <si>
    <t>Vodič CY 25(z/žl) - dodávka</t>
  </si>
  <si>
    <t>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</si>
  <si>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</si>
  <si>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</si>
  <si>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</si>
  <si>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</si>
  <si>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</si>
  <si>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</si>
  <si>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</si>
  <si>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</si>
  <si>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</si>
  <si>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</si>
  <si>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</si>
  <si>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</si>
  <si>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</si>
  <si>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</si>
  <si>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</si>
  <si>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</si>
  <si>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</si>
  <si>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</si>
  <si>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</si>
  <si>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</si>
  <si>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</si>
  <si>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</si>
  <si>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</si>
  <si>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</si>
  <si>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</si>
  <si>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</si>
  <si>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</si>
  <si>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</si>
  <si>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</si>
  <si>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</si>
  <si>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</si>
  <si>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</si>
  <si>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</si>
  <si>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</si>
  <si>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</si>
  <si>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</si>
  <si>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</si>
  <si>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</si>
  <si>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</si>
  <si>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</si>
  <si>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</si>
  <si>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</si>
  <si>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</si>
  <si>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</si>
  <si>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</si>
  <si>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</si>
  <si>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</si>
  <si>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</si>
  <si>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</si>
  <si>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</si>
  <si>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</si>
  <si>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</si>
  <si>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</si>
  <si>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</si>
  <si>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</si>
  <si>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</si>
  <si>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</si>
  <si>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</si>
  <si>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</si>
  <si>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</si>
  <si>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</si>
  <si>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</si>
  <si>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</si>
  <si>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</si>
  <si>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</si>
  <si>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</si>
  <si>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</si>
  <si>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</si>
  <si>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</si>
  <si>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</si>
  <si>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</si>
  <si>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</si>
  <si>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</si>
  <si>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</si>
  <si>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</si>
  <si>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</si>
  <si>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</si>
  <si>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</si>
  <si>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</si>
  <si>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</si>
  <si>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</si>
  <si>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</si>
  <si>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</si>
  <si>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</si>
  <si>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</si>
  <si>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</si>
  <si>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</si>
  <si>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R82</t>
  </si>
  <si>
    <t>Podružný patrový rozvaděč RE51.A5 - výzbroj a provedení viz v.č. 528</t>
  </si>
  <si>
    <t>R83</t>
  </si>
  <si>
    <t>Podružný patrový rozvaděč RE51.A6 - výzbroj a provedení viz v.č. 529</t>
  </si>
  <si>
    <t>R84</t>
  </si>
  <si>
    <t>Podružný patrový rozvaděč RE51.A7 - výzbroj a provedení viz v.č. 530</t>
  </si>
  <si>
    <t>R85</t>
  </si>
  <si>
    <t>Podružný patrový rozvaděč RE51.A8 - výzbroj a provedení viz v.č. 531</t>
  </si>
  <si>
    <t>R86</t>
  </si>
  <si>
    <t>Podružný patrový rozvaděč RE51.A9 - výzbroj a provedení viz v.č. 532</t>
  </si>
  <si>
    <t>R87</t>
  </si>
  <si>
    <t>Podružný patrový rozvaděč RE51.A10 - výzbroj a provedení viz v.č. 533</t>
  </si>
  <si>
    <t>R88</t>
  </si>
  <si>
    <t>Podružný patrový rozvaděč RE51.A11 - výzbroj a provedení viz v.č. 534</t>
  </si>
  <si>
    <t>R89</t>
  </si>
  <si>
    <t>Podružný patrový rozvaděč RE51.A12 - výzbroj a provedení viz v.č. 535</t>
  </si>
  <si>
    <t>R90</t>
  </si>
  <si>
    <t>Podružný patrový rozvaděč RE51.B1 - výzbroj a provedení viz v.č. 536</t>
  </si>
  <si>
    <t>R91</t>
  </si>
  <si>
    <t>Podružný patrový rozvaděč RE51.B2 - výzbroj a provedení viz v.č. 537</t>
  </si>
  <si>
    <t>R92</t>
  </si>
  <si>
    <t>Podružný patrový rozvaděč RE51.B3 - výzbroj a provedení viz v.č. 538</t>
  </si>
  <si>
    <t>R93</t>
  </si>
  <si>
    <t>Podružný patrový rozvaděč RE51.B4 - výzbroj a provedení viz v.č. 539</t>
  </si>
  <si>
    <t>R94</t>
  </si>
  <si>
    <t>Podružný patrový rozvaděč RE51.B5 - výzbroj a provedení viz v.č. 540</t>
  </si>
  <si>
    <t>R95</t>
  </si>
  <si>
    <t>Podružný patrový rozvaděč RE51.B6 - výzbroj a provedení viz v.č. 541</t>
  </si>
  <si>
    <t>R96</t>
  </si>
  <si>
    <t>Podružný patrový rozvaděč RE51.B7 - výzbroj a provedení viz v.č. 542</t>
  </si>
  <si>
    <t>R97</t>
  </si>
  <si>
    <t>Podružný patrový rozvaděč RE51.B8 - výzbroj a provedení viz v.č. 543</t>
  </si>
  <si>
    <t>R98</t>
  </si>
  <si>
    <t>Podružný patrový rozvaděč RE51.B9 - výzbroj a provedení viz v.č. 544</t>
  </si>
  <si>
    <t>R99</t>
  </si>
  <si>
    <t>Podružný patrový rozvaděč RE51.B10 - výzbroj a provedení viz v.č. 545</t>
  </si>
  <si>
    <t>R100</t>
  </si>
  <si>
    <t>Podružný patrový rozvaděč RE51.B11 - výzbroj a provedení viz v.č. 546</t>
  </si>
  <si>
    <t>R101</t>
  </si>
  <si>
    <t>Podružný patrový rozvaděč RE51.B12 - výzbroj a provedení viz v.č. 547</t>
  </si>
  <si>
    <t>R102</t>
  </si>
  <si>
    <t>Podružný patrový rozvaděč RE51.B13 - výzbroj a provedení viz v.č. 548</t>
  </si>
  <si>
    <t>R103</t>
  </si>
  <si>
    <t>Podružný patrový rozvaděč RE51.B14 - výzbroj a provedení viz v.č. 549</t>
  </si>
  <si>
    <t>R104</t>
  </si>
  <si>
    <t>Podružný patrový rozvaděč RE51.B15 - výzbroj a provedení viz v.č. 550</t>
  </si>
  <si>
    <t>R105</t>
  </si>
  <si>
    <t>Podružný patrový rozvaděč RE51.B16 - výzbroj a provedení viz v.č. 551</t>
  </si>
  <si>
    <t>R106</t>
  </si>
  <si>
    <t>Podružný patrový rozvaděč RE51.B17 - výzbroj a provedení viz v.č. 552</t>
  </si>
  <si>
    <t>R107</t>
  </si>
  <si>
    <t>Podružný patrový rozvaděč RE51.B18 - výzbroj a provedení viz v.č. 553</t>
  </si>
  <si>
    <t>R108</t>
  </si>
  <si>
    <t>Podružný patrový rozvaděč RE51.1 - výzbroj a provedení viz v.č. 554</t>
  </si>
  <si>
    <t>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</si>
  <si>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</si>
  <si>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</si>
  <si>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</si>
  <si>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</si>
  <si>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</si>
  <si>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</si>
  <si>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</si>
  <si>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</si>
  <si>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RE51.9 - výzbroj a provedení viz v.č. 559</t>
  </si>
  <si>
    <t>Podružný patrový rozvaděč RE61.5 - výzbroj a provedení viz v.č. 560</t>
  </si>
  <si>
    <t>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</si>
  <si>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</si>
  <si>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RE61.9 - výzbroj a provedení viz v.č. 562</t>
  </si>
  <si>
    <t>Podružný patrový rozvaděč RE61.10 - výzbroj a provedení viz v.č. 563</t>
  </si>
  <si>
    <t>Podružný patrový rozvaděč RE61.11 - výzbroj a provedení viz v.č. 564</t>
  </si>
  <si>
    <t>R119</t>
  </si>
  <si>
    <t>Podružný patrový rozvaděč RE61.13 - výzbroj a provedení viz v.č. 565</t>
  </si>
  <si>
    <t>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</si>
  <si>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</si>
  <si>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</si>
  <si>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R121</t>
  </si>
  <si>
    <t>Podružný patrový rozvaděč RE61.15 - výzbroj a provedení viz v.č. 567</t>
  </si>
  <si>
    <t>R122</t>
  </si>
  <si>
    <t>Podružný patrový rozvaděč RE61.17 - výzbroj a provedení viz v.č. 568</t>
  </si>
  <si>
    <t>R123</t>
  </si>
  <si>
    <t>Podružný patrový rozvaděč RE61.5.1 - výzbroj a provedení viz v.č. 569</t>
  </si>
  <si>
    <t>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</si>
  <si>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</si>
  <si>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</si>
  <si>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R125</t>
  </si>
  <si>
    <t>Podružný patrový rozvaděč RE31.11 - výzbroj a provedení viz v.č. 571</t>
  </si>
  <si>
    <t>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</si>
  <si>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</si>
  <si>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</si>
  <si>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R127</t>
  </si>
  <si>
    <t>Podružný patrový rozvaděč RE31.13 - výzbroj a provedení viz v.č. 573</t>
  </si>
  <si>
    <t>R128</t>
  </si>
  <si>
    <t>Podružný patrový rozvaděč RE31.14 - výzbroj a provedení viz v.č. 574</t>
  </si>
  <si>
    <t>R129</t>
  </si>
  <si>
    <t>Podružný patrový rozvaděč RE31.15 - výzbroj a provedení viz v.č. 575</t>
  </si>
  <si>
    <t>R130</t>
  </si>
  <si>
    <t>Podružný patrový rozvaděč RE31.16 - výzbroj a provedení viz v.č. 576</t>
  </si>
  <si>
    <t>R131</t>
  </si>
  <si>
    <t>Podružný patrový rozvaděč RE31.17 - výzbroj a provedení viz v.č. 577</t>
  </si>
  <si>
    <t>R132</t>
  </si>
  <si>
    <t>Podružný patrový rozvaděč RE31.34 - výzbroj a provedení viz v.č. 578</t>
  </si>
  <si>
    <t>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</si>
  <si>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</si>
  <si>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</si>
  <si>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R134</t>
  </si>
  <si>
    <t>Podružný patrový rozvaděč RE71.24 - výzbroj a provedení viz v.č. 581</t>
  </si>
  <si>
    <t>R135</t>
  </si>
  <si>
    <t>Podružný patrový rozvaděč RE71.17 - výzbroj a provedení viz v.č. 582</t>
  </si>
  <si>
    <t>R136</t>
  </si>
  <si>
    <t>Podružný patrový rozvaděč RE71.18 - výzbroj a provedení viz v.č. 583</t>
  </si>
  <si>
    <t>R137</t>
  </si>
  <si>
    <t>Podružný patrový rozvaděč RE71.19 - výzbroj a provedení viz v.č. 584</t>
  </si>
  <si>
    <t>R138</t>
  </si>
  <si>
    <t>Podružný patrový rozvaděč RE71.20 - výzbroj a provedení viz v.č. 585</t>
  </si>
  <si>
    <t>R139</t>
  </si>
  <si>
    <t>Podružný patrový rozvaděč RE71.21 - výzbroj a provedení viz v.č. 586</t>
  </si>
  <si>
    <t>R140</t>
  </si>
  <si>
    <t>Podružný patrový rozvaděč RE71.22 - výzbroj a provedení viz v.č. 587</t>
  </si>
  <si>
    <t>R141</t>
  </si>
  <si>
    <t>Podružný patrový rozvaděč RE71.23 - výzbroj a provedení viz v.č. 588</t>
  </si>
  <si>
    <t>R142</t>
  </si>
  <si>
    <t>Podružný patrový rozvaděč RE71.25 - výzbroj a provedení viz v.č. 589</t>
  </si>
  <si>
    <t>R143</t>
  </si>
  <si>
    <t>Podružný patrový rozvaděč RE91.1 - výzbroj a provedení viz v.č. 590</t>
  </si>
  <si>
    <t>R144</t>
  </si>
  <si>
    <t>Podružný patrový rozvaděč RE91.2 - výzbroj a provedení viz v.č. 591</t>
  </si>
  <si>
    <t>R145</t>
  </si>
  <si>
    <t>Podružný patrový rozvaděč RE91.3 - výzbroj a provedení viz v.č. 592</t>
  </si>
  <si>
    <t>R146</t>
  </si>
  <si>
    <t>Podružný patrový rozvaděč RE91.4 - výzbroj a provedení viz v.č. 593</t>
  </si>
  <si>
    <t>R147</t>
  </si>
  <si>
    <t>Podružný patrový rozvaděč RE91.5 - výzbroj a provedení viz v.č. 594</t>
  </si>
  <si>
    <t>R148</t>
  </si>
  <si>
    <t>Podružný patrový rozvaděč RE91.6 - výzbroj a provedení viz v.č. 595</t>
  </si>
  <si>
    <t>R149</t>
  </si>
  <si>
    <t>Podružný patrový rozvaděč RE91.7 - výzbroj a provedení viz v.č. 596</t>
  </si>
  <si>
    <t>R150</t>
  </si>
  <si>
    <t>Podružný patrový rozvaděč RE91.8 - výzbroj a provedení viz v.č. 597</t>
  </si>
  <si>
    <t>R151</t>
  </si>
  <si>
    <t>Podružný patrový rozvaděč RE91.9 - výzbroj a provedení viz v.č. 598</t>
  </si>
  <si>
    <t>R152</t>
  </si>
  <si>
    <t>Podružný patrový rozvaděč RE91.10 - výzbroj a provedení viz v.č. 599</t>
  </si>
  <si>
    <t>R153</t>
  </si>
  <si>
    <t>Podružný patrový rozvaděč RE91.11 - výzbroj a provedení viz v.č. 600</t>
  </si>
  <si>
    <t>R154</t>
  </si>
  <si>
    <t>Podružný patrový rozvaděč RE91.12 - výzbroj a provedení viz v.č. 601</t>
  </si>
  <si>
    <t>R155</t>
  </si>
  <si>
    <t>Podružný patrový rozvaděč RE91.13 - výzbroj a provedení viz v.č. 602</t>
  </si>
  <si>
    <t>R156</t>
  </si>
  <si>
    <t>Podružný patrový rozvaděč RE91.14 - výzbroj a provedení viz v.č. 603</t>
  </si>
  <si>
    <t>R157</t>
  </si>
  <si>
    <t>Podružný patrový rozvaděč RE91.15 - výzbroj a provedení viz v.č. 604</t>
  </si>
  <si>
    <t>R158</t>
  </si>
  <si>
    <t>Podružný patrový rozvaděč RE91.16 - výzbroj a provedení viz v.č. 605</t>
  </si>
  <si>
    <t>R159</t>
  </si>
  <si>
    <t>Podružný patrový rozvaděč RE91.17 - výzbroj a provedení viz v.č. 606</t>
  </si>
  <si>
    <t>R160</t>
  </si>
  <si>
    <t>Podružný patrový rozvaděč RE91.18 - výzbroj a provedení viz v.č. 607</t>
  </si>
  <si>
    <t>R161</t>
  </si>
  <si>
    <t>Podružný patrový rozvaděč RE91.19 - výzbroj a provedení viz v.č. 608</t>
  </si>
  <si>
    <t>R162</t>
  </si>
  <si>
    <t>Podružný patrový rozvaděč RE91.20 - výzbroj a provedení viz v.č. 609</t>
  </si>
  <si>
    <t>R163</t>
  </si>
  <si>
    <t>Podružný patrový rozvaděč RE91.21 - výzbroj a provedení viz v.č. 610</t>
  </si>
  <si>
    <t>R164</t>
  </si>
  <si>
    <t>Podružný patrový rozvaděč RE91.22 - výzbroj a provedení viz v.č. 611</t>
  </si>
  <si>
    <t>R165</t>
  </si>
  <si>
    <t>Podružný patrový rozvaděč RE91.23 - výzbroj a provedení viz v.č. 612</t>
  </si>
  <si>
    <t>R166</t>
  </si>
  <si>
    <t>Podružný patrový rozvaděč RE91.24 - výzbroj a provedení viz v.č. 613</t>
  </si>
  <si>
    <t>R167</t>
  </si>
  <si>
    <t>Podružný patrový rozvaděč RE91.25 - výzbroj a provedení viz v.č. 614</t>
  </si>
  <si>
    <t>R168</t>
  </si>
  <si>
    <t>Podružný patrový rozvaděč RE52 - výzbroj a provedení viz v.č. 615</t>
  </si>
  <si>
    <t>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</si>
  <si>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</si>
  <si>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</si>
  <si>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R170</t>
  </si>
  <si>
    <t>Podružný patrový rozvaděč RE91.25.1 - výzbroj a provedení viz v.č. 617</t>
  </si>
  <si>
    <t>R171</t>
  </si>
  <si>
    <t>Podružný patrový rozvaděč RE91.26 - výzbroj a provedení viz v.č. 618</t>
  </si>
  <si>
    <t>R172</t>
  </si>
  <si>
    <t>Úprava stávajícího rozvaděče RE51.2 (původní značení  RE61.1.1) - výzbroj a provedení viz v.č. 619</t>
  </si>
  <si>
    <t>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</si>
  <si>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</si>
  <si>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</si>
  <si>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R174</t>
  </si>
  <si>
    <t>Požární rozvaděč RE69.5 - výzbroj a provedení viz v.č. 621</t>
  </si>
  <si>
    <t>R175</t>
  </si>
  <si>
    <t>Stávající ovládací rozvodnice RO51.1 - výzbroj a provedení viz v.č. 554</t>
  </si>
  <si>
    <t>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</si>
  <si>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</si>
  <si>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</si>
  <si>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</si>
  <si>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</si>
  <si>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</si>
  <si>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</si>
  <si>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</si>
  <si>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</si>
  <si>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</si>
  <si>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</si>
  <si>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</si>
  <si>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</si>
  <si>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</si>
  <si>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</si>
  <si>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</si>
  <si>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</si>
  <si>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</si>
  <si>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</si>
  <si>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</si>
  <si>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</si>
  <si>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</si>
  <si>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</si>
  <si>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</si>
  <si>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</si>
  <si>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</si>
  <si>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</si>
  <si>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</si>
  <si>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</si>
  <si>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</si>
  <si>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</si>
  <si>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</si>
  <si>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</si>
  <si>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</si>
  <si>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</si>
  <si>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</si>
  <si>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</si>
  <si>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</si>
  <si>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</si>
  <si>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</si>
  <si>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</si>
  <si>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</si>
  <si>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</si>
  <si>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</si>
  <si>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</si>
  <si>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</si>
  <si>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</si>
  <si>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</si>
  <si>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</si>
  <si>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</si>
  <si>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</si>
  <si>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</si>
  <si>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</si>
  <si>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</si>
  <si>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</si>
  <si>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</si>
  <si>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</si>
  <si>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</si>
  <si>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</si>
  <si>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</si>
  <si>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</si>
  <si>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</si>
  <si>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</si>
  <si>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</si>
  <si>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</si>
  <si>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</si>
  <si>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</si>
  <si>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</si>
  <si>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</si>
  <si>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</si>
  <si>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</si>
  <si>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</si>
  <si>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</si>
  <si>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</si>
  <si>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</si>
  <si>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</si>
  <si>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</si>
  <si>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</si>
  <si>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</si>
  <si>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</si>
  <si>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</si>
  <si>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</si>
  <si>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</si>
  <si>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</si>
  <si>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</si>
  <si>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</si>
  <si>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</si>
  <si>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</si>
  <si>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</si>
  <si>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</si>
  <si>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</si>
  <si>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</si>
  <si>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</si>
  <si>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</si>
  <si>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</si>
  <si>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</si>
  <si>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</si>
  <si>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</si>
  <si>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</si>
  <si>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</si>
  <si>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</si>
  <si>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</si>
  <si>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1,5m3/h</t>
  </si>
  <si>
    <t>Měřič tepla a chladu; 2,5m3/h</t>
  </si>
  <si>
    <t>Měřič tepla a chladu; 6,0m3/h</t>
  </si>
  <si>
    <t>R20.1</t>
  </si>
  <si>
    <t>Měřič tepla a chladu; 10,0m3/h</t>
  </si>
  <si>
    <t>Měřič tepla a chladu; 40,0m3/h</t>
  </si>
  <si>
    <t>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</si>
  <si>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</si>
  <si>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</si>
  <si>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</si>
  <si>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</si>
  <si>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</si>
  <si>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</si>
  <si>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</si>
  <si>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</si>
  <si>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kvs=6,3; DN__; vč.pohonu</t>
  </si>
  <si>
    <t>Regulační ventil trojcestný ; kvs=10; DN__; vč.pohonu</t>
  </si>
  <si>
    <t>Regulační ventil trojcestný ; kvs=25; DN__; vč.pohonu</t>
  </si>
  <si>
    <t>R35a</t>
  </si>
  <si>
    <t>Regulační ventil trojcestný ; kvs=30; DN__; vč.pohonu</t>
  </si>
  <si>
    <t>Servisní vypínač trojpólový; s  pom.kontaktem; 3x10A</t>
  </si>
  <si>
    <t>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</si>
  <si>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</si>
  <si>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</si>
  <si>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</si>
  <si>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</si>
  <si>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</si>
  <si>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</si>
  <si>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</si>
  <si>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</si>
  <si>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</si>
  <si>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</si>
  <si>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</si>
  <si>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</si>
  <si>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</si>
  <si>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</si>
  <si>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</si>
  <si>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</si>
  <si>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</si>
  <si>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</si>
  <si>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</si>
  <si>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</si>
  <si>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</si>
  <si>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</si>
  <si>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</si>
  <si>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</si>
  <si>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</si>
  <si>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</si>
  <si>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</si>
  <si>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</si>
  <si>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</si>
  <si>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</si>
  <si>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</si>
  <si>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</si>
  <si>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</si>
  <si>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</si>
  <si>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</si>
  <si>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</si>
  <si>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</si>
  <si>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</si>
  <si>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</si>
  <si>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  
PRAFlaSafe X-J 4x6 RE  
PRAFlaSafe X-J 4x6 RE  
PRAFlaSafe X-J 4x6 RE</t>
  </si>
  <si>
    <t>PKB.723686</t>
  </si>
  <si>
    <t>PRAFlaCom F 1x2x0,8</t>
  </si>
  <si>
    <t>PRAFlaCom F 1x2x0,8  
PRAFlaCom F 1x2x0,8  
PRAFlaCom F 1x2x0,8  
PRAFlaCom F 1x2x0,8</t>
  </si>
  <si>
    <t>PKB.724232</t>
  </si>
  <si>
    <t>PRAFlaCom F 2x2x0,8</t>
  </si>
  <si>
    <t>PRAFlaCom F 2x2x0,8  
PRAFlaCom F 2x2x0,8  
PRAFlaCom F 2x2x0,8  
PRAFlaCom F 2x2x0,8</t>
  </si>
  <si>
    <t>PKB.723688</t>
  </si>
  <si>
    <t>PRAFlaCom F 3x2x0,8</t>
  </si>
  <si>
    <t>PRAFlaCom F 3x2x0,8  
PRAFlaCom F 3x2x0,8  
PRAFlaCom F 3x2x0,8  
PRAFlaCom F 3x2x0,8</t>
  </si>
  <si>
    <t>741122201</t>
  </si>
  <si>
    <t>Montáž kabel Cu plný kulatý žíla 2x1,5 až 6 mm2 uložený volně (např. CYKY)</t>
  </si>
  <si>
    <t>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</si>
  <si>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</si>
  <si>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</si>
  <si>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</si>
  <si>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</si>
  <si>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</si>
  <si>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</si>
  <si>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</si>
  <si>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</si>
  <si>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  
žlab kabelový pozinkovaný 2m/ks 50x62  
žlab kabelový pozinkovaný 2m/ks 50x62  
žlab kabelový pozinkovaný 2m/ks 50x62</t>
  </si>
  <si>
    <t>34575492</t>
  </si>
  <si>
    <t>žlab kabelový pozinkovaný 2m/ks 50x125</t>
  </si>
  <si>
    <t>žlab kabelový pozinkovaný 2m/ks 50x125  
žlab kabelový pozinkovaný 2m/ks 50x125  
žlab kabelový pozinkovaný 2m/ks 50x125  
žlab kabelový pozinkovaný 2m/ks 50x125</t>
  </si>
  <si>
    <t>34575494</t>
  </si>
  <si>
    <t>žlab kabelový pozinkovaný 2m/ks 50x250</t>
  </si>
  <si>
    <t>žlab kabelový pozinkovaný 2m/ks 50x250  
žlab kabelový pozinkovaný 2m/ks 50x250  
žlab kabelový pozinkovaný 2m/ks 50x250  
žlab kabelový pozinkovaný 2m/ks 50x250</t>
  </si>
  <si>
    <t>34575002</t>
  </si>
  <si>
    <t>víko žlabu pozinkované 2m/ks š 62mm</t>
  </si>
  <si>
    <t>víko žlabu pozinkované 2m/ks š 62mm  
víko žlabu pozinkované 2m/ks š 62mm  
víko žlabu pozinkované 2m/ks š 62mm  
víko žlabu pozinkované 2m/ks š 62mm</t>
  </si>
  <si>
    <t>34575003</t>
  </si>
  <si>
    <t>víko žlabu pozinkované 2m/ks š 125mm</t>
  </si>
  <si>
    <t>víko žlabu pozinkované 2m/ks š 125mm  
víko žlabu pozinkované 2m/ks š 125mm  
víko žlabu pozinkované 2m/ks š 125mm  
víko žlabu pozinkované 2m/ks š 125mm</t>
  </si>
  <si>
    <t>34575004</t>
  </si>
  <si>
    <t>víko žlabu pozinkované 2m/ks š 250mm</t>
  </si>
  <si>
    <t>víko žlabu pozinkované 2m/ks š 250mm  
víko žlabu pozinkované 2m/ks š 250mm  
víko žlabu pozinkované 2m/ks š 250mm  
víko žlabu pozinkované 2m/ks š 250mm</t>
  </si>
  <si>
    <t>R15441042.1</t>
  </si>
  <si>
    <t>konzola nosného roštu A60 pozink</t>
  </si>
  <si>
    <t>konzola nosného roštu A60 pozink  
konzola nosného roštu A60 pozink  
konzola nosného roštu A60 pozink  
konzola nosného roštu A60 pozink</t>
  </si>
  <si>
    <t>R15441045.1</t>
  </si>
  <si>
    <t>konzola nosného roštu A120 pozink</t>
  </si>
  <si>
    <t>konzola nosného roštu A120 pozink  
konzola nosného roštu A120 pozink  
konzola nosného roštu A120 pozink  
konzola nosného roštu A120 pozink</t>
  </si>
  <si>
    <t>R15441057.1</t>
  </si>
  <si>
    <t>konzola nosného roštu A250 pozink</t>
  </si>
  <si>
    <t>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</si>
  <si>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</si>
  <si>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</si>
  <si>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</si>
  <si>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</si>
  <si>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</si>
  <si>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</si>
  <si>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</si>
  <si>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</si>
  <si>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</si>
  <si>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</si>
  <si>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</si>
  <si>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</si>
  <si>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</si>
  <si>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</si>
  <si>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</si>
  <si>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</si>
  <si>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</si>
  <si>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 včetně dílenské dokumentace  
Integrace do DDTS včetně dílenské dokumentace  
Integrace do DDTS včetně dílenské dokumentace  
Integrace do DDTS včetně dílenské dokumentace</t>
  </si>
  <si>
    <t xml:space="preserve">  SO 07-71-07.01</t>
  </si>
  <si>
    <t>Architektonicko-stavební řešení</t>
  </si>
  <si>
    <t>SO 07-71-07.01</t>
  </si>
  <si>
    <t>0</t>
  </si>
  <si>
    <t>systém gen. klíče</t>
  </si>
  <si>
    <t>1123</t>
  </si>
  <si>
    <t>R1G</t>
  </si>
  <si>
    <t>Příplatek za systém generálního a hlavního klíče</t>
  </si>
  <si>
    <t>1 KPL</t>
  </si>
  <si>
    <t>Zemní práce</t>
  </si>
  <si>
    <t>113106022</t>
  </si>
  <si>
    <t>Rozebrání dlažeb při překopech komunikací pro pěší z kamenných dlaždic ručně</t>
  </si>
  <si>
    <t>'dle tabulky kamenických výrobků - KA/19' 31*2  
Celkem 62=62.000 [A]</t>
  </si>
  <si>
    <t>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</si>
  <si>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</si>
  <si>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</si>
  <si>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Celkem 90=90.000 [A]</t>
  </si>
  <si>
    <t>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</si>
  <si>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</si>
  <si>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</si>
  <si>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''dle tabulky kamenických výrobků - KA/20' 20*2  
'Součet  
Celkem 102=102.000 [A]</t>
  </si>
  <si>
    <t>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</si>
  <si>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</si>
  <si>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</si>
  <si>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</si>
  <si>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</si>
  <si>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</si>
  <si>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</si>
  <si>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</si>
  <si>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</si>
  <si>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</si>
  <si>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139711111</t>
  </si>
  <si>
    <t>Vykopávky v uzavřených prostorech v hornině třídy těžitelnosti I skupiny 1 až 3 ručně</t>
  </si>
  <si>
    <t>M3</t>
  </si>
  <si>
    <t>'dle tabulky skladeb - bouraných konstrukcí - SB/07' SB07*0,24  
''dle tabulky kamenických výrobků - KA/19' 31*2*(2,25-0,18-0,47-0,15*2)-31*1,15*1,15  
''dle tabulky kamenických výrobků - KA/20' 20*2*(2,25-0,12-0,53-0,15*2)-20*1,15*1,15  
''odkop pro osazení hlav mikropilot' 28*0,5*0,5*1,35  
'záklpas+zákldes  
'Součet  
Celkem 138.74=138.740 [A]</t>
  </si>
  <si>
    <t>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</si>
  <si>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</si>
  <si>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</si>
  <si>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'přemístění výkopku vnitrostaveništní' vykopvni*5  
Celkem 693.7=693.700 [A]</t>
  </si>
  <si>
    <t>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</si>
  <si>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171251201</t>
  </si>
  <si>
    <t>Uložení sypaniny na skládky nebo meziskládky</t>
  </si>
  <si>
    <t>'Evidenční položka. Neoceňovat v objektu SO/PS, položka se oceňuje pouze v objektu SO 90-90' odvoz  
Celkem 138.74=138.740 [A]</t>
  </si>
  <si>
    <t>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</si>
  <si>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</si>
  <si>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</si>
  <si>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</si>
  <si>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Celkem 0.275=0.275 [A]</t>
  </si>
  <si>
    <t>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</si>
  <si>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</si>
  <si>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</si>
  <si>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'82*1,1 'Přepočtené koeficientem množství  
Celkem 90.2=90.200 [A]</t>
  </si>
  <si>
    <t>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</si>
  <si>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Celkem 149.6=149.600 [A]</t>
  </si>
  <si>
    <t>225511112</t>
  </si>
  <si>
    <t>Vrty maloprofilové jádrové D přes 195 do 245 mm úklon do 45° hl 0 až 25 m hornina I a II</t>
  </si>
  <si>
    <t>'vrty pro mikropiloty vtahových šachet - dle tabulky mikropilot' 8*7,5+8*7+12*8,5  
Celkem 218=218.000 [A]</t>
  </si>
  <si>
    <t>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</si>
  <si>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</si>
  <si>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ze ŽB bez zvýšených nároků na prostředí tř. C 20/25</t>
  </si>
  <si>
    <t>'výtahové šachty' 0,1*(2,3*2,15+2,769*2,506+3,18*2,486)  
''dle výkresu základů' (4,83-4,73)*(4,12*4,85+3,3*4,82+3,3*6,62+3,89*7,07+6,33*7,06+3,89*7,07+3,3*7,06+4,35*5,15+6,3*5,7+3,86*5,7+3,3*5,7)  
'Součet  
Celkem 29.964=29.964 [A]</t>
  </si>
  <si>
    <t>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</si>
  <si>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</si>
  <si>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</si>
  <si>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'dle výkresu základů' (4,83-4,73)*(4,12*2+4,85*2+3,3*2+4,82*2+3,3*2+6,62*2+3,89*2+7,07*2)  
'(4,83-4,73)*(6,33*2+7,06*2+3,89*2+7,07*2+3,3*2+7,06*2+4,35*2+5,15*2+6,3*2+5,7*2+3,86*2+5,7*2+3,3*2+5,7*2)  
'Součet  
Celkem 22.548=22.548 [A]</t>
  </si>
  <si>
    <t>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</si>
  <si>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</si>
  <si>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</si>
  <si>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</si>
  <si>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273362021</t>
  </si>
  <si>
    <t>Výztuž základových desek svařovanými sítěmi Kari</t>
  </si>
  <si>
    <t>'dle výkresu základů' (4,12*4,85+3,3*4,82+3,3*6,62+3,89*7,07+6,33*7,06+3,89*7,07+3,3*7,06+4,35*5,15+6,3*5,7+3,86*5,7+3,3*5,7)*1,98*0,001  
Celkem 0.554=0.554 [A]</t>
  </si>
  <si>
    <t>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  
Výztuž základů desek ze svařovaných sítí z drátů typu KARI  
https://podminky.urs.cz/item/CS_URS_2024_01/273362021</t>
  </si>
  <si>
    <t>274321411</t>
  </si>
  <si>
    <t>Základové pasy ze ŽB bez zvýšených nároků na prostředí tř. C 20/25</t>
  </si>
  <si>
    <t>'dle výkresu základů' (4,9-4,59)*1,11*0,455+(5,49-4,59)*(0,92*3,95+2,75*1,15+1,485*0,91+0,8*4,825)+(5,32-4,66)*(0,7*3,62*4+0,94*4,12)  
'(5,4-4,74)*(0,7*3,62*5+0,645*3,62)+(5,19-4,59)*(0,8*3,1*2+0,8*4,02)  
'Součet  
Celkem 35.018=35.018 [A]</t>
  </si>
  <si>
    <t>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  
Základy z betonu železového (bez výztuže) pasy z betonu bez zvláštních nároků na prostředí tř. C 20/25  
https://podminky.urs.cz/item/CS_URS_2024_01/274321411</t>
  </si>
  <si>
    <t>274351121</t>
  </si>
  <si>
    <t>Zřízení bednění základových pasů rovného</t>
  </si>
  <si>
    <t>'dle výkresu základů' (4,9-4,59)*(1,11*2+0,455*2)+(5,49-4,59)*(0,92*2+3,95*2+2,75*2+1,15*2+1,485*2+0,91*2+0,8*2+4,825*2)  
'(5,32-4,66)*((0,7*2+3,62*2)*4+0,94*2+4,12*2)  
'(5,4-4,74)*((0,7*2+3,62*2)*5+0,645*2+3,62*2)+(5,19-4,59)*((0,8*2+3,1*2)*2+0,8*2+4,02*2)  
'Součet  
Celkem 109.967=109.967 [A]</t>
  </si>
  <si>
    <t>Bednění základů pasů rovné zřízení  
https://podminky.urs.cz/item/CS_URS_2024_01/274351121  
Bednění základů pasů rovné zřízení  
https://podminky.urs.cz/item/CS_URS_2024_01/274351121  
Bednění základů pasů rovné zřízení  
https://podminky.urs.cz/item/CS_URS_2024_01/274351121  
Bednění základů pasů rovné zřízení  
https://podminky.urs.cz/item/CS_URS_2024_01/274351121</t>
  </si>
  <si>
    <t>274351122</t>
  </si>
  <si>
    <t>Odstranění bednění základových pasů rovného</t>
  </si>
  <si>
    <t>Bednění základů pasů rovné odstranění  
https://podminky.urs.cz/item/CS_URS_2024_01/274351122  
Bednění základů pasů rovné odstranění  
https://podminky.urs.cz/item/CS_URS_2024_01/274351122  
Bednění základů pasů rovné odstranění  
https://podminky.urs.cz/item/CS_URS_2024_01/274351122  
Bednění základů pasů rovné odstranění  
https://podminky.urs.cz/item/CS_URS_2024_01/274351122</t>
  </si>
  <si>
    <t>274361821</t>
  </si>
  <si>
    <t>Výztuž základových pasů betonářskou ocelí 10 505 (R)</t>
  </si>
  <si>
    <t>záklpas*0,1  
Celkem 3.502=3.502 [A]</t>
  </si>
  <si>
    <t>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  
Výztuž základů pasů z betonářské oceli 10 505 (R) nebo BSt 500  
https://podminky.urs.cz/item/CS_URS_2024_01/274361821</t>
  </si>
  <si>
    <t>278311214</t>
  </si>
  <si>
    <t>Zálivka kotevních otvorů z cementové zálivkové malty obj přes 0,25 m3</t>
  </si>
  <si>
    <t>'vrty pro mikropiloty vtahových šachet - dle tabulky mikropilot' (8*2,5+8*2,5+12*3,5)*3,14*0,125*0,125  
Celkem 4.023=4.023 [A]</t>
  </si>
  <si>
    <t>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</si>
  <si>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</si>
  <si>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</si>
  <si>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Celkem 7.706=7.706 [A]</t>
  </si>
  <si>
    <t>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</si>
  <si>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</si>
  <si>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</si>
  <si>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Celkem 3.683=3.683 [A]</t>
  </si>
  <si>
    <t>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</si>
  <si>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</si>
  <si>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</si>
  <si>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Celkem 32.7=32.700 [A]</t>
  </si>
  <si>
    <t>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</si>
  <si>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</si>
  <si>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</si>
  <si>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</si>
  <si>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</si>
  <si>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</si>
  <si>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Celkem 82=82.000 [A]</t>
  </si>
  <si>
    <t>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</si>
  <si>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</si>
  <si>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</si>
  <si>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Celkem 136=136.000 [A]</t>
  </si>
  <si>
    <t>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</si>
  <si>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</si>
  <si>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</si>
  <si>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Celkem 28=28.000 [A]</t>
  </si>
  <si>
    <t>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</si>
  <si>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</si>
  <si>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</si>
  <si>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Celkem 272=272.000 [A]</t>
  </si>
  <si>
    <t>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</si>
  <si>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</si>
  <si>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</si>
  <si>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Celkem 4.896=4.896 [A]</t>
  </si>
  <si>
    <t>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</si>
  <si>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</si>
  <si>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</si>
  <si>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</si>
  <si>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''2.NP - př. 13' 2*1,3*1,36*0,001  
''4.NP - př. 51' 2*1,6*1,36*0,001  
'Součet  
Celkem 0.012=0.012 [A]</t>
  </si>
  <si>
    <t>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</si>
  <si>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</si>
  <si>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</si>
  <si>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''1.NP - př. 01' 3*2*1,2*2,5*0,001  
''1.NP - př. 02' 3*2*1*2,5*0,001  
''1.NP - př. 12' 2*2*1,3*2,5*0,001  
''1-2.NP - př. 01' 5*2*1,2*2,5*0,001  
''2.NP - př. 01' 3*2*1,2*2,5*0,001  
''2.NP - př. 12' 2*2*1,3*2,5*0,001  
''3.NP - př. 01' 2*1,2*2,5*0,001  
''3.NP - př. 12' 2*1,3*2,5*0,001  
''4.NP - př. 12' 2*2*1,3*2,5*0,001  
''5.NP - př. 01' 2*2*1,2*2,5*0,001  
''5.NP - př. 12' 8*2*1,3*2,5*0,001  
''5.NP - př. 55' 2*2,25*2,5*0,001  
''5.NP - př. 56' 2*2*1,1*2,5*0,001  
'Součet  
Celkem 0.232=0.232 [A]</t>
  </si>
  <si>
    <t>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</si>
  <si>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</si>
  <si>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</si>
  <si>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Celkem 0.018=0.018 [A]</t>
  </si>
  <si>
    <t>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</si>
  <si>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</si>
  <si>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</si>
  <si>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Celkem 0.041=0.041 [A]</t>
  </si>
  <si>
    <t>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</si>
  <si>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</si>
  <si>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</si>
  <si>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Celkem 0.028=0.028 [A]</t>
  </si>
  <si>
    <t>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</si>
  <si>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</si>
  <si>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</si>
  <si>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''1-2.NP - př. 100' 14*0,8*6,1*0,001  
''2.NP - př. 100' 18*0,8*6,1*0,001  
''3.NP - př. 100' 18*0,8*6,1*0,001  
''4.NP - př. 100' 14*0,8*6,1*0,001  
''5.NP - př. 100' 11*0,8*6,1*0,001  
''6.NP - př. 100' 5*0,8*6,1*0,001  
'Součet  
Celkem 0.453=0.453 [A]</t>
  </si>
  <si>
    <t>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</si>
  <si>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</si>
  <si>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</si>
  <si>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''2.NP - př. 103' 3*1,3*11,1*0,001  
''2.NP - př. 104' 3*1,5*11,1*0,001  
''2.NP - př. 105' 6*1,4*8,5*0,001  
''3.NP - př. 68' 6*1,5*8,5*0,001  
''3.NP - př. 69' 6*1,2*8,5*0,001  
''4.NP - př. 53' 6*1,4*8,5*0,001  
''4.NP - př. 133' 2*6*1,5*8,5*0,001  
''5.NP - př. 54' 6*1,4*8,5*0,001  
''5.NP - př. 109' 2*6*1,6*8,5*0,001  
''5.NP - př. 110' 3*1,4*8,5*0,001  
''5.NP - př. 134' 3*1,65*8,5*0,001  
'Součet  
Celkem 0.921=0.921 [A]</t>
  </si>
  <si>
    <t>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</si>
  <si>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</si>
  <si>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</si>
  <si>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''1-2.NP - př. 23' 1*1,5*11,1*0,001  
''2.NP - př. 26' 4*1,35*11,1*0,001  
''2.NP - př. 103' 3*1,3*11,1*0,001  
''2.NP - př. 104' 3*1,5*11,1*0,001  
''4.NP - př. 54' 4*1,4*11,1*0,001  
'Součet  
Celkem 0.282=0.282 [A]</t>
  </si>
  <si>
    <t>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</si>
  <si>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</si>
  <si>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</si>
  <si>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''1.PP - př. 112' 3*2,4*14,4*0,001  
''1.NP - př. 07' 4*1,6*14,4*0,001  
''1.NP - př. 99' 4*1,65*14,4*0,001  
''1.NP - př. 113' 6*1,3*14,4*0,001  
''1-2.NP - př. 63' 6*2,7*14,4*0,001  
''1-2.NP - př. 64' 4*2,5*14,4*0,001  
''1-2.NP - př. 117' 2*1,9*14,4*0,001  
''1-2.NP - př. 118' 2*1,6*14,4*0,001  
''2.NP - př. 60' 4*2*2*14,4*0,001  
''2.NP - př. 61' 4*2,3*2*14,4*0,001  
''2.NP - př. 97' 6*2,1*14,4*0,001  
''2.NP - př. 114' 2*2*14,4*0,001  
''3.NP - př. 67' 6*2,1*14,4*0,001  
''4.NP - př. 108' 6*3,1*14,4*0,001  
''5.NP - př. 88' 6*2,2*14,4*0,001  
'Součet  
Celkem 2.32=2.320 [A]</t>
  </si>
  <si>
    <t>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</si>
  <si>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</si>
  <si>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</si>
  <si>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''1.NP - př. 106' 2*1,85*18*0,001  
''1.NP - př. 131' 2*2*18*0,001  
''3.NP - př. 43' 6*4*2,55*18*0,001  
''3.NP - př. 65' 4*2,75*18*0,001  
''3.NP - př. 116' 2*2,55*18*0,001  
''4.NP - př. 43' 3*4*2,55*18*0,001  
''4.NP - př. 70' 2*3,15*18*0,001  
'Součet  
Celkem 2.278=2.278 [A]</t>
  </si>
  <si>
    <t>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</si>
  <si>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</si>
  <si>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</si>
  <si>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Celkem 0.05=0.050 [A]</t>
  </si>
  <si>
    <t>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</si>
  <si>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</si>
  <si>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</si>
  <si>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''1-2.NP - př. 62' 6*3,6*26,3*0,001  
'Součet  
Celkem 1.105=1.105 [A]</t>
  </si>
  <si>
    <t>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</si>
  <si>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</si>
  <si>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</si>
  <si>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''3.NP - př. 66' 4*3,62*31,1*0,001  
''4.NP - př. 66' 4*3,62*31,1*0,001  
''5.NP - př. 66' 4*3,62*31,1*0,001  
'Součet  
Celkem 1.723=1.723 [A]</t>
  </si>
  <si>
    <t>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</si>
  <si>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</si>
  <si>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</si>
  <si>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''2.NP - př. 29' 4*3,6*36,2*0,001  
''2.NP - př. 96' 2*4*3,7*36,2*0,001  
''3.NP - př. 96' 2*4*3,7*36,2*0,001  
''4.NP - př. 96' 2*4*3,7*36,2*0,001  
'Součet  
Celkem 3.983=3.983 [A]</t>
  </si>
  <si>
    <t>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</si>
  <si>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</si>
  <si>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</si>
  <si>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''1-2.NP - př. 19' 2*4,8*37*0,001  
'Součet  
Celkem 0.658=0.658 [A]</t>
  </si>
  <si>
    <t>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</si>
  <si>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</si>
  <si>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</si>
  <si>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Celkem 0.087=0.087 [A]</t>
  </si>
  <si>
    <t>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</si>
  <si>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</si>
  <si>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</si>
  <si>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''2.NP' 0,465*0,43*1  
''3.NP' 0,47*0,4*2,55+0,62*0,485*0,86  
''4.NP' 0,645*0,7*1,3  
'Součet  
Celkem 1.991=1.991 [A]</t>
  </si>
  <si>
    <t>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</si>
  <si>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</si>
  <si>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</si>
  <si>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''1.NP' 0,48*(1,765*2,16+1,325*2,16)+0,655*(2,065*2,9*2+2,05*2,9)+0,775*1,34*2,06+0,78*1,305*2,06+0,67*1,325*2,07+0,46*1,465*3,01+0,42*1,66*3,59  
'0,635*0,85*2,11+0,135*1,88*2,03+0,14*4,03*(0,22+0,95*2+0,85+0,235*2+0,95+0,24)+0,175*0,61*3,51*2+0,525*(1,66*2,95+1,14*2,05)+0,535*1,14*2,05  
'0,17*1,42*2,49+0,77*1,155*2,02+0,085*1,99*4,38+0,48*1,41*2,5+0,31*1,52*3,21+0,48*(2,05*3,22-0,9*2,1)+0,55*0,78*2,05+0,25*2,08*3,15+0,77*0,95*2,05  
'1,44*0,48*2,48+0,42*0,69*2,15  
''1.-2.NP' 0,32*1,18*2,5+0,31*(2,06*2,44-0,8*2,1)+0,495*0,72*2,15+0,355*0,31*2,15+0,92*1,14*2,19+0,75*0,525*2,5+0,485*1,11*2,19+0,3*0,82*1,4  
'0,915*0,815*2+0,48*(1,765*2,16+1,325*2,16)+0,775*(1,25*1,68+1,255*1,56)+4,14*0,16*(0,215+0,95*3+0,225+0,235+0,23)+4,14*0,17*9,53+0,165*0,95*2,14  
'0,135*(2,7*2,01+0,9*2,02*2)+0,14*0,9*2,02*2  
''2.NP' 0,58*(1,575*2,27+2,285*0,96)+0,77*0,975*2,15+0,765*1,01*2,11+0,16*(1,88*2,5-1,22*2,39)+0,18*(2,095*3,62-1,2*2,35)+0,29*0,605*2,6+0,1*0,605*2, 
'0,33*2,43*3,4+0,66*1,825*2,05+0,18*1,2*2,4+0,525*0,79*2,11+0,265*0,94*3+0,17*(2,565*3,06-1,2*2,4)+0,615*1,09*2,4+0,2*11,91*1,7+0,105*0,9*2,02  
'0,235*0,75*3,5+0,305*1,56*2,2+0,1*1,4*3,2  
''3.NP' 0,18*0,7*2,29+0,16*0,7*2,38+0,18*1,2*2,42+0,63*1,42*2,22+0,635*0,925*3,29+0,355*(3,5*2,4-1,2*2,18)  
''4.NP' 0,17*0,83*2,05+0,48*1,29*3,6+0,295*0,64*2,4+0,18*1,23*2,4+0,145*(1,2*2,4+1,2*2,38)+0,45*0,7*3,625+0,63*1,04*3,01+0,36*(2,4*3,4-1,2*2,18)  
''5.NP' 0,48*2,42*3,05+0,5*0,2*3,1+0,1*0,9*2,02+0,47*0,95*1,86+0,19*1,2*2,04+0,1*0,9*2,02+0,47*1*1,77  
'Součet  
Celkem 148.167=148.167 [A]</t>
  </si>
  <si>
    <t>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</si>
  <si>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</si>
  <si>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</si>
  <si>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''3.NP'  
'4,07*5,185-1,2*2,42+4*2,105-1,2*2,4  
''4.NP'  
'3,6*4,905-1,2*2,39+3,61*5,34-1,2*2,4  
'Součet  
Celkem 66.061=66.061 [A]</t>
  </si>
  <si>
    <t>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</si>
  <si>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</si>
  <si>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</si>
  <si>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''1.-2.NP' 7,19*4,465+7,31*4,96  
'Součet  
Celkem 75.428=75.428 [A]</t>
  </si>
  <si>
    <t>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</si>
  <si>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</si>
  <si>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</si>
  <si>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''3.NP' 3,8*2,92-0,9*2,4  
'4,06*4,585-1,2*2,42  
'Součet  
Celkem 49.609=49.609 [A]</t>
  </si>
  <si>
    <t>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</si>
  <si>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</si>
  <si>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</si>
  <si>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''výtahová šachta V2' (0,25*2,68+0,2*(2,68+2,425*2))*24,65-0,2*2,425*16,33-0,2*1,2*2,18*2  
''výtahová šachta V3 včetně skladu' 0,25*(2,49+2,38+1,65*2+0,045)*15,3-0,25*1,29*2,18*4  
'Součet  
Celkem 92.561=92.561 [A]</t>
  </si>
  <si>
    <t>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</si>
  <si>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</si>
  <si>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</si>
  <si>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''výtahová šachta V2' (2,68*2+2,68*2+1,8*2+2,425+0,175*2)*24,65-(0,175+1,8)*16,33+0,2*(1,2+2,18*2)*2  
''výtahová šachta V3 včetně skladu' (2,49*2+2,15*2+1,65*2+1,8*2)*15,3+4*0,25*(1,2+2,18*2)  
'Součet  
Celkem 810.569=810.569 [A]</t>
  </si>
  <si>
    <t>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</si>
  <si>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</si>
  <si>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</si>
  <si>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</si>
  <si>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</si>
  <si>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</si>
  <si>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Celkem 10.686=10.686 [A]</t>
  </si>
  <si>
    <t>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</si>
  <si>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</si>
  <si>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</si>
  <si>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''1-2.NP - př. 90' 2  
''2.NP - př. 89' 1  
''2.NP - př. 90' 2*2  
''3.NP - př. 71' 1  
''3.NP - př. 90' 2*2  
''4.NP - př. 90' 2  
''4.NP - př. 92' 1  
''5.NP - př. 89' 1  
''6.NP - př. 90' 1  
'Součet  
Celkem 18=18.000 [A]</t>
  </si>
  <si>
    <t>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</si>
  <si>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</si>
  <si>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</si>
  <si>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''1.PP - př. 10' 1  
''1.PP - př. 28' 1  
''1.PP - př. 45' 2  
''1.PP - př. 95' 2*2  
''1.NP - př. 03' 3  
''1.NP - př. 04' 3  
''1.NP - př. 05' 7  
''1.NP - př. 10' 4  
''1.NP - př. 11' 2  
''1-2.NP - př. 10' 5  
''1-2.NP - př. 11' 2  
''1-2.NP - př. 17' 2  
''1-2.NP - př. 18' 7  
''2.NP - př. 04' 3  
''2.NP - př. 05' 3  
''2.NP - př. 10' 4  
''2.NP - př. 11' 11  
''2.NP - př. 14' 1  
''2.NP - př. 17' 3  
''2.NP - př. 28' 1  
''2.NP - př. 36' 1  
''2.NP - př. 38' 1  
''2.NP - př. 98' 1  
''3.NP - př. 04' 1  
''3.NP - př. 05' 5  
''3.NP - př. 10' 7  
''3.NP - př. 11' 1  
''3.NP - př. 17' 1  
''3.NP - př. 44' 2  
''3.NP - př. 45' 1  
''3.NP - př. 46' 2*2  
''3.NP - př. 135' 6  
''4.NP - př. 04' 1  
''4.NP - př. 05' 1  
''4.NP - př. 11' 1  
''4.NP - př. 45' 1  
''5.NP - př. 05' 1  
''5.NP - př. 10' 1  
''5.NP - př. 17' 1  
''6.NP - př. 04' 1  
''6.NP - př. 05' 1  
'Součet  
Celkem 110=110.000 [A]</t>
  </si>
  <si>
    <t>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</si>
  <si>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</si>
  <si>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</si>
  <si>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''2.NP - př. 35' 1  
''4.NP - př. 52' 1  
'Součet  
Celkem 3=3.000 [A]</t>
  </si>
  <si>
    <t>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</si>
  <si>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</si>
  <si>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</si>
  <si>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''1-2.NP - př. 20' 2  
''1-2.NP - př. 21' 1  
''2.NP - př. 21' 1  
''2.NP - př. 27' 2  
''2.NP - př. 33' 7  
''2.NP - př. 34' 2  
''2.NP - př. 40' 4  
''2.NP - př. 41' 2  
''2.NP - př. 132' 2  
''3.NP - př. 33' 2  
''3.NP - př. 37' 2  
''3.NP - př. 47' 2  
''3.NP - př. 48' 2  
''4.NP - př. 21' 2  
''4.NP - př. 37' 2  
''4.NP - př. 47' 1  
''4.NP - př. 91' 1  
'Součet  
Celkem 38=38.000 [A]</t>
  </si>
  <si>
    <t>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</si>
  <si>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</si>
  <si>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</si>
  <si>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''1-2.NP - př. 25' 1  
''2.NP - př. 31' 1  
''2.NP - př. 39' 1  
''2.NP - př. 42' 1  
''2.NP - př. 73' 1  
''3.NP - př. 50' 1  
''5.NP - př. 25' 1  
''5.NP - př. 58' 1  
'Součet  
Celkem 9=9.000 [A]</t>
  </si>
  <si>
    <t>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</si>
  <si>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</si>
  <si>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</si>
  <si>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''1.PP - př. 101' 1  
'Součet  
Celkem 3=3.000 [A]</t>
  </si>
  <si>
    <t>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</si>
  <si>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</si>
  <si>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</si>
  <si>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Celkem 1=1.000 [A]</t>
  </si>
  <si>
    <t>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</si>
  <si>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</si>
  <si>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</si>
  <si>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''1-2.NP - př. 15' 1  
'Součet  
Celkem 2=2.000 [A]</t>
  </si>
  <si>
    <t>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</si>
  <si>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</si>
  <si>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</si>
  <si>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''1.NP - př. 01' 3*2*1,2*2,5*0,001  
''1.NP - př. 02' 3*2*1*2,5*0,001  
''1.NP - př. 12' 2*2*1,3*2,5*0,001  
''1.NP - př. 13' 2*1,3*1,36*0,001  
''1.NP - př. 100' 13*0,8*6,1*0,001  
''1-2.NP - př. 01' 5*2*1,2*2,5*0,001  
''1-2.NP - př. 22' 3*1,5*11,1*0,001  
''1-2.NP - př. 23' 1*1,5*11,1*0,001  
''1-2.NP - př. 100' 14*0,8*6,1*0,001  
''2.NP - př. 01' 3*2*1,2*2,5*0,001  
''2.NP - př. 12' 2*2*1,3*2,5*0,001  
''2.NP - př. 13' 2*1,3*1,36*0,001  
''2.NP - př. 26' 4*1,35*11,1*0,001  
''2.NP - př. 32' 2*1,7*12,18*0,001  
''2.NP - př. 37' 2*1,6*5,47*0,001  
''2.NP - př. 59' 7*1,4*8,5*0,001  
''2.NP - př. 100' 18*0,8*6,1*0,001  
''2.NP - př. 103' 3*1,3*11,1*0,001  
''2.NP - př. 104' 3*1,5*11,1*0,001  
''2.NP - př. 105' 6*1,4*8,5*0,001  
''3.NP - př. 01' 2*1,2*2,5*0,001  
''3.NP - př. 12' 2*1,3*2,5*0,001  
''3.NP - př. 68' 6*1,5*8,5*0,001  
''3.NP - př. 69' 6*1,2*8,5*0,001  
''3.NP - př. 100' 18*0,8*6,1*0,001  
''4.NP - př. 12' 2*2*1,3*2,5*0,001  
''4.NP - př. 51' 2*1,6*1,36*0,001  
''4.NP - př. 53' 6*1,4*8,5*0,001  
''4.NP - př. 54' 4*1,4*11,1*0,001  
''4.NP - př. 100' 14*0,8*6,1*0,001  
''4.NP - př. 133' 2*6*1,5*8,5*0,001  
''5.NP - př. 01' 2*2*1,2*2,5*0,001  
''5.NP - př. 12' 8*2*1,3*2,5*0,001  
''5.NP - př. 54' 6*1,4*8,5*0,001  
''5.NP - př. 55' 2*2,25*2,5*0,001  
''5.NP - př. 56' 2*2*1,1*2,5*0,001  
''5.NP - př. 100' 11*0,8*6,1*0,001  
''5.NP - př. 109' 2*6*1,6*8,5*0,001  
''5.NP - př. 110' 3*1,4*8,5*0,001  
''5.NP - př. 134' 3*1,65*8,5*0,001  
''6.NP - př. 100' 5*0,8*6,1*0,001  
'Součet  
Celkem 1.866=1.866 [A]</t>
  </si>
  <si>
    <t>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</si>
  <si>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</si>
  <si>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</si>
  <si>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''1.PP - př. 112' 3*2,4*14,4*0,001  
''1.PP - př. 130' 6*3,4*26,3*0,001  
''1.NP - př. 07' 4*1,6*14,4*0,001  
''1.NP - př. 09' 2*2,3*18*0,001  
''1.NP - př. 93' 4*3*31,1*0,001  
''1.NP - př. 99' 4*1,65*14,4*0,001  
''1.NP - př. 106' 2*1,85*18*0,001  
''1.NP - př. 113' 6*1,3*14,4*0,001  
''1.NP - př. 131' 2*2*18*0,001  
''1-2.NP - př. 24' 1*1,3*21,7*0,001  
''1-2.NP - př. 62' 6*3,6*26,3*0,001  
''1-2.NP - př. 63' 6*2,7*14,4*0,001  
''1-2.NP - př. 64' 4*2,5*14,4*0,001  
''1-2.NP - př. 117' 2*1,9*14,4*0,001  
''1-2.NP - př. 118' 2*1,6*14,4*0,001  
''2.NP - př. 30' 2*1,6*27,3*0,001  
''2.NP - př. 60' 4*2*2*14,4*0,001  
''2.NP - př. 61' 4*2,3*2*14,4*0,001  
''2.NP - př. 97' 6*2,1*14,4*0,001  
''2.NP - př. 114' 2*2*14,4*0,001  
''2.NP - př. 115' 2,565*19,3*0,001  
''3.NP - př. 43' 6*4*2,55*18*0,001  
''3.NP - př. 65' 4*2,75*18*0,001  
''3.NP - př. 66' 4*3,62*31,1*0,001  
''3.NP - př. 67' 6*2,1*14,4*0,001  
''3.NP - př. 116' 2*2,55*18*0,001  
''4.NP - př. 43' 3*4*2,55*18*0,001  
''4.NP - př. 66' 4*3,62*31,1*0,001  
''4.NP - př. 70' 2*3,15*18*0,001  
''4.NP - př. 108' 6*3,1*14,4*0,001  
''5.NP - př. 66' 4*3,62*31,1*0,001  
''5.NP - př. 88' 6*2,2*14,4*0,001  
'Součet  
Celkem 7.591=7.591 [A]</t>
  </si>
  <si>
    <t>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</si>
  <si>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</si>
  <si>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</si>
  <si>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''1-2.NP - př. 19' 2*4,8*37*0,001  
''1-2.NP - př. 107' 2*3,4*36,2*0,001  
''2.NP - př. 29' 4*3,6*36,2*0,001  
''2.NP - př. 96' 2*4*3,7*36,2*0,001  
''3.NP - př. 96' 2*4*3,7*36,2*0,001  
''4.NP - př. 96' 2*4*3,7*36,2*0,001  
'Součet  
Celkem 4.641=4.641 [A]</t>
  </si>
  <si>
    <t>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</si>
  <si>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</si>
  <si>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</si>
  <si>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''2.NP - př. 38' 1*1,25  
''3.NP - př. 135' 1*1,25  
'Součet  
Celkem 4.25=4.250 [A]</t>
  </si>
  <si>
    <t>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</si>
  <si>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</si>
  <si>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</si>
  <si>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''1.PP - př. 10' 1*1,25  
''1.PP - př. 85' 1*1,75  
''1.PP - př. 101' 1*2,5  
''1.NP - př. 05' 7*1,25  
''1.NP - př. 06' 1*1,5  
''1.NP - př. 10' 4*1,25  
''1.NP - př. 11' 2*1,25  
''1-2.NP - př. 10' 5*1,25  
''1-2.NP - př. 11' 2*1,25  
''1-2.NP - př. 90' 1*1  
''2.NP - př. 05' 3*1,25  
''2.NP - př. 10' 4*1,25  
''2.NP - př. 11' 11*1,25  
''2.NP - př. 21' 1*1,75  
''2.NP - př. 33' 7*1,75  
''2.NP - př. 34' 2*1,75  
''2.NP - př. 40' 4*1,75  
''2.NP - př. 41' 1*1,75  
''2.NP - př. 73' 1*2,25  
''2.NP - př. 89' 1*1  
''2.NP - př. 90' 2*1  
''2.NP - př. 132' 1*1,75  
''3.NP - př. 05' 5*1,25  
''3.NP - př. 10' 7*1,25  
''3.NP - př. 11' 1*1,25  
''3.NP - př. 33' 2*1,75  
''3.NP - př. 37' 2*1,75  
''3.NP - př. 44' 1*1,25  
''3.NP - př. 46' 2*1,25  
''3.NP - př. 48' 1*1,75  
''4.NP - př. 05' 1*1,25  
''4.NP - př. 11' 1*1,25  
''4.NP - př. 21' 2*1,75  
''4.NP - př. 37' 2*1,75  
''5.NP - př. 05' 1*1,25  
''5.NP - př. 10' 1*1,25  
''5.NP - př. 89' 1*1  
''6.NP - př. 05' 1*1,25  
'Součet  
Celkem 133=133.000 [A]</t>
  </si>
  <si>
    <t>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</si>
  <si>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</si>
  <si>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</si>
  <si>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''1-2.NP - př. 20' 2*1,75  
''1-2.NP - př. 21' 1*1,75  
''3.NP - př. 45' 1*1,25  
''3.NP - př. 47' 2*1,75  
''4.NP - př. 45' 1*1,25  
''4.NP - př. 47' 1*1,75  
''4.NP - př. 52' 1*1,5  
'Součet  
Celkem 17=17.000 [A]</t>
  </si>
  <si>
    <t>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</si>
  <si>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</si>
  <si>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</si>
  <si>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''3.NP - př. 90' 2*1  
''4.NP - př. 90' 2*1  
''6.NP - př. 90' 1*1  
'Součet  
Celkem 6.25=6.250 [A]</t>
  </si>
  <si>
    <t>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</si>
  <si>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</si>
  <si>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</si>
  <si>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</si>
  <si>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</si>
  <si>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</si>
  <si>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''1.NP' 2,6*2-0,8*2,1+2,6*1,3*2+3,3*(3,045+1,18+1,98)-0,7*2,1*5+2,6*1,3+3,3*1,9+2,6*2,025*3-0,7*2,1*2+2,6*1,705  
''1.-2.NP' 2,6*(3,07+1,23)-0,7*2,1*3+2,6*(2,05+1,23+1,31)-0,7*2,1*2+2,9*(2,415+0,25)+2,6*(3,25+3,045)-0,8*2*2  
''2.NP' 2,6*(1,94+1,1*2)-0,7*2,1*2+3,4*(2,42+0,25)+3,33*(2,87+2,98-0,9)-0,8*2,1+2,6*(2,725+2,675+1,2*2)-0,7*2,1*2+3,2*(3,66+1,11)-(0,9*2,1+0,8*2,1)  
'2,6*1,86*2-(0,7*2,1+0,94*2,2)+3,3*2,355-0,7*2,1*2+2,6*1,63+2,6*2,15*3-0,7*2,1*2  
'4,17*3,855-0,8*2,1+1,4*4-0,8*2,1+3,61*0,995+3,75*1,73+3,38*3,78-1,22*2,44  
''3.NP' 2,6*(2,49+1,135+2,13*2+1,05+0,93)-0,7*2,1*2+3,48*2,935-0,7*2,1*3+3,5*3,215-0,8*2,1+2,8*(1,41+0,99)-0,7*2,1+2,3*(2,115*2+2)-0,9*2,2  
'(0,32+2,5)/2*2,125*2+2,5*3-0,9*2,2+(0,32+2,5)/2*2,115*2+2,5*3-0,9*2,2  
'4,1*1,13  
''4.NP' 3,4*2,435+3,375*(6,26-1,535)-0,7*2,1+2,6*0,945-0,7*2,1+3,4*(1,86+1,13)+3,4*2,3  
''5.NP' 3,05*(0,67+1,75+0,25)+3,37*(3,16+2,895+1,1*2)-(0,8*2,1+0,7*2,1*2)+3,38*(2,98-0,92+2,71+1,1+1,96)-0,7*2,1*3  
'2,95*(1,01+0,995+1,1+1,105+0,14+0,145)-(0,7*1,8+0,9*1,85)+3,89*1,25  
''odpočet ŽB věnců' -věnec80/0,08  
'Součet  
Celkem 388.232=388.232 [A]</t>
  </si>
  <si>
    <t>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</si>
  <si>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</si>
  <si>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</si>
  <si>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'3,6*(2,095+2,8+2,28)+3,39*(2,285+2,3)-0,9*2,1+3,92*(4,315+1,565)-0,8*2,1  
''1.NP' 3,3*(4,1+2,61)-0,9*2,1*2+3,3*1,62-0,8*2,1+3,3*(2,485*2+3,87)-0,7*2,1*2+2,6*(1,1*2+1,805*2)-0,7*2*4  
'1,24*2,5-0,9*2,45+3,62*(3,215+1,375+2)-(1,1*2,1+0,7*2,1)+1,47*2,5-0,9*2,4+3,73*7,845-0,9*2,4+3,66*4,81-0,8*2  
''1.-2.NP' 3*(2,3+4,68)-0,9*2+2,9*1,81-0,9*2,1+2,6*1,41+2,9*1,97-0,9*2,1  
'1,385*2,54+1,49*2,38-0,8*2,1+3,15*(1,22+2,35)-1*2,1+3,08*(4,69+0,65)-0,9*2,1+3,15*5,275-1,22*2,34+3,37*(4,355+2,1*2)-0,9*2,1+3,15*7,4  
'6,57*(1,93+1,815)  
''2.NP' 2,6*(1,685+3,055)-0,7*2,1+3,4*6,285-0,7*2,1+3,2*1,61*2-0,9*2,4+3*1,32+3,5*(5,47+2)-0,8*2,1*2+2,6*2+3,3*(6,04+2,68+2,355)-0,8*2,1*2+3,76*7,165 
'-1,4*2,4+3,3*(4,93+2,055)-0,8*2,1*2+2,6*2,725-0,8*2,1  
'3,76*3,045+3,55*4,55-1,2*2,38+3,52*4,77-1,22*2,4+3,52*(4,67+5,175)-(1,22*2,4+0,8*2,1)+3,47*(3,18+5,725)-(1,22*2,4+0,8*2,1)+4,17*(8,09+3,305*2)  
'-(0,9*2,2+0,9*2,18)+1,305*2,46-0,9*2,3+4,05*5,705-0,9*2,4+4,44*1,52-1,35*2+3,75*1,69-0,8*2,1+4,1*7,43+3,3*2,575-1,2*2,4+4,1*(15,75+5,735)-1,2*2,4*4  
'4,13*(3,87+4,975)-1,2*2,4+4,1*7,35-1,2*2,4*2  
''3.NP' 3*(4,21+1,61*2)-0,7*2,1*2+3,5*1,12-0,7*2,1+3*1,36+3,5*1,355-0,9*2,1+4,03*6,33-0,7*2,1+3,48*3,135-0,8*2,1+3,5*(3,12+1,41)-0,9*2,1  
'3,86*(0,625+0,8+1,005+4,59+4,21)-0,9*2,1+5,03*5-0,9*2,4+4,05*(5,84+3,745)-(0,9*2,1+1,2*2,4)+4,06*5,795-1,2*2,39  
''4.NP' 3,4*6,26+3,45*6,26-0,7*2,1+3,4*0,25+2,6*1,02  
'3,6*3,955+3,58*(1,305+10,26+5,9)-(1,2*2,4+1,2*2,38)  
''5.NP' 3,4*6,315-0,7*2,1  
'3,89*0,34+(0,96+2,46)/2*2,7-0,9*1,72+(0,96+3,15)/2*3,89+2,34*2,195+1,82*1,435+2*2,575  
''odpočet ŽB věnců' -věnec115/0,115  
'Součet  
Celkem 1144.263=1 144.263 [A]</t>
  </si>
  <si>
    <t>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</si>
  <si>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</si>
  <si>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</si>
  <si>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''1.-2.NP'  
'3,13*(4,68+5,16)-1,225*2,4*2  
''2.NP'  
'4,44*1,03  
''3.NP' 3,5*1,92-0,9*2,4  
'4,07*4,145-1,2*2,38+4*5,33-1,2*2,4  
''4.NP'  
'1,5*2,54-1,22*2,4+1,5*2,54-1,2*2,4+3,58*5,17-(0,95*2,05+0,9*2,12)+3,6*5,37-1,2*2,4  
''odpočet ŽB věnců' -věnec140/0,14  
'Součet  
Celkem 105.489=105.489 [A]</t>
  </si>
  <si>
    <t>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</si>
  <si>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</si>
  <si>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</si>
  <si>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''1-2.NP - př. 100' 14*0,8*0,08*2  
''2.NP - př. 100' 18*0,8*0,08*2  
''3.NP - př. 100' 18*0,8*0,08*2  
''4.NP - př. 100' 14*0,8*0,08*2  
''5.NP - př. 100' 11*0,8*0,08*2  
''6.NP - př. 100' 5*0,8*0,08*2  
'I 100  
''2.NP - př. 59' 7*1,4*0,1*2  
''2.NP - př. 103' 3*1,3*0,1*2  
''2.NP - př. 104' 3*1,5*0,1*2  
''2.NP - př. 105' 6*1,4*0,1*2  
''3.NP - př. 68' 6*1,5*0,1*2  
''3.NP - př. 69' 6*1,2*0,1*2  
''4.NP - př. 53' 6*1,4*0,1*2  
''4.NP - př. 133' 2*1,5*0,1*2  
''5.NP - př. 54' 6*1,4*0,1*2  
''5.NP - př. 109' 2*1,6*0,1*2  
''5.NP - př. 110' 3*1,4*0,1*2  
''5.NP - př. 134' 3*1,65*0,1*2  
'I 120  
''1-2.NP - př. 22' 3*1,5*0,12*2  
''1-2.NP - př. 23' 1*1,5*0,12*2  
''2.NP - př. 26' 4*1,35*0,12*2  
''2.NP - př. 103' 3*1,3*0,12*2  
''2.NP - př. 104' 3*1,5*0,12*2  
''4.NP - př. 54' 4*1,4*0,12*2  
'I 140  
''1.PP - př. 111' 2*2,3*0,14*2  
''1.PP - př. 112' 3*2,4*0,14*2  
''1.NP - př. 07' 4*1,6*0,14*2  
''1.NP - př. 99' 4*1,65*0,14*2  
''1.NP - př. 113' 6*1,3*0,14*2  
''1-2.NP - př. 63' 6*2,7*0,14*2  
''1-2.NP - př. 64' 4*2,5*0,14*2  
''1-2.NP - př. 117' 2*1,9*0,14*2  
''1-2.NP - př. 118' 2*1,6*0,14*2  
''2.NP - př. 60' 4*2*0,14*2  
''2.NP - př. 61' 4*2,3*2*0,14*2  
''2.NP - př. 97' 6*2,1*0,14*2  
''2.NP - př. 114' 2*2*0,14*2  
''3.NP - př. 67' 6*2,1*0,14*2  
''4.NP - př. 108' 6*3,1*0,14*2  
''5.NP - př. 88' 6*2,2*0,14*2  
'I 160  
''1.NP - př. 09' 2*2,3*0,16*2  
''1.NP - př. 106' 2*1,85*0,16*2  
''1.NP - př. 131' 2*2*0,16*2  
''3.NP - př. 43' 6*2,55*0,16*2  
''3.NP - př. 65' 4*2,75*0,16*2  
''3.NP - př. 116' 2*2,55*0,16*2  
''4.NP - př. 43' 3*2,55*0,16*2  
''4.NP - př. 70' 2*3,15*0,16*2  
'I 180  
''2.NP - př. 115' 2,565*0,18*2  
'I 200  
''1.PP - př. 130' 6*3,4*0,2*2  
''1-2.NP - př. 62' 6*3,6*0,2*2  
'I 220  
''1.NP - př. 93' 4*3*0,22*2  
''3.NP - př. 66' 4*3,62*0,22*2  
''4.NP - př. 66' 4*3,62*0,22*2  
''5.NP - př. 66' 4*3,62*0,22*2  
'I 240  
''1-2.NP - př. 107' 2*3,4*0,24*2  
''2.NP - př. 29' 4*3,6*0,24*2  
''2.NP - př. 96' 2*3,7*0,24*2  
''3.NP - př. 96' 2*3,7*0,24*2  
''4.NP - př. 96' 2*3,7*0,24*2  
'I 270  
''1.NP - př. 08' 2*4,1*0,27*2  
''1-2.NP - př. 19' 2*4,8*0,27*2  
'Součet  
Celkem 166.894=166.894 [A]</t>
  </si>
  <si>
    <t>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</si>
  <si>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</si>
  <si>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Kompletní konstrukce ČOV, nádrží, vodojemů, žlabů ze ŽB pro konstrukce bílých van tř. C 30/37 tl přes 150 do 300 mm</t>
  </si>
  <si>
    <t>'výtahové šachty' 0,3*(2,15*2,3+2,506*2,769+3,18*2,486)+0,25*(1,03*(2,769*2+1,9)+1,06*(3,18+2,22*2))+0,569*2,506*1,03+0,45*3,18*1,06  
Celkem 12.857=12.857 [A]</t>
  </si>
  <si>
    <t>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</si>
  <si>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</si>
  <si>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Bednění kompletních konstrukcí ČOV, nádrží nebo vodojemů omítaných ploch rovinných zřízení</t>
  </si>
  <si>
    <t>'výtahové šachty' 0,3*(2,15*2+2,3*2+2,506*2+2,769*2+3,18*2+2,486*2)+1,03*(1,92*2+1,95*2+2,769*2+2,506*2)+1,06*(2,486*2+3,18*2+1,65*2+1,8*2)  
Celkem 47.399=47.399 [A]</t>
  </si>
  <si>
    <t>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</si>
  <si>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</si>
  <si>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Bednění kompletních konstrukcí ČOV, nádrží nebo vodojemů omítaných ploch rovinných odstranění</t>
  </si>
  <si>
    <t>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</si>
  <si>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</si>
  <si>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</si>
  <si>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</si>
  <si>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''dle výkazu ocelových kcí - 1.-2.NP - pásek P6' (28,3+27,1)*0,001*1,15  
'Součet  
Celkem 0.165=0.165 [A]</t>
  </si>
  <si>
    <t>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</si>
  <si>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</si>
  <si>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</si>
  <si>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Celkem 0.012=0.012 [A]</t>
  </si>
  <si>
    <t>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</si>
  <si>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</si>
  <si>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</si>
  <si>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Celkem 0.004=0.004 [A]</t>
  </si>
  <si>
    <t>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</si>
  <si>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</si>
  <si>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</si>
  <si>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''dle výkazu ocelových kcí - 1.-2.NP - L120/10' (204+11,3+434,2+23,3)*0,001*1,15  
'Součet  
Celkem 1.103=1.103 [A]</t>
  </si>
  <si>
    <t>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</si>
  <si>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</si>
  <si>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</si>
  <si>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''dle výkazu ocelových kcí - 1.NP - L80/60/6' (1210,1+75,9+64,4+60,1+63,7)*0,001*1,15  
''dle výkazu ocelových kcí - 1.-2.NP - L80/60/6' (189,1+126,1+41,6+75,5+64,4+56,9+58,6)*0,001*1,15  
''dle výkazu ocelových kcí - 2.NP - L80/60/6' (238,7+39,6+22,2+308,1+79,6+68,5)*0,001*1,15  
''dle výkazu ocelových kcí - 3.NP - L80/60/6' (558,8+39,9+24,7+79,6+68)*0,001*1,15  
''dle výkazu ocelových kcí - 4.NP - L80/60/6' (555,3+39,9+24,2+79,6+68)*0,001*1,15  
''dle výkazu ocelových kcí - 5NP - L80/60/6' (561,5+80,2+64,9)*0,001*1,15  
''předpoklad špatného stavu stávajících stropů - L80/60/6' 5*1,15  
'Součet  
Celkem 11.641=11.641 [A]</t>
  </si>
  <si>
    <t>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</si>
  <si>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''dle výkazu ocelových kcí - 1.-2.NP - IPE 100' 19,9*0,001*1,15  
''dle výkazu ocelových kcí - 2.NP - IPE 100' (16,1+19,9)*0,001*1,15  
''dle výkazu ocelových kcí - 3.NP - IPE 100' (16,1+19,9)*0,001*1,15  
''dle výkazu ocelových kcí - 4.NP - IPE 100' (16,1+19,9)*0,001*1,15  
''dle výkazu ocelových kcí - 5.NP - IPE 100' 19,9*0,001*1,15  
'Součet  
Celkem 0.192=0.192 [A]</t>
  </si>
  <si>
    <t>'dle výkazu ocelových kcí - 1.-2.NP - IPE 140' 24,8*0,001*1,15  
Celkem 0.029=0.029 [A]</t>
  </si>
  <si>
    <t>'dle výkazu ocelových kcí - 1.PP - IPE 180' 95,9*0,001*1,15  
''dle výkazu ocelových kcí - 1.NP - IPE 180' (122,2+101,5)*0,001*1,15  
''dle výkazu ocelových kcí - 1.-2.NP - IPE 180' (120,3+103,4)*0,001*1,15  
''dle výkazu ocelových kcí - 2.NP - IPE 180' (126+45,1)*0,001*1,15  
''dle výkazu ocelových kcí - 3.NP - IPE 180' 126*0,001*1,15  
''dle výkazu ocelových kcí - 4.NP - IPE 180' 126*0,001*1,15  
''dle výkazu ocelových kcí - 5.NP - IPE 180' 122,2*0,001*1,15  
''dle výkazu ocelových kcí - 7.NP - IPE 180' 176,7*0,001*1,15  
'Součet  
Celkem 1.455=1.455 [A]</t>
  </si>
  <si>
    <t>'dle výkazu ocelových kcí - 1.NP - IPE 240' 304*0,001*1,15  
''dle výkazu ocelových kcí - 1.-2.NP - IPE 240' (280,8+497,4+113,6+307,1)*0,001*1,15  
'Součet  
Celkem 1.729=1.729 [A]</t>
  </si>
  <si>
    <t>'dle výkazu ocelových kcí - 1.NP - IPE 270' 155,1*0,001*1,15  
''dle výkazu ocelových kcí - 1.-2.NP - IPE 270' 779*0,001*1,15  
'Součet  
Celkem 1.074=1.074 [A]</t>
  </si>
  <si>
    <t>13010760</t>
  </si>
  <si>
    <t>ocel profilová jakost S235JR (11 375) průřez IPE 300</t>
  </si>
  <si>
    <t>'dle výkazu ocelových kcí - 1.NP - IPE 300' 549,2*0,001*1,15  
''dle výkazu ocelových kcí - 1.-2.NP - IPE 300' 557,6*0,001*1,15  
''dle výkazu ocelových kcí - 2.NP - IPE 300' (868,1+1404,6+582,9)*0,001*1,15  
''dle výkazu ocelových kcí - 3.NP - IPE 300' (2331,8+582,9)*0,001*1,15  
''dle výkazu ocelových kcí - 4.NP - IPE 300' (2314,9+582,9)*0,001*1,15  
''dle výkazu ocelových kcí - 5.NP - IPE 300' (2331,8+582,9)*0,001*1,15  
''předpoklad špatného stavu stávajících stropů - IPE 300' 15*1,15  
'Součet  
Celkem 31.843=31.843 [A]</t>
  </si>
  <si>
    <t>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</si>
  <si>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</si>
  <si>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</si>
  <si>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Celkem 0.565=0.565 [A]</t>
  </si>
  <si>
    <t>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</si>
  <si>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</si>
  <si>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</si>
  <si>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''dle výkazu ocelových kcí - 1.NP - HEB 100' 141*0,001*1,15  
''dle výkazu ocelových kcí - 2.NP - HEB 100' 128,8*0,001*1,15  
'Součet  
Celkem 0.514=0.514 [A]</t>
  </si>
  <si>
    <t>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</si>
  <si>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</si>
  <si>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</si>
  <si>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''dle výkazu ocelových kcí - 1.NP - HEB 180' 5660,1*0,001*1,15  
'Součet  
Celkem 7.048=7.048 [A]</t>
  </si>
  <si>
    <t>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</si>
  <si>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</si>
  <si>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</si>
  <si>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Celkem 0.31=0.310 [A]</t>
  </si>
  <si>
    <t>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</si>
  <si>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</si>
  <si>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</si>
  <si>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''dle výkazu ocelových kcí - 2.NP - HEB 260' 1190,1*0,001*1,15  
'Součet  
Celkem 1.952=1.952 [A]</t>
  </si>
  <si>
    <t>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</si>
  <si>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</si>
  <si>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</si>
  <si>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Celkem 1.594=1.594 [A]</t>
  </si>
  <si>
    <t>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</si>
  <si>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</si>
  <si>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</si>
  <si>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HEB 340' 1781,2*0,001*1,15  
Celkem 2.048=2.048 [A]</t>
  </si>
  <si>
    <t>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</si>
  <si>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</si>
  <si>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</si>
  <si>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Celkem 1.934=1.934 [A]</t>
  </si>
  <si>
    <t>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</si>
  <si>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</si>
  <si>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HEB 450</t>
  </si>
  <si>
    <t>'dle výkazu ocelových kcí - 1.NP - HEB 450' 2012,4*0,001*1,15  
Celkem 2.314=2.314 [A]</t>
  </si>
  <si>
    <t>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</si>
  <si>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</si>
  <si>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</si>
  <si>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''dle výkazu ocelových kcí - 3.NP - IPE 360' 393,9*0,001*1,15  
''dle výkazu ocelových kcí - 4.NP - IPE 360' 391,1*0,001*1,15  
'Součet  
Celkem 1.353=1.353 [A]</t>
  </si>
  <si>
    <t>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</si>
  <si>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</si>
  <si>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</si>
  <si>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Celkem 1.22=1.220 [A]</t>
  </si>
  <si>
    <t>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</si>
  <si>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</si>
  <si>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</si>
  <si>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Celkem 0.003=0.003 [A]</t>
  </si>
  <si>
    <t>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</si>
  <si>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</si>
  <si>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</si>
  <si>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Celkem 0.005=0.005 [A]</t>
  </si>
  <si>
    <t>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</si>
  <si>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</si>
  <si>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</si>
  <si>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''dle výkazu ocelových kcí - 2.NP - výztuhy P 15' 81,1*0,001*1,15  
'Součet  
Celkem 0.239=0.239 [A]</t>
  </si>
  <si>
    <t>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</si>
  <si>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''dle výkazu ocelových kcí - 2.NP - patní a hlav. plechy P 20' 119,3*0,001*1,15  
'Součet  
Celkem 0.531=0.531 [A]</t>
  </si>
  <si>
    <t>14015022</t>
  </si>
  <si>
    <t>trubka ocelová bezešvá přesná jakost 11 353 32x3,0mm</t>
  </si>
  <si>
    <t>'dle výkazu ocelových kcí - 7.NP - TR 32x3,0' 348,1*1,15  
Celkem 400.315=400.315 [A]</t>
  </si>
  <si>
    <t>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</si>
  <si>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</si>
  <si>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</si>
  <si>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''dle výkazu ocelových kcí - 7.NP - jakl 80x4' (104,5+11,1)*0,001*1,15  
'Součet  
Celkem 0.428=0.428 [A]</t>
  </si>
  <si>
    <t>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</si>
  <si>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</si>
  <si>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</si>
  <si>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Celkem 0.004=0.004 [A]</t>
  </si>
  <si>
    <t>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</si>
  <si>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</si>
  <si>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</si>
  <si>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Celkem 0.025=0.025 [A]</t>
  </si>
  <si>
    <t>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</si>
  <si>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</si>
  <si>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</si>
  <si>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Celkem 0.158=0.158 [A]</t>
  </si>
  <si>
    <t>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</si>
  <si>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</si>
  <si>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</si>
  <si>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Celkem 0.064=0.064 [A]</t>
  </si>
  <si>
    <t>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</si>
  <si>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</si>
  <si>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</si>
  <si>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- 7.NP - jakl 200x100x6' 503,8*0,001*1,15  
Celkem 0.579=0.579 [A]</t>
  </si>
  <si>
    <t>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</si>
  <si>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</si>
  <si>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</si>
  <si>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Celkem 0.146=0.146 [A]</t>
  </si>
  <si>
    <t>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</si>
  <si>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</si>
  <si>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</si>
  <si>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''výtahová šachta V3 včetně skladu' 0,25*2,3*2,15*2  
''předpoklad špatného stavu stávajících stropů' 300*0,05  
'Součet  
Celkem 34.275=34.275 [A]</t>
  </si>
  <si>
    <t>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</si>
  <si>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</si>
  <si>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</si>
  <si>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''výtahová šachta V3 včetně skladu' 0,25*(2,3*2+2,15*2)+1,65*1,8  
'Součet  
Celkem 12.364=12.364 [A]</t>
  </si>
  <si>
    <t>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</si>
  <si>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</si>
  <si>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</si>
  <si>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</si>
  <si>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</si>
  <si>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</si>
  <si>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'Součet  
Celkem 605.53=605.530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</si>
  <si>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</si>
  <si>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</si>
  <si>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</si>
  <si>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''předpoklad špatného stavu stávajících stropů' 300  
'Součet  
Celkem 608.5=608.500 [A]</t>
  </si>
  <si>
    <t>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</si>
  <si>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</si>
  <si>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</si>
  <si>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</si>
  <si>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</si>
  <si>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</si>
  <si>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''výtahová šachta V3 včetně skladu' 2,3*2,15*2*4,44*0,001  
''předpoklad špatného stavu stávajících stropů' 300*4,44*0,001  
'Součet  
Celkem 2.764=2.764 [A]</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</si>
  <si>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</si>
  <si>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</si>
  <si>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</si>
  <si>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''dle výkazu ocelových kcí - 1.PP - pásek P6' (33,9+31,7+22,6)*0,001  
''dle výkazu ocelových kcí - 1.PP - L80/60/6' 34,6*0,001  
''dle výkazu ocelových kcí - 1.NP - L80/60/6' (1210,1+75,9+64,4+60,1+63,7)*0,001  
''dle výkazu ocelových kcí - 1.NP - IPE 100' 19,9*0,001  
''dle výkazu ocelových kcí - 1.NP - úpalek P 60' 11,6*0,001  
''dle výkazu ocelových kcí - 1.NP - patní a hlav. plechy P 20' (147,7+106,9+87,9)*0,001  
''dle výkazu ocelových kcí - 1.NP - výztuhy P 15' (18,8+108)*0,001  
''dle výkazu ocelových kcí - 1.-2.NP - L80/60/6' (189,1+126,1+41,6+75,5+64,4+56,9+58,6)*0,001  
''dle výkazu ocelových kcí - 1.-2.NP - IPE 100' 19,9*0,001  
''dle výkazu ocelových kcí - 1.-2.NP - L120/10' (204+11,3+434,2+23,3)*0,001  
''dle výkazu ocelových kcí - 1.-2.NP - pásek P6' (28,3+27,1)*0,001  
''dle výkazu ocelových kcí - 1.-2.NP - výztuha P12' 3,8*0,001  
''dle výkazu ocelových kcí - 1.-2.NP - jakl 80x6' 3,3*0,001  
''dle výkazu ocelových kcí - 2.NP - L80/60/6' (238,7+39,6+22,2+308,1+79,6+68,5)*0,001  
''dle výkazu ocelových kcí - 2.NP - IPE 100' (16,1+19,9)*0,001  
''dle výkazu ocelových kcí - 2.NP - jakl 80x4' (166,7+59,8+30,2)*0,001  
''dle výkazu ocelových kcí - 2.NP - výztuhy P 15' 81,1*0,001  
''dle výkazu ocelových kcí - 2.NP - patní a hlav. plechy P 20' 119,3*0,001  
''dle výkazu ocelových kcí - 3.NP - L80/60/6' (558,8+39,9+24,7+79,6+68)*0,001  
''dle výkazu ocelových kcí - 3.NP - IPE 100' (16,1+19,9)*0,001  
''dle výkazu ocelových kcí - 4.NP - L80/60/6' (555,3+39,9+24,2+79,6+68)*0,001  
''dle výkazu ocelových kcí - 4.NP - IPE 100' (16,1+19,9)*0,001  
''dle výkazu ocelových kcí - 5NP - L80/60/6' (561,5+80,2+64,9)*0,001  
''dle výkazu ocelových kcí - 5.NP - IPE 100' 19,9*0,001  
''dle výkazu ocelových kcí - 7.NP - jakl 80x4' (104,5+11,1)*0,001  
''dle výkazu ocelových kcí - 7.NP - jakl 80x40x4' 21,7*0,001  
''dle výkazu ocelových kcí - 7.NP - P10' (3,5+1)*0,001  
''dle výkazu ocelových kcí - 7.NP - P5' 2,5*0,001  
''dle výkazu ocelových kcí - 7.NP - TR 32x3,0' 747*0,001  
''předpoklad špatného stavu stávajících stropů - L80/60/6' 5  
'Součet  
Celkem 13.232=13.232 [A]</t>
  </si>
  <si>
    <t>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</si>
  <si>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</si>
  <si>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</si>
  <si>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''dle výkazu ocelových kcí - 1.NP - IPE 180' (122,2+101,5)*0,001  
''dle výkazu ocelových kcí - 1.-2.NP - IPE 140' 24,8*0,001  
''dle výkazu ocelových kcí - 1.-2.NP - IPE 180' (120,3+103,4)*0,001  
''dle výkazu ocelových kcí - 2.NP - IPE 180' (126+45,1)*0,001  
''dle výkazu ocelových kcí - 2.NP - jakl 200x100x6' (1147+104,5)*0,001  
''dle výkazu ocelových kcí - 2.NP - jakl 200x80x6' 127,3*0,001  
''dle výkazu ocelových kcí - 3.NP - IPE 180' 126*0,001  
''dle výkazu ocelových kcí - 4.NP - IPE 180' 126*0,001  
''dle výkazu ocelových kcí - 5.NP - IPE 180' 122,2*0,001  
''dle výkazu ocelových kcí - 7.NP - IPE 180' 176,7*0,001  
''dle výkazu ocelových kcí - 7.NP - jakl 200x100x6' 503,8*0,001  
''dle výkazu ocelových kcí - 7.NP - jakl 200x100x4' 55,4*0,001  
''dle výkazu ocelových kcí - 7.NP - jakl 140x80x6' (29,4+100,9+7,5)*0,001  
'Součet  
Celkem 3.367=3.367 [A]</t>
  </si>
  <si>
    <t>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</si>
  <si>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</si>
  <si>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</si>
  <si>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''dle výkazu ocelových kcí - 1.NP - IPE 240' 304*0,001  
''dle výkazu ocelových kcí - 1.NP - IPE 270' 155,1*0,001  
''dle výkazu ocelových kcí - 1.-2.NP - IPE 330' 491,5*0,001  
''dle výkazu ocelových kcí - 1.-2.NP - IPE 240' (280,8+497,4+113,6+307,1)*0,001  
''dle výkazu ocelových kcí - 1.-2.NP - IPE 270' 779*0,001  
''dle výkazu ocelových kcí - 1.-2.NP - IPE 300' 557,6*0,001  
''dle výkazu ocelových kcí - 1.-2.NP - IPE 400' 1060,9*0,001  
''dle výkazu ocelových kcí - 2.NP - IPE 360' 391,1*0,001  
''dle výkazu ocelových kcí - 2.NP - IPE 300' (868,1+1404,6+582,9)*0,001  
''dle výkazu ocelových kcí - 3.NP - IPE 360' 393,9*0,001  
''dle výkazu ocelových kcí - 3.NP - IPE 300' (2331,8+582,9)*0,001  
''dle výkazu ocelových kcí - 4.NP - IPE 360' 391,1*0,001  
''dle výkazu ocelových kcí - 4.NP - IPE 300' (2314,9+582,9)*0,001  
''dle výkazu ocelových kcí - 5.NP - IPE 300' (2331,8+582,9)*0,001  
''předpoklad špatného stavu stávajících stropů - IPE 300' 15  
'Součet  
Celkem 32.857=32.857 [A]</t>
  </si>
  <si>
    <t>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</si>
  <si>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</si>
  <si>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</si>
  <si>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''dle výkazu ocelových kcí - 1.NP - HEB 100' 141*0,001  
''dle výkazu ocelových kcí - 2.NP - HEB 100' 128,8*0,001  
'Součet  
Celkem 0.448=0.448 [A]</t>
  </si>
  <si>
    <t>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</si>
  <si>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</si>
  <si>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</si>
  <si>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''dle výkazu ocelových kcí - 1.PP - HEB 200' 269,7*0,001  
''dle výkazu ocelových kcí - 1.NP - HEB 180' 5660,1*0,001  
'Součet  
Celkem 6.399=6.399 [A]</t>
  </si>
  <si>
    <t>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</si>
  <si>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</si>
  <si>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</si>
  <si>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''dle výkazu ocelových kcí - 1.NP - HEB 450' 2012,4*0,001  
''dle výkazu ocelových kcí - 1.NP - HEB 320' 1682*0,001  
''dle výkazu ocelových kcí - 1.NP - HEB 280' 1385,9*0,001  
''dle výkazu ocelových kcí - 2.NP - HEB 340' 1781,2*0,001  
''dle výkazu ocelových kcí - 2.NP - HEB 260' 1190,1*0,001  
'Součet  
Celkem 8.558=8.558 [A]</t>
  </si>
  <si>
    <t>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</si>
  <si>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</si>
  <si>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</si>
  <si>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''1.NP' 0,08*0,15*(2+1,3*2+3,045+1,18+1,98+1,3+1,9+2,025*3+1,705)  
''1.-2.NP' 0,08*0,15*(3,07+1,23+2,05+1,23+1,31+2,415+0,25+3,25+3,045)  
''2.NP' 0,08*0,15*(1,94+1,1*2+2,42+0,25+2,87+2,98-0,9+2,725+2,675+1,2*2+3,66+1,11+1,86*2+2,355+1,63+2,15*3+3,855+0,995+1,73+3,78)  
''3.NP' 0,08*0,15*(2,49+1,135+2,13*2+1,05+0,93+2,935+3,215+1,41+0,99+2,115*2+2+2,125*2+3+2,115*2+3+1,13)  
''4.NP' 0,08*0,15*(2,435+6,26-1,535+0,945+1,86+1,13+2,3)  
''5.NP' 0,08*0,15*(0,67+1,75+0,25+3,16+2,895+1,1*2+2,98-0,92+2,71+1,1+1,96+1,01+0,995+1,1+1,105+0,14+0,145+1,25)  
'Mezisoučet  
'příčky 115  
''1.PP' 0,115*0,15*(3,195+2,095+2,8+2,28+2,285+2,3+4,315+1,565)  
''1.NP' 0,115*0,15*(4,1+2,61+1,62+2,485*2+3,87+1,1*2+1,805*2+3,215+1,375+2+7,845+4,81)  
''1.-2.NP' 0,115*0,15*(2,3+4,68+1,81+1,41+1,97+2,54+1,22+2,35+4,69+0,65+5,275+4,355+2,1*2+7,4+1,93+1,815)  
''2.NP' 0,115*0,15*(1,685+3,055+6,285+1,61*2+1,32+5,47+2+2+6,04+2,68+2,355+7,165+4,93+2,055+2,725+3,045+4,55+4,77+4,67+5,175+3,18+5,725+8,09+3,305*2) 
'0,115*0,15*(5,705+1,52+1,69+7,43+2,575+15,75+5,735+3,87+4,975+7,35)  
''3.NP' 0,115*0,15*(4,21+1,61*2+1,12+1,36+1,355+6,33+3,135+3,12+1,41+0,625+0,8+1,005+4,59+4,21+5+5,84+3,745+5,795)  
''4.NP' 0,115*0,15*(6,26+6,26+0,25+1,02+3,955+1,305+10,26+5,9)  
''5.NP' 0,115*0,15*(6,315+0,34+2,7+3,89+2,195+1,435+2,575)  
'Mezisoučet  
'příčky 140  
''1.PP' 0,14*0,15*(2,53+2,75)  
''1.-2.NP' 0,14*0,15*(4,68+5,16)  
''2.NP' 0,14*0,15*1,03  
''3.NP' 0,14*0,15*(1,92+4,145+5,33)  
''4.NP' 0,14*0,15*(2,54+5,17+5,37)  
'Mezisoučet  
'Součet  
Celkem 9.401=9.401 [A]</t>
  </si>
  <si>
    <t>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</si>
  <si>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</si>
  <si>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</si>
  <si>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</si>
  <si>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</si>
  <si>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</si>
  <si>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</si>
  <si>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</si>
  <si>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</si>
  <si>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</si>
  <si>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</si>
  <si>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</si>
  <si>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</si>
  <si>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</si>
  <si>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Celkem 3=3.000 [A]</t>
  </si>
  <si>
    <t>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</si>
  <si>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</si>
  <si>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</si>
  <si>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Celkem 1.508=1.508 [A]</t>
  </si>
  <si>
    <t>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</si>
  <si>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</si>
  <si>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</si>
  <si>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Celkem 20=20.000 [A]</t>
  </si>
  <si>
    <t>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</si>
  <si>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</si>
  <si>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</si>
  <si>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</si>
  <si>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</si>
  <si>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</si>
  <si>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Celkem 15=15.000 [A]</t>
  </si>
  <si>
    <t>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</si>
  <si>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</si>
  <si>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</si>
  <si>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</si>
  <si>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</si>
  <si>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</si>
  <si>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Celkem 44.2=44.200 [A]</t>
  </si>
  <si>
    <t>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</si>
  <si>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</si>
  <si>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</si>
  <si>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Celkem 12.004=12.004 [A]</t>
  </si>
  <si>
    <t>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</si>
  <si>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</si>
  <si>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</si>
  <si>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</si>
  <si>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</si>
  <si>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</si>
  <si>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</si>
  <si>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Celkem 40.8=40.800 [A]</t>
  </si>
  <si>
    <t>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</si>
  <si>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</si>
  <si>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</si>
  <si>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Celkem 40=40.000 [A]</t>
  </si>
  <si>
    <t>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</si>
  <si>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</si>
  <si>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</si>
  <si>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</si>
  <si>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''dle tabulky dveří nových - DN/106' 1  
'Součet  
Celkem 5=5.000 [A]</t>
  </si>
  <si>
    <t>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</si>
  <si>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</si>
  <si>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</si>
  <si>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Celkem 1=1.000 [A]</t>
  </si>
  <si>
    <t>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</si>
  <si>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</si>
  <si>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</si>
  <si>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''dle tabulky dveří nových - DN/129' 1  
'Součet  
Celkem 2=2.000 [A]</t>
  </si>
  <si>
    <t>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</si>
  <si>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</si>
  <si>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</si>
  <si>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DN/85' 3  
''dle tabulky dveří nových - DN/87' 1  
''dle tabulky dveří nových - DN/155' 1  
'Součet  
Celkem 5=5.000 [A]</t>
  </si>
  <si>
    <t>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</si>
  <si>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</si>
  <si>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</si>
  <si>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''dle tabulky dveří nových - DN/89' 1  
''dle tabulky dveří nových - DN/103' 2  
'Součet  
Celkem 4=4.000 [A]</t>
  </si>
  <si>
    <t>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</si>
  <si>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</si>
  <si>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</si>
  <si>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''dle tabulky dveří nových - DN/128' 2  
'Součet  
Celkem 3=3.000 [A]</t>
  </si>
  <si>
    <t>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</si>
  <si>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</si>
  <si>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</si>
  <si>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Celkem 1=1.000 [A]</t>
  </si>
  <si>
    <t>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</si>
  <si>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</si>
  <si>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</si>
  <si>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''dle tabulky dveří nových - DN/124' 1  
'Součet  
Celkem 3=3.000 [A]</t>
  </si>
  <si>
    <t>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</si>
  <si>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</si>
  <si>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</si>
  <si>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''dle tabulky dveří nových - DN/125' 1  
''dle tabulky dveří nových - DN/126' 1  
'Součet  
Celkem 3=3.000 [A]</t>
  </si>
  <si>
    <t>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</si>
  <si>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</si>
  <si>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</si>
  <si>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Celkem 1=1.000 [A]</t>
  </si>
  <si>
    <t>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</si>
  <si>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</si>
  <si>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</si>
  <si>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</si>
  <si>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</si>
  <si>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</si>
  <si>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</si>
  <si>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</si>
  <si>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</si>
  <si>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</si>
  <si>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''příjezdová hala 1.060' 264*1,2  
'Součet  
Celkem 732.396=732.396 [A]</t>
  </si>
  <si>
    <t>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</si>
  <si>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</si>
  <si>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</si>
  <si>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</si>
  <si>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</si>
  <si>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</si>
  <si>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'Stropy ST03 - MP  
'12,33+16,59+30,55+12,57+8,7+11,57+28,5+30,18+31,67+57,66+26,43+9,76+29,25+25,69+30,03+12,98+14,22+31,46+27,99  
'30,63+41,86+28,16+12,26+28,11+13,32+25,78+21,19+11,89+21,65+11,92  
'Stropy ST03 - 1.NP  
'12,2+31,81+29,57+17,14+26,48+10,33+2,15+8,4+5,3+7,73+20,1+25,28+59,67+49,32+33,61+25,19+22,42+11,86+12,04+20,54+3,83+1,48+20,07+23,78+5,72+3,5+305,5 
'Stropy ST03 - 2.NP  
'28,25+28,18+13,23+17,44+14,38+13,71+13,61+24,89+32,4+15,77+12,7+16,22+12,72+12,75+11,31+11,49+24,83+23,17+29,39+25,61+24,29+23,72+10,66+32,25+21,38  
'24,5+5,12+1,57+19,03+14+18,88+17,94+96+27,64+28+21,52+22,16+23,12+20,85+20,78+20,55+6,76+33,27+29,41+29,75+12,99+40,63+30,22+27,97+26,27+26,94+29,6  
'23,44+27,7+23,11+28,99+27,79+23,85+10,66  
'Stropy ST03 - 3.NP  
'8,75+29,55+14,46+17,47+14,93+29,44+37,42+28,63+27,93+28,15+20,07+37,31+23,57+20,09+21,04+56,64+20,16+10,03+9,85+20,33+7,02+7,14+27,28+19,4+19,96+31, 
'24,12+42,56+21,94+34,87+31,42+24,17+30,64+27+30,45+30,34+29,28+23,4+19,43+29,44+16,04  
'Stropy ST03 - 4.NP  
'16,55+8,71+0,94+8,94+16,65+14,66+29,32+17,01+14,89+37,01+26,62+28,47+28,71+28,07+27,38+36,79+24,18+20,27+2,18+21,15+20,7+10,81+60,9+20,72+11,17+26,8 
'31,57+25,72+42,49+30,5+29,64+30,34+28,72+24,77+17,33+30,68+24,45+29,74+23,86  
'Stropy ST03 - 5.NP  
'17,52+20,68+15,08+9,71+1,03+1,15+8,77+12,92+23,87+12,39+9,83+58,04+20,42+46,08+4,09  
'Stropy ST03 - 6.NP  
'23,01+20,93+28,9  
'Stropy ST03 - 7.NP  
'16,02+10,96+11,06  
'Mezisoučet  
'Stropy ST07 - 1.NP  
''dle tabulky skladeb - stropy - ST/07' 114,27+37,19+11,98+43,47+87,66+17,63+32,07+85,92+9,21+17,27  
'Mezisoučet  
'Součet  
Celkem 5674.3=5 674.300 [A]</t>
  </si>
  <si>
    <t>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</si>
  <si>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</si>
  <si>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</si>
  <si>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''příjezdová hala 1.060' 543,2  
'Součet  
Celkem 23224.909=23 224.909 [A]</t>
  </si>
  <si>
    <t>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</si>
  <si>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</si>
  <si>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</si>
  <si>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''příjezdová hala 1.060' 543,2  
'Součet  
Celkem 1059.008=1 059.008 [A]</t>
  </si>
  <si>
    <t>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</si>
  <si>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</si>
  <si>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</si>
  <si>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</si>
  <si>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</si>
  <si>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</si>
  <si>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'2,5*(8,985)-0,82*2,02*2+3*(0,85+(0,61*2+0,745*2)*2+1,08*2+1,255*2+1,185*2+1,255*2+1,235)+3*(2,52*2+3,85*2)-(0,8*2,1+2,055*2)  
'(3-2,4)*(3,26*2+2,52*2)+(3-2,4)*(2,71*2+1,69*2)+(3-2,4)*(1,375*2+2,795*2)+(3-2,4)*(11,13*2+4,185+1,78)+(3-2,4)*(1,83*2+1,615*2)  
'(3,02-2,4)*(2,77+3,08+1,52*2+0,115+2,91+2,255+1,09+3,545+0,115+0,61*2+1,9+0,545+1,71*2+3,18+0,92+2,305)  
'(3,02-2,4)*(2+1,935+1,11+2,435+0,795*2+0,12+4,24+3,44+1,705*2+0,12+2,33+0,745+1,07+0,245+0,97)+2,5*(0,92*2+3,195)+4,32*(3,53*2+1,33*2)-0,9*2  
'2,88*(3,82*2+5,84*2)-0,8*1,97  
'Mezisoučet  
'skladba - stěny - S/18 - 1.PP  
''dle tabulky skladeb - stěny - S/18' 2,11*2,62+2,485*2,34+3,39*(2,3+2,28)+3,6*(2,8+2,095)-0,9*2,1+2,055*2+(3-2,4)*(1,735*2+1,255*2)+(3,02-2,4)*2,78  
'2,5*3,195-0,8*2,1  
'Mezisoučet  
'Součet  
Celkem 546.194=546.194 [A]</t>
  </si>
  <si>
    <t>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</si>
  <si>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</si>
  <si>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</si>
  <si>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</si>
  <si>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</si>
  <si>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</si>
  <si>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</si>
  <si>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'-(2,765*5,6+2,77*5,59+2,77*5,58+2,795*4,84+2,79*4,84+2,81*4,74-1,6*(5,6+5,59+5,58+4,84*2+4,74))  
'(13,98-1,6)*15,26*2-(1,5*(3,17-1,6)+1,58*(2,95-1,6))  
'Součet  
Celkem 668.683=668.683 [A]</t>
  </si>
  <si>
    <t>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</si>
  <si>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</si>
  <si>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</si>
  <si>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  
Celkem 568=568.000 [A]</t>
  </si>
  <si>
    <t>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</si>
  <si>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</si>
  <si>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</si>
  <si>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'2,5*(4,04+1,3+0,92+0,87+1,42)+2*0,9*2  
'Mezisoučet  
'skladba - stěny - S/28 - 1.PP  
''dle tabulky skladeb - stěny - S/28' 3*(3,755-0,76+1,94+2,285+2,795+2,095)-(0,9*2,1+0,8*2,1)+3*1,565+2,5*3,195-0,8*2,1  
'Součet  
Celkem 170.848=170.848 [A]</t>
  </si>
  <si>
    <t>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</si>
  <si>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</si>
  <si>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</si>
  <si>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</si>
  <si>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</si>
  <si>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</si>
  <si>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</si>
  <si>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'skladba - stěny - S/07 - 1.NP  
'3,3*(2,43+2,21)-1,2*2,18+(2,6-1,05)*3+3,3*4,04-(1,2*2,18+0,8*2,1)  
'skladba - stěny - S/07 - 1-2.NP  
'2,6*(2,4+2,15)-1,2*2,18+2,9*(3,7+1,55)-1,1*2,18  
'skladba - stěny - S/07 - 2.NP  
'3,4*(3,545+1,55)-1,2*2,18+4,13*(2,23+2,2)-1,2*2,18  
'skladba - stěny - S/07 - 3.NP  
'3,5*4,25  
'skladba - stěny - S/07 - 4.NP  
'3,4*(3,57+1,55)-1,2*2,18  
'skladba - stěny - S/07 - 5.NP  
'3,05*(1,55+3,69)-1,2*2,18  
'Mezisoučet  
'skladba - stěny - S/27 - 1.NP  
''dle tabulky skladeb - stěny - S/27' 1,05*3  
'Součet  
Celkem 136.723=136.723 [A]</t>
  </si>
  <si>
    <t>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</si>
  <si>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</si>
  <si>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</si>
  <si>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</si>
  <si>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</si>
  <si>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</si>
  <si>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</si>
  <si>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'Stropy ST01 - 1.NP  
'1,565*2+0,78*2+2,15*2+0,945*2+1,4*2+0,84*2+4,46*2+4,75*2+3,04*2+2,66*2+1,1*6+0,975*2+0,96*2+0,97*2+3,94*2+3,02*2+1,1*4+0,95*4+1,61*2+1,9*2+1,875*2*4 
'0,905*2+0,9*2*2+0,925*2+0,97*2+1,705*2+0,93*2+1,705*2+1,69*2+1,705*2+0,915*2+1,705*2+1,1*6+1,54*2*2+1,2*2  
'Stropy ST01 - 1-2.NP  
'1,875*2+3,25*2+1,81*2+1,93*2*2+0,9*2+0,995*2+1,21*2+1,15*4+0,94*4+2,96*2+2,16*2+1,8*2+1,65*2+0,91*2+0,94*2+0,955*2+1,11*6+2,94*2+2,02*2+2,025*2+0,85 
'2,03*2+1,79*2  
'Stropy ST01 - 2.NP  
'2,065*2+0,87*4+2,69*2+0,9*2+0,885*2+2,76*2+1,81*2+0,885*2+1,4*2+0,915*2+3,09*2+1,03*2+1,86*8+1,9*2+2,36*2+1,48*2*2+1,13*2+1,135*2+1,63*2+0,9*2+0,88* 
'1,93*2*2+0,915*2+3,03*2+1,575*2+19,84*2+2,1*2  
'Stropy ST01 - 3.NP  
'2*2+1,045*2+1,025*2+3,04*2+2,25*2+1,54*2+1,06*2+1,43*2+3,3*2+0,99*2+1,02*2+1,38*2+1,8*2+2,47*2+0,99*2+1,57*2+0,92*2*2+1,9*2*2+1,01*2*2+1,75*2*2  
'1,955*2+1,75*2  
'Stropy ST01 - 4.NP  
'1,975*2+1,02*2+3,055*2+1,03*2+1,995*2+1,03*4+3,05*2+1,415*2+0,99*2+2,385*2+1,845*2+1,77*2+1,15*2+1,51*2+0,95*2+1,765*2+0,985*2*2+3,7*2+2,245*2+1,02* 
'1,02*2+1,435*2+1,8*2+0,835*2  
'Stropy ST01 - 5.NP  
'3,14*2+2,72*2+1,56*2+2,09*2+1,25*2+1,02*2+1,075*2+2,11*2+1,27*2+0,875*2+0,94*2+2,23*2+2,055*2+1,05*2+2,095*2+1,1*2  
'Stropy ST01 - 6.NP  
'1,19*2+3,78*2+0,99*2+3,65*2+1,82*2+2,08*2  
'Stropy ST02 - 1.PP  
'4,34*2+13,58*2+10,92*2+24*2+3,28*2+2,5*2+11,1*2+4,25*2+0,92*2+3,195*2+3,16*2+3,24*2  
'Stropy ST02 - 1.NP  
'2*2+1,26*2+1,395*2+2,18*2+10,38*2+7,16*2+4,92*2+4,55*2+5,13*2+3,02*2+4,69*2+2,86*2+4,83*2+2,65*2+3,025*2+2,65*2+2,32*2+2,68*2  
'Stropy ST02 - 1-2.NP  
'3,045*2+1,615*2+4,795*2+3,76*2+10,48*2+2,2*2+4,975*2+3,58*2+4,975*2+3,83*2+3,54*2+4,975*2+7,54*2+2,23*2+4,96*2+3,265*2+4,96*2+4,135*2+4,96*2+3,35*2  
'2,35*2+1,105*2+10,35*2+1,955*2+4,69*2+2,15*2+4,495*2+1,36*2+2,69*2+2,67*2  
'Stropy ST02 - 2.NP  
'6,275*2+1,76*2+21,49*2+2,15*2+2,255*2+3,36*2+1,61*4+3,81*2+4,2*2+2,22*2+1,32*4+2,125*2+4,2*2+3,795*2+0,76*2+0,86*2+2,59*2+3,68*2+3,855*2+3,11*2+2*2  
'1,11*4+1,58*2+10,15*2+1,18*2+1,21*2+5,47*2+11,87*2+1,54*2+10,35+15,66+14,3+3,66+10,35*2+6,33*2+4,79*2+4,93*2+2,15+1,71*2+0,8*2+2,05*4+1,12*2+0,94*2  
'1,955*2+5,435*2+1,85*2+7,715*2+2,025*2+1,53*2+0,985*2+2,655*2+1,685*2+1,94*2+1,72*2+1,1*4+0,915*2+0,91*2+3,055*2+1,09*2  
'Stropy ST02 - 3.NP  
'3,315*2+4,935*2+0,805*2+1,195*2+3,99*2+2,65*2+6,575*2+3,875*2+2,65*2+3,98*2+4,635*2+2,085*2+0,885*2+1,41*4+2,13*2+1,1*2+0,99*2+3,12*2+3,25*2+7,965*2 
'4,63*2+2,235*2+3,335*2+4,575*2+2,07*2+4,59*2+4,185*2+2,67*2+4,58*2+4,06*2+2,37*2+0,975*2+1,8*2+2,08*2+2,1*2+2,1*2+4,64*2+2,675*2+2,16*2+3*2+2,01*2+3 
'2*2+7,7*2+1,64*2+3,4*2+1,92*2+1,9*2+1,36*2+1,92*2+1,31*2+3,49*2+1,355*2+2,455*2+1,36*2+21,5*2+2,11*2+2*2*2  
'Stropy ST02 - 4.NP  
'1,21*2+0,785*2+4*2+1,21*2+1,48*2+2,67*2+4,04*2+2,7*2+1,21*2+1,53*2+4,66*2+4,16*2+2,175*2+4,66*2+4,65*2+2,095*2+2,05*2+6,925*2+4,595*2+2,08*2+4,575*2 
'4,18*2+4,6*2+2,67*2+2,385*2+2,46*2+2,08*2+5,76*2+0,955*2+2,07*2+2,655*2+2,15*2+3,735*2+1,21*2+5*2+1,75*2+21,33*2+2,11*2+21,75*2+2,26*2+2,3*2+1,82*2  
'2,3*2+3,105*2  
'Stropy ST02 - 5.NP  
'4,74*2+5,67*2+5,605*2+4,775*2+4,01*2+6,145*2+4,02*2+1,52*2+1,27*2*3+2,24*2+3,055*2+1,07*2+4,045*2+1,505*2+6,14*2+3,99*2+4,105*2+7,695*2+4,63*2+2,67* 
'4,64*2+3,8*2+4,12*2+7,76*2+4,945*2+8,54*2+2,7*2+3,02*2+5,46*2+2,705*2+5,15*2+1,05*2+5,66*2+1,59*2+8,5*2+7,78*2+5,77*2+4,12*2+4,12*2+1,935*2+4,59*2  
'6,58*2+1,955*2+4,08*2+4,17*2+5,765*2+4,42*2+7,59*2+7,88*2+3,87*2+4,2*2+7,77*2+5,215*2+3,48*2+2,73*2+4,98*2+3,615*2+3,89*2+4,945*2+8,22*2+4,965*2  
'5,03*2+4,97*2+5*2+5,11*2+4,99*2+24*2+1,5*2+21,3*2+1,5*2+5,165*2+5*2+5,055*2+4,99*2+5,04*2+5*2+3,8*2+4,99*2+3,745*2+5*2+3,45*2+4,37*2+3,55*2+3,94*2  
'Stropy ST02 - 6.NP  
'3,895*2+7,57*2+3,34*2+4,63*2*2+4,12*2+9,26*2+2,66*2+9,47*2+2,685*2+4,04*2+5,72*2  
'Stropy ST03 - 1-2.NP  
'8,34*2+1,965*2  
'Stropy ST08 - 2.NP  
'3*2+1,62*2+2,675*2+1,685*2+0,9*2+0,91*2+1*4+1,6*2+2,98*2+1,6*2+1,96*2+1,105*4+0,945*2*2+2,725*2+0,935*2  
'Stropy ST08 - 3.NP  
'2,935*2+2,47*2+0,94*2+0,92*2+1,84*2*2+0,915*2+1,385*2+0,93*2+1,41*2+1,135*2*2+1,96*2+2,49*2  
'Stropy ST08 - 4.NP  
'1,865*2+2,46*2+2,36*2+0,945*2+3,135*2+1,8*2+1,86*2+1,91*2+1,885*2+3,63*2+1,1*2+0,945*2+2,215*2+0,945*2  
'Stropy ST08 - 5.NP  
'3,16*2+1,69*2+2,695*2+1,97*2+0,94*2*2+1,1*2*2+3*2+1,71*2+1,53*2+1,96*2+0,94*2*2+1,1*2*2+2,71*2+0,935*2  
'Stropy ST09 - 1.NP  
'2,86*2+4,04*2  
'Stropy ST09 - 1-2.NP  
'2,285*2+2,87*2+5,98*2+1,64*2+1,94*2+1,97*2  
'Stropy ST09 - 2.NP  
'4,07*2+6,27*2+3,53*2+6,28*2  
'Stropy ST09 - 3.NP  
'2,41*2+2,66*2+1,83*2+6,28*2+3,56*2+6,3*2  
'Stropy ST09 - 4.NP  
'2,675*2+2,435*2+1,62*2+6,28*2+3,135*2+1,91*2+3,35*2+6,27*2  
'Stropy ST09 - 5.NP  
'2,555*2+2,42*2+1,69*2+6,28*2+6,315*2+4*2  
'Stropy ST13 - 1.NP  
'1,95*2+4,96*2+3,64*2+4,97*2  
'Součet  
Celkem 3868.95=3 868.950 [A]</t>
  </si>
  <si>
    <t>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</si>
  <si>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</si>
  <si>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</si>
  <si>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''1-2.NP' 39,87+23,34+20,6  
''2.NP' 96,81  
'Součet  
Celkem 305.42=305.420 [A]</t>
  </si>
  <si>
    <t>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</si>
  <si>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</si>
  <si>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</si>
  <si>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''příjezdová hala 1.060' 320  
''chodba 1.080a,b,c' 80  
''salonky 1.081 a 1.082' 120  
'Součet  
Celkem 820=820.000 [A]</t>
  </si>
  <si>
    <t>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</si>
  <si>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</si>
  <si>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</si>
  <si>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''příjezdová hala 1.060' 380  
''chodba 1.080a,b,c' 150  
''salonky 1.081 a 1.082' 180  
'Součet  
Celkem 1160=1 160.000 [A]</t>
  </si>
  <si>
    <t>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</si>
  <si>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</si>
  <si>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</si>
  <si>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</si>
  <si>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</si>
  <si>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</si>
  <si>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</si>
  <si>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19,23*(8,225*2+6,275*2)-(1,58*1,36*4+1,8*2,49*4+0,8*1,97*3+1*2,34*2+1,96*2,5+1,91*2,5+1,84*2,5*2+1,53*2,5*4+1,5 
'15,24*(6,97*2+6,595*2)-(1,85*2,92+1,86*2,97+1,605*2,36+1,595*2,36+1,21*2,41+1,64*2,55+1,65*2,55+6,965*3,3+1,1*2,19+1,2*2,2+1,4*1,97+1,69*2,1*2)  
'Součet  
Celkem 831.822=831.822 [A]</t>
  </si>
  <si>
    <t>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</si>
  <si>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</si>
  <si>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</si>
  <si>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</si>
  <si>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</si>
  <si>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</si>
  <si>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</si>
  <si>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''dle tabulky kamenických výrobků - KA/20' 20*2*0,15  
'Součet  
Celkem 24.6=24.600 [A]</t>
  </si>
  <si>
    <t>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</si>
  <si>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</si>
  <si>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</si>
  <si>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'Součet  
Celkem 16.336=16.336 [A]</t>
  </si>
  <si>
    <t>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</si>
  <si>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</si>
  <si>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</si>
  <si>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7114.65=7 114.650 [A]</t>
  </si>
  <si>
    <t>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</si>
  <si>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</si>
  <si>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</si>
  <si>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12395.16=12 395.160 [A]</t>
  </si>
  <si>
    <t>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</si>
  <si>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</si>
  <si>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</si>
  <si>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''dle tabulky kamenických výrobků - KA/20' 20*2*(1,15*0,15)  
'Součet  
Celkem 87.5=87.500 [A]</t>
  </si>
  <si>
    <t>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</si>
  <si>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</si>
  <si>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</si>
  <si>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''dle tabulky kamenických výrobků - KA/20' 20*2*0,53  
'Součet  
Celkem 50.34=50.340 [A]</t>
  </si>
  <si>
    <t>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</si>
  <si>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</si>
  <si>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</si>
  <si>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</si>
  <si>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</si>
  <si>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</si>
  <si>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</si>
  <si>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''dle tabulky dveří nových - DN/106' 1  
''dle tabulky dveří nových - DN/110' 1  
'Součet  
Celkem 6=6.000 [A]</t>
  </si>
  <si>
    <t>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</si>
  <si>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</si>
  <si>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</si>
  <si>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DN/85' 3  
''dle tabulky dveří nových - DN/86' 1  
''dle tabulky dveří nových - DN/87' 1  
''dle tabulky dveří nových - DN/88' 1  
''dle tabulky dveří nových - DN/89' 1  
''dle tabulky dveří nových - DN/91' 1  
''dle tabulky dveří nových - DN/103' 2  
''dle tabulky dveří nových - DN/128' 2  
''dle tabulky dveří nových - DN/129' 1  
''dle tabulky dveří nových - DN/155' 1  
'Součet  
Celkem 14=14.000 [A]</t>
  </si>
  <si>
    <t>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</si>
  <si>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</si>
  <si>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</si>
  <si>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''dle tabulky dveří nových - DN/92' 2  
''dle tabulky dveří nových - DN/102' 1  
''dle tabulky dveří nových - DN/124' 1  
''dle tabulky dveří nových - DN/125' 1  
''dle tabulky dveří nových - DN/126' 1  
''dle tabulky dveří nových - DN/127' 1  
'Součet  
Celkem 8=8.000 [A]</t>
  </si>
  <si>
    <t>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</si>
  <si>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</si>
  <si>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</si>
  <si>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Celkem 1=1.000 [A]</t>
  </si>
  <si>
    <t>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</si>
  <si>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</si>
  <si>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</si>
  <si>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</si>
  <si>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</si>
  <si>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'1216,95*1,1655 'Přepočtené koeficientem množství  
Celkem 1418.355=1 418.355 [A]</t>
  </si>
  <si>
    <t>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</si>
  <si>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</si>
  <si>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</si>
  <si>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</si>
  <si>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P/20' P20  
'Součet  
'661,99*1,1655 'Přepočtené koeficientem množství  
Celkem 771.549=771.549 [A]</t>
  </si>
  <si>
    <t>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</si>
  <si>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</si>
  <si>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</si>
  <si>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</si>
  <si>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</si>
  <si>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</si>
  <si>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</si>
  <si>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1878.94=1 878.940 [A]</t>
  </si>
  <si>
    <t>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</si>
  <si>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</si>
  <si>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</si>
  <si>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</si>
  <si>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</si>
  <si>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</si>
  <si>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</si>
  <si>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1438.79=1 438.790 [A]</t>
  </si>
  <si>
    <t>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</si>
  <si>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</si>
  <si>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</si>
  <si>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</si>
  <si>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</si>
  <si>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</si>
  <si>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</si>
  <si>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</si>
  <si>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</si>
  <si>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</si>
  <si>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</si>
  <si>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</si>
  <si>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Celkem 75.483=75.483 [A]</t>
  </si>
  <si>
    <t>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</si>
  <si>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</si>
  <si>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</si>
  <si>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Celkem 382.799=382.799 [A]</t>
  </si>
  <si>
    <t>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</si>
  <si>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</si>
  <si>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</si>
  <si>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Celkem 36.876=36.876 [A]</t>
  </si>
  <si>
    <t>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</si>
  <si>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</si>
  <si>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</si>
  <si>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Celkem 246.152=246.152 [A]</t>
  </si>
  <si>
    <t>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</si>
  <si>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</si>
  <si>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</si>
  <si>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'8,08*1,05 'Přepočtené koeficientem množství  
Celkem 8.484=8.484 [A]</t>
  </si>
  <si>
    <t>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</si>
  <si>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</si>
  <si>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</si>
  <si>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</si>
  <si>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</si>
  <si>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</si>
  <si>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</si>
  <si>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P/20' P20  
'Součet  
Celkem 642.2=642.200 [A]</t>
  </si>
  <si>
    <t>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</si>
  <si>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</si>
  <si>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</si>
  <si>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</si>
  <si>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</si>
  <si>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</si>
  <si>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</si>
  <si>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</si>
  <si>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</si>
  <si>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</si>
  <si>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</si>
  <si>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</si>
  <si>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''dle tabulky ostatních výrobků - OV/24' 1  
'Součet  
Celkem 12=12.000 [A]</t>
  </si>
  <si>
    <t>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</si>
  <si>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998722104</t>
  </si>
  <si>
    <t>Přesun hmot tonážní pro vnitřní vodovod v objektech v přes 24 do 36 m</t>
  </si>
  <si>
    <t>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</si>
  <si>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</si>
  <si>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</si>
  <si>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</si>
  <si>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</si>
  <si>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</si>
  <si>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</si>
  <si>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</si>
  <si>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</si>
  <si>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</si>
  <si>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Celkem 1=1.000 [A]</t>
  </si>
  <si>
    <t>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</si>
  <si>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</si>
  <si>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</si>
  <si>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Celkem 1=1.000 [A]</t>
  </si>
  <si>
    <t>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</si>
  <si>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</si>
  <si>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</si>
  <si>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Celkem 1=1.000 [A]</t>
  </si>
  <si>
    <t>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</si>
  <si>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</si>
  <si>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</si>
  <si>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Celkem 1=1.000 [A]</t>
  </si>
  <si>
    <t>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</si>
  <si>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</si>
  <si>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</si>
  <si>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Celkem 1=1.000 [A]</t>
  </si>
  <si>
    <t>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</si>
  <si>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</si>
  <si>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</si>
  <si>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''1.NP' 1+1+2+1+1+2+4  
''1-2.NP' 2+1+5+2+1+1  
''2.NP' 3+10+5  
''3.NP' 1+5+6  
''4.NP' 3+4  
''5.NP' 3+6  
''6.NP' 2  
'Součet  
Celkem 90=90.000 [A]</t>
  </si>
  <si>
    <t>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</si>
  <si>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</si>
  <si>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</si>
  <si>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''1.NP' 2  
''2.NP' 3  
''5.NP' 1+1  
'Součet  
Celkem 12=12.000 [A]</t>
  </si>
  <si>
    <t>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</si>
  <si>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</si>
  <si>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</si>
  <si>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''1.NP' 1+1+1+2+1+1+1+1+1+1+2+4  
''1-2.NP' 3+1+1+1+1+6+1+2+1  
''2.NP' 4+11+10  
''3.NP' 6+5  
''4.NP' 5+8  
''5.NP' 3+12+1  
''6.NP' 2  
'Součet  
Celkem 117=117.000 [A]</t>
  </si>
  <si>
    <t>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</si>
  <si>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</si>
  <si>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</si>
  <si>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''1-2.NP' 1  
''2.NP' 2  
''3.NP' 4  
''4.NP' 2  
''5.NP' 2+6  
'Součet  
Celkem 19=19.000 [A]</t>
  </si>
  <si>
    <t>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</si>
  <si>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</si>
  <si>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</si>
  <si>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</si>
  <si>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</si>
  <si>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</si>
  <si>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</si>
  <si>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</si>
  <si>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</si>
  <si>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''dle tabulky ostatních výrobků - OV/14' 1  
''dle tabulky ostatních výrobků - OV/17' 1  
''dle tabulky ostatních výrobků - OV/18' 1  
''dle tabulky ostatních výrobků - OV/43' 1  
'Součet  
Celkem 5=5.000 [A]</t>
  </si>
  <si>
    <t>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</si>
  <si>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</si>
  <si>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</si>
  <si>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</si>
  <si>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</si>
  <si>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</si>
  <si>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</si>
  <si>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</si>
  <si>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</si>
  <si>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</si>
  <si>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</si>
  <si>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</si>
  <si>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''2.NP' 2+1  
''4.NP' 1  
'Součet  
Celkem 6=6.000 [A]</t>
  </si>
  <si>
    <t>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</si>
  <si>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</si>
  <si>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</si>
  <si>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Celkem 1=1.000 [A]</t>
  </si>
  <si>
    <t>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</si>
  <si>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</si>
  <si>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</si>
  <si>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</si>
  <si>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</si>
  <si>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</si>
  <si>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</si>
  <si>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</si>
  <si>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</si>
  <si>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Poznámka k položce:  
890x630x110mm nerez lesk  
Poznámka k položce:  
890x630x110mm nerez lesk  
Poznámka k položce:  
890x630x110mm nerez lesk  
Poznámka k položce:  
890x630x110mm nerez lesk</t>
  </si>
  <si>
    <t>C_01L</t>
  </si>
  <si>
    <t>Poznámka k položce:  
890x630x110mm nerez brus  
Poznámka k položce:  
890x630x110mm nerez brus  
Poznámka k položce:  
890x630x110mm nerez brus  
Poznámka k položce:  
890x630x110mm nerez brus</t>
  </si>
  <si>
    <t>C_01P</t>
  </si>
  <si>
    <t>Madlo nástěnné pravé</t>
  </si>
  <si>
    <t>C_02</t>
  </si>
  <si>
    <t>Madlo pevné, nerez brus</t>
  </si>
  <si>
    <t>Poznámka k položce:  
700mm nerez brus  
Poznámka k položce:  
700mm nerez brus  
Poznámka k položce:  
700mm nerez brus  
Poznámka k položce:  
700mm nerez brus</t>
  </si>
  <si>
    <t>C_03</t>
  </si>
  <si>
    <t>Madlo pevné, nerez lesk</t>
  </si>
  <si>
    <t>Poznámka k položce:  
829x250x100mm nerez brus  
Poznámka k položce:  
829x250x100mm nerez brus  
Poznámka k položce:  
829x250x100mm nerez brus  
Poznámka k položce:  
829x250x100mm nerez brus</t>
  </si>
  <si>
    <t>C_04</t>
  </si>
  <si>
    <t>Madlo sklopné, nerez lesk</t>
  </si>
  <si>
    <t>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</si>
  <si>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</si>
  <si>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</si>
  <si>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Celkem  9=9.000 [A]</t>
  </si>
  <si>
    <t>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</si>
  <si>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</si>
  <si>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</si>
  <si>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</si>
  <si>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</si>
  <si>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</si>
  <si>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 
Celkem 5=5.000 [A]</t>
  </si>
  <si>
    <t>Poznámka k položce:  
80x80mm plast  
Poznámka k položce:  
80x80mm plast  
Poznámka k položce:  
80x80mm plast  
Poznámka k položce:  
80x80mm plast</t>
  </si>
  <si>
    <t>C_21</t>
  </si>
  <si>
    <t>Sada pro nouzovou signalizaci - resetovací tlačítko FAP 2001</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</si>
  <si>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</si>
  <si>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</si>
  <si>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</si>
  <si>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</si>
  <si>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</si>
  <si>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</si>
  <si>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</si>
  <si>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</si>
  <si>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Poznámka k položce:  
184x114mm nerezová ocel kartáčovaná  
Poznámka k položce:  
184x114mm nerezová ocel kartáčovaná  
Poznámka k položce:  
184x114mm nerezová ocel kartáčovaná  
Poznámka k položce:  
184x114mm nerezová ocel kartáčovaná</t>
  </si>
  <si>
    <t>oddálené ovládání WC, bezrámečkové, v úrovni obkladu, povlak easy-to-clean</t>
  </si>
  <si>
    <t>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</si>
  <si>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</si>
  <si>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</si>
  <si>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</si>
  <si>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761</t>
  </si>
  <si>
    <t>Konstrukce prosvětlovací</t>
  </si>
  <si>
    <t>76181111R</t>
  </si>
  <si>
    <t>Strop deskový skleněný pochozí - dle specifikace v PD</t>
  </si>
  <si>
    <t>Stropy ST10 - 6.NP  
''dle tabulky skladeb - stropy - ST/10' 21,65  
Celkem 21.65=21.650 [A]</t>
  </si>
  <si>
    <t>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</si>
  <si>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</si>
  <si>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</si>
  <si>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'Stropy ST12 - 2.NP  
'6,19+17,87+20,24  
'Stropy ST12 - 7.NP  
'15,78  
'Mezisoučet  
'Součet  
Celkem 66.143=66.143 [A]</t>
  </si>
  <si>
    <t>998761104</t>
  </si>
  <si>
    <t>Přesun hmot tonážní pro konstrukce prosvětlovací v objektech v přes 24 do 36 m</t>
  </si>
  <si>
    <t>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</si>
  <si>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</si>
  <si>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</si>
  <si>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</si>
  <si>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</si>
  <si>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Celkem 64.444=64.444 [A]</t>
  </si>
  <si>
    <t>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</si>
  <si>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</si>
  <si>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</si>
  <si>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Celkem 225.553=225.553 [A]</t>
  </si>
  <si>
    <t>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</si>
  <si>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</si>
  <si>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</si>
  <si>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</si>
  <si>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</si>
  <si>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</si>
  <si>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</si>
  <si>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</si>
  <si>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</si>
  <si>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</si>
  <si>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'Součet  
Celkem 662.934=662.934 [A]</t>
  </si>
  <si>
    <t>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</si>
  <si>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</si>
  <si>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</si>
  <si>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'skladba - bourání - SB/54 - 2.NP  
''dle tabulky skladeb - bouraných konstrukcí - SB/54' 136,55+22,25  
'Součet  
Celkem 185.215=185.215 [A]</t>
  </si>
  <si>
    <t>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</si>
  <si>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</si>
  <si>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</si>
  <si>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</si>
  <si>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</si>
  <si>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</si>
  <si>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</si>
  <si>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</si>
  <si>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</si>
  <si>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</si>
  <si>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</si>
  <si>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'skladba - stěny - S/17 - 5.NP  
'(3,05-1,05)*(2,08+1,25+0,205+1,27+0,94)-0,6*(1,97-1,05)  
'Součet  
Celkem 25.333=25.333 [A]</t>
  </si>
  <si>
    <t>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</si>
  <si>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</si>
  <si>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</si>
  <si>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'Mezisoučet  
'skladba - stěny - S/16 - 1.PP - dočasná  
''dle tabulky skladeb - stěny - S/16' 3*(1+3,9+3,3+4,05+3,3+2*2+4,6*2+1,7*2+3*2+2,3+1,6+3,1+3+14+1,6+8,6+3,4+3,4+4,8)-0,9*2,1*2+10,95*2,8+8,36*2,5  
'skladba - stěny - S/16 - 1.NP - dočasná  
'3*(0,8+3,1+1,6+1,6+1,1+1,4+1,2+1+0,8+1,1+1,2+1+1,2+1,1+1,6+1*2+1,3+1*2+1,3+1*2+1,2+0,7+1,3+1,1)-0,6*2,1*11  
'skladba - stěny - S/16 - 1-2.NP - dočasná  
'3*(1,3+1,1*2+0,5+1,2+1,6)-0,6*2,1*2  
'skladba - stěny - S/16 - 3.NP - dočasná  
'3*(2,55+6,05)-0,9*2,2  
'Mezisoučet  
'Součet  
Celkem 457.415=457.415 [A]</t>
  </si>
  <si>
    <t>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</si>
  <si>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</si>
  <si>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</si>
  <si>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Celkem 4.772=4.772 [A]</t>
  </si>
  <si>
    <t>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</si>
  <si>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</si>
  <si>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</si>
  <si>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</si>
  <si>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</si>
  <si>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</si>
  <si>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</si>
  <si>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</si>
  <si>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</si>
  <si>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</si>
  <si>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</si>
  <si>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'Součet  
Celkem 453.169=453.169 [A]</t>
  </si>
  <si>
    <t>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</si>
  <si>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</si>
  <si>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</si>
  <si>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Celkem 8.663=8.663 [A]</t>
  </si>
  <si>
    <t>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</si>
  <si>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</si>
  <si>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</si>
  <si>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'skladba - stěny - S/08 - 3.NP  
'1,05*0,92*2+1,05*(1,91+2,52)+1,05*(1,385+0,93)  
'skladba - stěny - S/08 - 5.NP  
'1,05*1,69+1,05*0,94*2+1,05*1,71+1,05*(1,53+0,94*2+1,1)+1,05*0,735  
'Mezisoučet  
'skladba - stěny - S/09 - 1.NP  
''dle tabulky skladeb - stěny - S/09' 1,2*(0,97+0,93+1,69+0,915)+1,2*(1,54*2+1,2)  
'skladba - stěny - S/10 - 1.NP  
''dle tabulky skladeb - stěny - S/10' (2,6-1,2)*(0,97+0,93+1,69)+(3,3-1,2)*0,915+(2,6-1,2)*(1,54*2+1,2)  
'skladba - stěny - S/10 - 2.NP  
'(3,3-1,05)*1,785+(2,6-1,05)*(0,9+0,91)+(3,3+1,05)*1,6+(2,6-1,05)*(1,6+1,105)+4,17*(2,59+0,53)  
'skladba - stěny - S/10 - 3.NP  
'(2,6-1,05)*0,92*2+(3,48-1,05)*(1,91+2,52)+(2,6-1,05)*(1,385+0,93)  
'skladba - stěny - S/10 - 5.NP  
'(3,37-1,05)*1,69+(3,37-1,05)*0,94*2+(3,38-1,05)*1,71+(3,38-1,05)*(1,53+0,94*2+1,1)+(3,38-1,05)*0,735  
'Mezisoučet  
'Součet  
Celkem 124.52=124.520 [A]</t>
  </si>
  <si>
    <t>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</si>
  <si>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</si>
  <si>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</si>
  <si>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'skladba - stěny - S/24 - 1.NP  
'(2,6-1,2)*0,78+(2,6-1,05)*0,945+(2,12-1,05)*0,84+(2,6-1,2)*(0,975+0,96+0,97)+(3,3-1,2)*(1,955+1,72)+(2,6-1,2)*(0,95*2+1,1)+(2,6-1,2)*(1,9+1,61)  
'(2,6-1,2)*(0,905+0,9+0,9+0,925)+(3,66-1,2)*2,25+(2,6-1,2)*1,1*2+(3,35-2,25)*0,91+(3,63-2,25)*2,35+(3,62-2,25)*0,96  
'skladba - stěny - S/24 - 1-2.NP  
'(2,6-1,05)*1,875+(2,6-1,05)*2,74+(2,6-1,05)*(0,995+0,94+0,94+2,2)+(2,6-1,05)*1,8+(2,6-1,05)*(3,27+0,905+0,94+0,955)+(2,9-1,05)*0,85+(2,9-2,25)*0,725 
'skladba - stěny - S/24 - 2.NP  
'(2,6-1,05)*1,685+(2,6-1,05)*(0,945*2+0,935)+(3,2-1,05)*0,87+(3,2-1,05)*0,9+(2,6-1,05)*0,885+(2,6-1,05)*(0,915+3,09+1,86)+(3,3-1,05)*2,38  
'(2,6-1,05)*(1,13+1,135)+(2,6-1,05)*(0,94+1,12+0,8)+(3,75-1,05)*1,745+(2,6-1,05)*(0,975+1,845)-(0,45*0,71+0,425*0,7+0,435*0,7+0,69*0,7)  
'(2,6-1,05)*(0,915+0,91)  
'skladba - stěny - S/24 - 3.NP  
'(3-1,05)*1,045+(3-1,05)*1,06+(2,6-1,05)*0,99+(3,5-1,05)*1,02+(3,5-1,05)*0,99+(3,8-1,05)*1,825+(2,6-1,05)*(0,94+0,92+0,915+1,135+1,96)  
'skladba - stěny - S/24 - 4.NP  
'(3-1,05)*1,02+(3-1,05)*1,03+(2,6-1,05)*0,97+(3,3-1,05)*1,15+(3,375-1,05)*(1,865+1,885)+(2,6-1,05)*0,945*3+(3,4-1,05)*0,95+(2,6-2,38)*1,02  
'skladba - stěny - S/24 - 5.NP  
'(2,94-1,05)*2,08+(2,9-1,05)*0,85+(3,05-1,05)*1,17+(2,97-1,05)*0,875+(2,81-2,1)*0,935+(2,6-1,2)*1,235+(2,6-1,2)*0,925+(3,37-1,05)*1,97  
'skladba - stěny - S/24 - 6.NP  
'2,25*0,915+2,25*0,87  
'Mezisoučet  
'skladba - stěny - S/25 - 1.NP  
''dle tabulky skladeb - stěny - S/25' 1,2*0,78+1,05*0,945+1,05*0,84+2,25*(0,91+2,35+0,96)  
'skladba - stěny - S/25 - 1-2.NP  
'1,05*1,875+1,05*2,74+1,05*(0,995+0,94+0,94+2,2)+1,05*1,8+1,05*(3,27+0,905+0,94+0,955)+1,05*0,85+2,25*0,725  
'skladba - stěny - S/25 - 2.NP  
'1,05*1,685+1,05*(0,945*2+0,935)+1,05*0,87+1,05*0,9+1,05*0,885+1,05*(0,915+3,09+1,86)+1,05*(2,38+1,13+1,135)+1,05*(0,94+1,12+0,8)  
'1,05*(1,745+0,975+1,845)+1,05*(0,915+0,91)  
'skladba - stěny - S/25 - 3.NP  
'1,05*1,045+1,05*1,06+1,05*0,99+1,05*1,02+1,05*0,99+1,05*1,825+1,05*(0,94+0,92+0,915+1,135+1,96)  
'skladba - stěny - S/25 - 4.NP  
'1,05*1,02+1,05*1,03+1,05*0,97+1,05*1,15+1,05*(1,865+1,885+0,945*3+0,95)+2,38*1,02  
'skladba - stěny - S/25 - 5.NP  
'1,05*2,08+1,05*0,85+1,05*1,17+1,05*0,875+2,1*0,935+1,2*(1,235+0,925)+1,05*1,97+2,25*1,1  
'skladba - stěny - S/25 - 6.NP  
'1,905*1,82  
'Mezisoučet  
'skladba - stěny - S/26 - 1.NP  
''dle tabulky skladeb - stěny - S/26' 1,2*(0,975+0,96+0,97)+1,2*(1,955+1,72+0,95*2+1,1)+1,2*(1,9+1,61)+1,2*(0,905+0,9+0,9+0,925)+1,2*2,25+1,2*1,1*2  
'skladba - stěny - S/30 - 1.PP  
''dle tabulky skladeb - stěny - S/30' 2,4*(1,13+1,53)+2,4*4,24  
'Součet  
Celkem 341.803=341.803 [A]</t>
  </si>
  <si>
    <t>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</si>
  <si>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</si>
  <si>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</si>
  <si>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</si>
  <si>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</si>
  <si>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</si>
  <si>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</si>
  <si>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</si>
  <si>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</si>
  <si>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</si>
  <si>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</si>
  <si>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Celkem 97.41=97.410 [A]</t>
  </si>
  <si>
    <t>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</si>
  <si>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</si>
  <si>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</si>
  <si>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'Stropy ST02 - MP  
'4,8+12,49+24,58+17,84+20,67+18,49+16,84+16,24+20,53+17,47+3,19+13,43+11,13+17,01+20,79+3,81+9+5,97+8,9  
'Stropy ST02 - 1.NP  
'2,52+3,56+14,97+74,96+42,17+16,83+12,71+1,85+2,68+8,4+1,62  
'Stropy ST02 - 2.NP  
'15,42+2,95+2,81+0,67+14,36+10,23+12,11+2,22+1,75+39,44+15,5+5,07+62,52+15,5+4,67+56+9,5+4,48+16,35+11,05+58,78+46,24+3,63+5,72+3,67  
'Stropy ST02 - 3.NP  
'16,6+0,98+15,61+28,98+13,57+11,13+3,02+10,59+37,6+15,66+7,78+10,61+19,97+13,8+10,94+2,08+12,51+4,89+6,86+6,03+6+12,55+7,98+6,61+4,73+3,47+3,28+42,13 
'45,92+3,99  
'Stropy ST02 - 4.NP  
'0,95+15,41+15,64+20,3+10,21+36,17+19,83+13,74+6,37+12,6+1,99+5,71+2,86+5,02+56,21+47,91+4,18+7,29  
'Stropy ST02 - 5.NP  
'1,46+26,83+26,8+23,1+7,38+2,79+4,13+1,36+7,57+23,07+32,59+13,3+17,79+32,07+43,92+8,18+15,34+5,45+8,54+46,75+23,69+7,97+20,86+7,96+24,04+30,95+30,61  
'30,51+18,19+13,73+40,96+25+24,9+25,56+36,86+32,38+25,9+25,13+25,19+19,71+19,67+15,69+16,07+14,11  
'Stropy ST02 - 6.NP  
'29,87+13,98+17,65+24,77+25,32+36,86+32,38+18,89  
'Mezisoučet  
'Stropy ST09 - MP  
''dle tabulky skladeb - stropy - ST/09' 5,88+13,87  
'Stropy ST09 - 1.NP  
'15,87+12,63  
'Stropy ST09 - 2.NP  
'6,51+12,4+23,96  
'Stropy ST09 - 3.NP  
'5,74+11,54  
'Stropy ST09 - 4.NP  
'6,49+13,43+7,15+23,06  
'Stropy ST09 - 5.NP  
'6,21+14,1+25,35  
'Mezisoučet  
'Stropy ST13 - 1.PP  
''dle tabulky skladeb - stropy - ST/13' 2,92  
'Stropy ST13 - MP  
'18,84-1,22*4,97+18,01  
'Mezisoučet  
'Součet  
Celkem 3227.967=3 227.967 [A]</t>
  </si>
  <si>
    <t>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</si>
  <si>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</si>
  <si>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</si>
  <si>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'Stropy ST01 - MP  
'4,45+1,56+1,7+1,42+1,73+1,2+6,94+1,08+1,08+2,97+6,42+1,12+1,03+1,05+1,54+3,86  
'Stropy ST01 - 1.NP  
'1,4+2,02+1,17+11,65+9,95+3,06+1,74+1,73+1,78+1,73+2,19+3,9+1,58+1,56+1,32+1,69+1,69  
'Stropy ST01 - 2.NP  
'1,88+2,36+2,49+1,9+1,24+1,66+3,13+2,51+2,04+4,9+1,68+1,68+2,3+1,84+1,64+1,47+1,72+1,75+1,5+5,44+3,34  
'Stropy ST01 - 3.NP  
'2,25+3,12+4,17+1,86+1,26+1,09+3,32+1,46+2,26+4,69+3,47+3,47  
'Stropy ST01 - 4.NP  
'1,92+3,14+3,15+1,99+1,43+4,2+2,01+2,29+1,55+3,64+2,28+1,47+1,73  
'Stropy ST01 - 5.NP  
'3,85+3,2+1,28+1,96+1,1+2,05+2,31+2,13  
'Stropy ST01 - 6.NP  
'5,74+5,03+2,73  
'Mezisoučet  
'Součet  
Celkem 314.43=314.430 [A]</t>
  </si>
  <si>
    <t>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</si>
  <si>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</si>
  <si>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</si>
  <si>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'Mezisoučet  
'Stropy ST08 - 1.NP  
''dle tabulky skladeb - stropy - ST/08' 4,9  
'Stropy ST08 - 2.NP  
'5,68+6,46+5,29+5,33+3,09  
'Stropy ST08 - 3.NP  
'7,73+1,77+1,66+1,06+6,4+1,02+1,6+4,87  
'Stropy ST08 - 4.NP  
'5,16+2,23+7,37+2,09+1,04  
'Stropy ST08 - 5.NP  
'5,94+7,51+5,52+5,19+2,43  
'Mezisoučet  
'Součet  
Celkem 102.34=102.340 [A]</t>
  </si>
  <si>
    <t>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</si>
  <si>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</si>
  <si>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</si>
  <si>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'skladba - bourání - SB/02 - 1.NP  
'1,55+2,205*0,88+1,85*0,86+2,205*1,22+1,305*0,475+1,805*1,38+0,935*0,35+2,175*1,395+0,315*1,715  
'1,41+16,42+1,12*0,92+1,12*0,985+9,27+7,45+7,13+7,38+4,59  
'skladba - bourání - SB/02 - 1-2.NP  
'17,3+3,33+3,55+1,7  
'skladba - bourání - SB/02 - 2.NP  
'6,26+35,68+13,27+8,54+16,66+4,67+11,44+9,91+7,21  
'skladba - bourání - SB/02 - 3.NP  
'3,5+1,1+3,71  
'skladba - bourání - SB/02 - 4.NP  
'4,84+3,6+2,14+1,62+4,07  
'skladba - bourání - SB/02 - 5.NP  
'26,82+26,77+7,55+23,07+2,79+4,13+1,37+7,38+23,1+32,97+13,28+17,79+32,37+46,73+8,5+5,45+8,16+14,72+43,82+7,96+4,12*5,74+20,69+2,24+1,14+2,06+3,7+1+7, 
'24,04+30,53+30,62+30,95+3,86+18,18+9,2+14,58+36,3+9,03+2,43+2,33+8,58+4,01+15,41+37,76+24,95+25,9+25,2+16,25+2,9+25+25,55+25,16+16,12+2,99+24,7+2,73 
'12,7+12,75+1,02+15,69+16,04+1,04+1,06+1,21+1,51  
'skladba - bourání - SB/02 - 6.NP  
'29,87+13,98+17,65+24,77+25,24+5,93+5,35  
'Součet  
Celkem 1470.667=1 470.667 [A]</t>
  </si>
  <si>
    <t>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</si>
  <si>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</si>
  <si>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</si>
  <si>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Celkem 48.96=48.960 [A]</t>
  </si>
  <si>
    <t>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</si>
  <si>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</si>
  <si>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</si>
  <si>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'skladba - bourání - SB/02b - 1-2.NP  
'6,67+8,55  
'Součet  
Celkem 23.82=23.820 [A]</t>
  </si>
  <si>
    <t>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</si>
  <si>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</si>
  <si>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</si>
  <si>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Celkem 4.63=4.630 [A]</t>
  </si>
  <si>
    <t>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</si>
  <si>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</si>
  <si>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</si>
  <si>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Celkem 7.36=7.360 [A]</t>
  </si>
  <si>
    <t>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</si>
  <si>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</si>
  <si>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</si>
  <si>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Celkem 22=22.000 [A]</t>
  </si>
  <si>
    <t>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</si>
  <si>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</si>
  <si>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</si>
  <si>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''1.NP' 2,22*2,04+2,02*(5,355+3,485+3,835+0,26)-0,8*1,97*3+3,76*(0,65+1,36)  
'Součet  
Celkem 78.627=78.627 [A]</t>
  </si>
  <si>
    <t>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</si>
  <si>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</si>
  <si>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</si>
  <si>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''1.NP' 3  
'Součet  
Celkem 17=17.000 [A]</t>
  </si>
  <si>
    <t>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</si>
  <si>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763412112</t>
  </si>
  <si>
    <t>Sanitární příčky do suchého prostředí, desky laminované tl 18 mm</t>
  </si>
  <si>
    <t>'dle tabulky ostatních výrobků - OV/15' 1,5*2,1 - 'odpočet dveří' 0,6*1,97  
Celkem 1.968=1.968 [A]</t>
  </si>
  <si>
    <t>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</si>
  <si>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763412113</t>
  </si>
  <si>
    <t>Sanitární příčky do suchého prostředí, desky laminované tl 25 mm</t>
  </si>
  <si>
    <t>'dle tabulky ostatních výrobků - OV/05' 0,5*2,1  
''dle tabulky ostatních výrobků - OV/16' 1,705*2,1 - 'odpočet dveří' 0,7*1,97  
''dle tabulky ostatních výrobků - OV/20' (3*1,53+4,24)*2,1 - 'odpočet dveří' 4*0,7*1,97  
''dle tabulky ostatních výrobků - OV/21' (2*1,52+2,865)*2,1 - 'odpočet dveří' 3*0,7*1,97  
''dle tabulky ostatních výrobků - OV/22' (2*1,67+3,16)*2,1 - 'odpočet dveří' 3*0,7*1,97  
''dle tabulky ostatních výrobků - OV/23' (1,22+2,93)*2,1 - 'odpočet dveří' 2*0,7*1,97  
'Součet  
Celkem 40.013=40.013 [A]</t>
  </si>
  <si>
    <t>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  
Sanitární příčky vhodné do suchého prostředí dělící z dřevotřískových desek laminovaných tl. 25 mm  
https://podminky.urs.cz/item/CS_URS_2024_01/763412113</t>
  </si>
  <si>
    <t>763412114</t>
  </si>
  <si>
    <t>Sanitární příčky do suchého prostředí, desky laminované tl 32 mm</t>
  </si>
  <si>
    <t>'dle tabulky ostatních výrobků - OV/07' 2*(1,93*2,1 - 'odpočet dveří' 0,7*2)  
''dle tabulky ostatních výrobků - OV/08' 0,75*2,1  
''dle tabulky ostatních výrobků - OV/09' (1,76+0,93)*2,1 - 'odpočet dveří' 0,7*2  
''dle tabulky ostatních výrobků - OV/10' (1,775+0,93)*2,1 - 'odpočet dveří' 0,7*2  
''dle tabulky ostatních výrobků - OV/11' 1,125*2,1  
'Součet  
Celkem 17.774=17.774 [A]</t>
  </si>
  <si>
    <t>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  
Sanitární příčky vhodné do suchého prostředí dělící z dřevotřískových desek laminovaných tl. 32 mm  
https://podminky.urs.cz/item/CS_URS_2024_01/763412114</t>
  </si>
  <si>
    <t>763412122</t>
  </si>
  <si>
    <t>Dveře sanitárních příček, desky laminované tl 18 mm, š do 800 mm, v do 2000 mm</t>
  </si>
  <si>
    <t>'dle tabulky ostatních výrobků - OV/15' 1  
Celkem 1=1.000 [A]</t>
  </si>
  <si>
    <t>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  
Sanitární příčky vhodné do suchého prostředí dveře vnitřní do sanitárních příček šířky do 800 mm, výšky do 2 000 mm z dřevotřískových desek laminovaných včetně nerezového kování tl. 18 mm  
https://podminky.urs.cz/item/CS_URS_2024_01/763412122</t>
  </si>
  <si>
    <t>763412123</t>
  </si>
  <si>
    <t>Dveře sanitárních příček, desky laminované tl 25 mm, š do 800 mm, v do 2000 mm</t>
  </si>
  <si>
    <t>'dle tabulky ostatních výrobků - OV/16' 1  
''dle tabulky ostatních výrobků - OV/20' 4  
''dle tabulky ostatních výrobků - OV/21' 3  
''dle tabulky ostatních výrobků - OV/22' 3  
''dle tabulky ostatních výrobků - OV/23' 2  
'Součet  
Celkem 13=13.000 [A]</t>
  </si>
  <si>
    <t>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  
Sanitární příčky vhodné do suchého prostředí dveře vnitřní do sanitárních příček šířky do 800 mm, výšky do 2 000 mm z dřevotřískových desek laminovaných včetně nerezového kování tl. 25 mm  
https://podminky.urs.cz/item/CS_URS_2024_01/763412123</t>
  </si>
  <si>
    <t>763412124</t>
  </si>
  <si>
    <t>Dveře sanitárních příček, desky laminované tl 32 mm, š do 800 mm, v do 2000 mm</t>
  </si>
  <si>
    <t>'dle tabulky ostatních výrobků - OV/07' 2  
''dle tabulky ostatních výrobků - OV/09' 1  
''dle tabulky ostatních výrobků - OV/10' 1  
'Součet  
Celkem 4=4.000 [A]</t>
  </si>
  <si>
    <t>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  
Sanitární příčky vhodné do suchého prostředí dveře vnitřní do sanitárních příček šířky do 800 mm, výšky do 2 000 mm z dřevotřískových desek laminovaných včetně nerezového kování tl. 32 mm  
https://podminky.urs.cz/item/CS_URS_2024_01/763412124</t>
  </si>
  <si>
    <t>763412211</t>
  </si>
  <si>
    <t>Dělící přepážky k pisoárům, desky laminované tl 12 mm</t>
  </si>
  <si>
    <t>'dle tabulky ostatních výrobků - OV/19' 4*0,4*2,1  
Celkem 3.36=3.360 [A]</t>
  </si>
  <si>
    <t>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</si>
  <si>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</si>
  <si>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</si>
  <si>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Celkem 2.52=2.520 [A]</t>
  </si>
  <si>
    <t>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</si>
  <si>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</si>
  <si>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</si>
  <si>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Celkem 6.48=6.480 [A]</t>
  </si>
  <si>
    <t>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</si>
  <si>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</si>
  <si>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</si>
  <si>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</si>
  <si>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</si>
  <si>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</si>
  <si>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</si>
  <si>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</si>
  <si>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</si>
  <si>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</si>
  <si>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</si>
  <si>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</si>
  <si>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</si>
  <si>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''dle tabulky dveří nových - DN/08' 1  
''dle tabulky dveří nových - DN/09' 2  
''dle tabulky dveří nových - DN/10' 2  
''dle tabulky dveří nových - DN/14' 2  
''dle tabulky dveří nových - DN/15' 1  
''dle tabulky dveří nových - DN/16' 1  
''dle tabulky dveří nových - DN/17' 1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DN/102' 1  
''dle tabulky dveří nových - DN/103' 2  
''dle tabulky dveří nových - DN/104' 4  
''dle tabulky dveří nových - DN/106' 1  
''dle tabulky dveří nových - DN/107' 1  
''dle tabulky dveří nových - DN/112' 1  
''dle tabulky dveří nových - DN/113' 1  
''dle tabulky dveří nových - DN/114' 1  
''dle tabulky dveří nových - DN/115' 1  
''dle tabulky dveří nových - DN/118' 4  
''dle tabulky dveří nových - DN/127' 1  
''dle tabulky dveří nových - DN/128' 2  
''dle tabulky dveří nových - DN/129' 1  
''dle tabulky dveří nových - DN/148' 1  
''dle tabulky dveří nových - DN/149' 2  
''dle tabulky dveří nových - DN/151' 5  
''dle tabulky dveří nových - DN/152' 1  
'Součet  
Celkem 114=114.000 [A]</t>
  </si>
  <si>
    <t>kování rozetové klika/klika  
kování rozetové klika/klika  
kování rozetové klika/klika  
kování rozetové klika/klika</t>
  </si>
  <si>
    <t>54917250</t>
  </si>
  <si>
    <t>samozavírač dveří hydraulický</t>
  </si>
  <si>
    <t>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</si>
  <si>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</si>
  <si>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</si>
  <si>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Celkem 7=7.000 [A]</t>
  </si>
  <si>
    <t>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</si>
  <si>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</si>
  <si>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</si>
  <si>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Celkem 1=1.000 [A]</t>
  </si>
  <si>
    <t>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</si>
  <si>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</si>
  <si>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</si>
  <si>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Celkem 1=1.000 [A]</t>
  </si>
  <si>
    <t>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</si>
  <si>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</si>
  <si>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</si>
  <si>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Celkem 2=2.000 [A]</t>
  </si>
  <si>
    <t>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</si>
  <si>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</si>
  <si>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</si>
  <si>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Celkem 1=1.000 [A]</t>
  </si>
  <si>
    <t>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</si>
  <si>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</si>
  <si>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</si>
  <si>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Celkem 1=1.000 [A]</t>
  </si>
  <si>
    <t>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</si>
  <si>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</si>
  <si>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</si>
  <si>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Celkem 1=1.000 [A]</t>
  </si>
  <si>
    <t>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</si>
  <si>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</si>
  <si>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</si>
  <si>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Celkem 1=1.000 [A]</t>
  </si>
  <si>
    <t>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</si>
  <si>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</si>
  <si>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</si>
  <si>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Celkem 1=1.000 [A]</t>
  </si>
  <si>
    <t>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</si>
  <si>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</si>
  <si>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</si>
  <si>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Celkem 1=1.000 [A]</t>
  </si>
  <si>
    <t>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</si>
  <si>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</si>
  <si>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</si>
  <si>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Celkem 1=1.000 [A]</t>
  </si>
  <si>
    <t>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</si>
  <si>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</si>
  <si>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</si>
  <si>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Celkem 1=1.000 [A]</t>
  </si>
  <si>
    <t>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</si>
  <si>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</si>
  <si>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</si>
  <si>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Celkem 1=1.000 [A]</t>
  </si>
  <si>
    <t>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</si>
  <si>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</si>
  <si>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</si>
  <si>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Celkem 1=1.000 [A]</t>
  </si>
  <si>
    <t>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</si>
  <si>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</si>
  <si>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</si>
  <si>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Celkem 1=1.000 [A]</t>
  </si>
  <si>
    <t>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</si>
  <si>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</si>
  <si>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</si>
  <si>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Celkem 1=1.000 [A]</t>
  </si>
  <si>
    <t>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</si>
  <si>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</si>
  <si>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</si>
  <si>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Celkem 1=1.000 [A]</t>
  </si>
  <si>
    <t>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</si>
  <si>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</si>
  <si>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</si>
  <si>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Celkem 1=1.000 [A]</t>
  </si>
  <si>
    <t>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</si>
  <si>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</si>
  <si>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</si>
  <si>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Celkem 1=1.000 [A]</t>
  </si>
  <si>
    <t>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</si>
  <si>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</si>
  <si>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</si>
  <si>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Celkem 1=1.000 [A]</t>
  </si>
  <si>
    <t>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</si>
  <si>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</si>
  <si>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</si>
  <si>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Celkem 1=1.000 [A]</t>
  </si>
  <si>
    <t>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</si>
  <si>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</si>
  <si>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</si>
  <si>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Celkem 1=1.000 [A]</t>
  </si>
  <si>
    <t>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</si>
  <si>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</si>
  <si>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</si>
  <si>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Celkem 1=1.000 [A]</t>
  </si>
  <si>
    <t>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</si>
  <si>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</si>
  <si>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</si>
  <si>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Celkem 1=1.000 [A]</t>
  </si>
  <si>
    <t>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</si>
  <si>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</si>
  <si>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</si>
  <si>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Celkem 1=1.000 [A]</t>
  </si>
  <si>
    <t>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</si>
  <si>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</si>
  <si>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</si>
  <si>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Celkem 1=1.000 [A]</t>
  </si>
  <si>
    <t>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</si>
  <si>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</si>
  <si>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</si>
  <si>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Celkem 2=2.000 [A]</t>
  </si>
  <si>
    <t>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</si>
  <si>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</si>
  <si>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</si>
  <si>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Celkem 2=2.000 [A]</t>
  </si>
  <si>
    <t>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</si>
  <si>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</si>
  <si>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</si>
  <si>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Celkem 3=3.000 [A]</t>
  </si>
  <si>
    <t>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</si>
  <si>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</si>
  <si>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</si>
  <si>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Celkem 2=2.000 [A]</t>
  </si>
  <si>
    <t>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</si>
  <si>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</si>
  <si>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</si>
  <si>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Celkem 2=2.000 [A]</t>
  </si>
  <si>
    <t>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</si>
  <si>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</si>
  <si>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</si>
  <si>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Celkem 2=2.000 [A]</t>
  </si>
  <si>
    <t>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</si>
  <si>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</si>
  <si>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</si>
  <si>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Celkem 2=2.000 [A]</t>
  </si>
  <si>
    <t>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</si>
  <si>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</si>
  <si>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</si>
  <si>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Celkem 5=5.000 [A]</t>
  </si>
  <si>
    <t>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</si>
  <si>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</si>
  <si>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</si>
  <si>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Celkem 1=1.000 [A]</t>
  </si>
  <si>
    <t>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</si>
  <si>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</si>
  <si>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</si>
  <si>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Celkem 1=1.000 [A]</t>
  </si>
  <si>
    <t>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</si>
  <si>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</si>
  <si>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</si>
  <si>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Celkem 2=2.000 [A]</t>
  </si>
  <si>
    <t>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</si>
  <si>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</si>
  <si>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</si>
  <si>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Celkem 4=4.000 [A]</t>
  </si>
  <si>
    <t>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</si>
  <si>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</si>
  <si>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</si>
  <si>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Celkem 1=1.000 [A]</t>
  </si>
  <si>
    <t>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</si>
  <si>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</si>
  <si>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</si>
  <si>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Celkem 4=4.000 [A]</t>
  </si>
  <si>
    <t>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</si>
  <si>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</si>
  <si>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</si>
  <si>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Celkem 1=1.000 [A]</t>
  </si>
  <si>
    <t>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</si>
  <si>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</si>
  <si>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</si>
  <si>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Celkem 1=1.000 [A]</t>
  </si>
  <si>
    <t>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</si>
  <si>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</si>
  <si>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</si>
  <si>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Celkem 1=1.000 [A]</t>
  </si>
  <si>
    <t>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</si>
  <si>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</si>
  <si>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</si>
  <si>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Celkem 1=1.000 [A]</t>
  </si>
  <si>
    <t>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</si>
  <si>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</si>
  <si>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</si>
  <si>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Celkem 1=1.000 [A]</t>
  </si>
  <si>
    <t>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</si>
  <si>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</si>
  <si>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</si>
  <si>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Celkem 9=9.000 [A]</t>
  </si>
  <si>
    <t>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</si>
  <si>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</si>
  <si>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</si>
  <si>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Celkem 1=1.000 [A]</t>
  </si>
  <si>
    <t>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</si>
  <si>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</si>
  <si>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</si>
  <si>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Celkem 1=1.000 [A]</t>
  </si>
  <si>
    <t>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</si>
  <si>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</si>
  <si>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</si>
  <si>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Celkem 1=1.000 [A]</t>
  </si>
  <si>
    <t>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</si>
  <si>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</si>
  <si>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</si>
  <si>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Celkem 1=1.000 [A]</t>
  </si>
  <si>
    <t>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</si>
  <si>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</si>
  <si>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</si>
  <si>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Celkem 1=1.000 [A]</t>
  </si>
  <si>
    <t>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</si>
  <si>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</si>
  <si>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</si>
  <si>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5  
Celkem 5=5.000 [A]</t>
  </si>
  <si>
    <t>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</si>
  <si>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</si>
  <si>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</si>
  <si>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5  
Celkem 5=5.000 [A]</t>
  </si>
  <si>
    <t>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</si>
  <si>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</si>
  <si>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</si>
  <si>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Celkem 4=4.000 [A]</t>
  </si>
  <si>
    <t>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</si>
  <si>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</si>
  <si>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</si>
  <si>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Celkem 4=4.000 [A]</t>
  </si>
  <si>
    <t>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</si>
  <si>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</si>
  <si>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</si>
  <si>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Celkem 1=1.000 [A]</t>
  </si>
  <si>
    <t>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</si>
  <si>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</si>
  <si>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</si>
  <si>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Celkem 5=5.000 [A]</t>
  </si>
  <si>
    <t>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</si>
  <si>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</si>
  <si>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</si>
  <si>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Celkem 6=6.000 [A]</t>
  </si>
  <si>
    <t>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</si>
  <si>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</si>
  <si>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</si>
  <si>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Celkem 1=1.000 [A]</t>
  </si>
  <si>
    <t>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</si>
  <si>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</si>
  <si>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</si>
  <si>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Celkem 1=1.000 [A]</t>
  </si>
  <si>
    <t>5491DN40</t>
  </si>
  <si>
    <t>replika secesního kování - dle specifikace v PD - DN/40</t>
  </si>
  <si>
    <t>'dle tabulky dveří nových - DN/40' 1  
Celkem 1=1.000 [A]</t>
  </si>
  <si>
    <t>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</si>
  <si>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</si>
  <si>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</si>
  <si>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Celkem 1=1.000 [A]</t>
  </si>
  <si>
    <t>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</si>
  <si>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</si>
  <si>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</si>
  <si>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Celkem 1=1.000 [A]</t>
  </si>
  <si>
    <t>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</si>
  <si>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</si>
  <si>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</si>
  <si>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Celkem 2=2.000 [A]</t>
  </si>
  <si>
    <t>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</si>
  <si>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</si>
  <si>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</si>
  <si>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Celkem 1=1.000 [A]</t>
  </si>
  <si>
    <t>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</si>
  <si>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</si>
  <si>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</si>
  <si>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Celkem 1=1.000 [A]</t>
  </si>
  <si>
    <t>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</si>
  <si>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</si>
  <si>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</si>
  <si>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Celkem 2=2.000 [A]</t>
  </si>
  <si>
    <t>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</si>
  <si>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</si>
  <si>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</si>
  <si>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Celkem 1=1.000 [A]</t>
  </si>
  <si>
    <t>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</si>
  <si>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</si>
  <si>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</si>
  <si>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Celkem 1=1.000 [A]</t>
  </si>
  <si>
    <t>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</si>
  <si>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</si>
  <si>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</si>
  <si>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Celkem 2=2.000 [A]</t>
  </si>
  <si>
    <t>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</si>
  <si>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</si>
  <si>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</si>
  <si>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Celkem 4=4.000 [A]</t>
  </si>
  <si>
    <t>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</si>
  <si>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</si>
  <si>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</si>
  <si>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Celkem 1=1.000 [A]</t>
  </si>
  <si>
    <t>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</si>
  <si>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</si>
  <si>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</si>
  <si>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Celkem 1=1.000 [A]</t>
  </si>
  <si>
    <t>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</si>
  <si>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</si>
  <si>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</si>
  <si>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Celkem 1=1.000 [A]</t>
  </si>
  <si>
    <t>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</si>
  <si>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</si>
  <si>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</si>
  <si>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Celkem 8=8.000 [A]</t>
  </si>
  <si>
    <t>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</si>
  <si>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</si>
  <si>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</si>
  <si>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Celkem 1=1.000 [A]</t>
  </si>
  <si>
    <t>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</si>
  <si>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</si>
  <si>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</si>
  <si>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Celkem 1=1.000 [A]</t>
  </si>
  <si>
    <t>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</si>
  <si>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</si>
  <si>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</si>
  <si>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Celkem 1=1.000 [A]</t>
  </si>
  <si>
    <t>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</si>
  <si>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</si>
  <si>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</si>
  <si>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Celkem 1=1.000 [A]</t>
  </si>
  <si>
    <t>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</si>
  <si>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</si>
  <si>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</si>
  <si>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Celkem 1=1.000 [A]</t>
  </si>
  <si>
    <t>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</si>
  <si>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</si>
  <si>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</si>
  <si>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Celkem 3=3.000 [A]</t>
  </si>
  <si>
    <t>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</si>
  <si>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</si>
  <si>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</si>
  <si>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Celkem 1=1.000 [A]</t>
  </si>
  <si>
    <t>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</si>
  <si>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</si>
  <si>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</si>
  <si>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Celkem 2=2.000 [A]</t>
  </si>
  <si>
    <t>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</si>
  <si>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</si>
  <si>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</si>
  <si>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Celkem 1=1.000 [A]</t>
  </si>
  <si>
    <t>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</si>
  <si>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</si>
  <si>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</si>
  <si>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Celkem 1=1.000 [A]</t>
  </si>
  <si>
    <t>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</si>
  <si>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</si>
  <si>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</si>
  <si>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Celkem 1=1.000 [A]</t>
  </si>
  <si>
    <t>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</si>
  <si>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</si>
  <si>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</si>
  <si>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Celkem 1=1.000 [A]</t>
  </si>
  <si>
    <t>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</si>
  <si>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</si>
  <si>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</si>
  <si>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Celkem 2=2.000 [A]</t>
  </si>
  <si>
    <t>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</si>
  <si>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</si>
  <si>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</si>
  <si>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Celkem 1=1.000 [A]</t>
  </si>
  <si>
    <t>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</si>
  <si>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</si>
  <si>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</si>
  <si>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Celkem 2=2.000 [A]</t>
  </si>
  <si>
    <t>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</si>
  <si>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</si>
  <si>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</si>
  <si>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Celkem 2=2.000 [A]</t>
  </si>
  <si>
    <t>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</si>
  <si>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</si>
  <si>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</si>
  <si>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Celkem 1=1.000 [A]</t>
  </si>
  <si>
    <t>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</si>
  <si>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</si>
  <si>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</si>
  <si>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Celkem 1=1.000 [A]</t>
  </si>
  <si>
    <t>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</si>
  <si>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</si>
  <si>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</si>
  <si>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Celkem 2=2.000 [A]</t>
  </si>
  <si>
    <t>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</si>
  <si>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</si>
  <si>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</si>
  <si>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Celkem 1=1.000 [A]</t>
  </si>
  <si>
    <t>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</si>
  <si>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</si>
  <si>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</si>
  <si>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Celkem 1=1.000 [A]</t>
  </si>
  <si>
    <t>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</si>
  <si>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</si>
  <si>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</si>
  <si>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Celkem 1=1.000 [A]</t>
  </si>
  <si>
    <t>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</si>
  <si>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</si>
  <si>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</si>
  <si>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Celkem 1=1.000 [A]</t>
  </si>
  <si>
    <t>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</si>
  <si>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</si>
  <si>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</si>
  <si>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Celkem 1=1.000 [A]</t>
  </si>
  <si>
    <t>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</si>
  <si>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</si>
  <si>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</si>
  <si>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Celkem 1=1.000 [A]</t>
  </si>
  <si>
    <t>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</si>
  <si>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</si>
  <si>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</si>
  <si>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Celkem 1=1.000 [A]</t>
  </si>
  <si>
    <t>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</si>
  <si>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</si>
  <si>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</si>
  <si>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Celkem 19.2=19.200 [A]</t>
  </si>
  <si>
    <t>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</si>
  <si>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</si>
  <si>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</si>
  <si>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Celkem 5.78=5.780 [A]</t>
  </si>
  <si>
    <t>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</si>
  <si>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</si>
  <si>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</si>
  <si>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Celkem 14.972=14.972 [A]</t>
  </si>
  <si>
    <t>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</si>
  <si>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</si>
  <si>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voštinové povrch lakovaný plné 600x1970-2100mm</t>
  </si>
  <si>
    <t>'dle tabulky dveří nových - DN/05' 2  
''dle tabulky dveří nových - DN/09' 2  
''dle tabulky dveří nových - DN/26' 1  
''dle tabulky dveří nových - DN/150' 8  
''dle tabulky dveří nových - DN/151' 5  
'Součet  
Celkem 18=18.000 [A]</t>
  </si>
  <si>
    <t>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</si>
  <si>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</si>
  <si>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voštinové povrch lakovaný plné 700x1970-2100mm</t>
  </si>
  <si>
    <t>'dle tabulky dveří nových - DN/39' 12  
''dle tabulky dveří nových - DN/56' 1  
''dle tabulky dveří nových - DN/57' 2  
''dle tabulky dveří nových - DN/59' 16  
'Součet  
Celkem 31=31.000 [A]</t>
  </si>
  <si>
    <t>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</si>
  <si>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</si>
  <si>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voštinové povrch lakovaný plné 800x1970-2100mm</t>
  </si>
  <si>
    <t>'dle tabulky dveří nových - DN/10' 3  
''dle tabulky dveří nových - DN/33' 2  
''dle tabulky dveří nových - DN/54' 4  
''dle tabulky dveří nových - DN/58' 3  
''dle tabulky dveří nových - DN/70' 1  
''dle tabulky dveří nových - DN/73' 2  
''dle tabulky dveří nových - DN/112' 1  
''dle tabulky dveří nových - DN/113' 1  
'Součet  
Celkem 17=17.000 [A]</t>
  </si>
  <si>
    <t>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</si>
  <si>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</si>
  <si>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voštinové povrch lakovaný plné 900x1970-2100mm</t>
  </si>
  <si>
    <t>'dle tabulky dveří nových - DN/08' 1  
''dle tabulky dveří nových - DN/14' 2  
''dle tabulky dveří nových - DN/23' 6  
''dle tabulky dveří nových - DN/30' 7  
''dle tabulky dveří nových - DN/107' 1  
''dle tabulky dveří nových - DN/114' 1  
''dle tabulky dveří nových - DN/149' 2  
'Součet  
Celkem 20=20.000 [A]</t>
  </si>
  <si>
    <t>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</si>
  <si>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61162073</t>
  </si>
  <si>
    <t>dveře jednokřídlé voštinové povrch laminátový plné 700x1970-2100mm</t>
  </si>
  <si>
    <t>'dle tabulky dveří nových - DN/86' 1  
Celkem 1=1.000 [A]</t>
  </si>
  <si>
    <t>dveře jednokřídlé voštinové povrch laminátový plné 700x1970-2100mm  
dveře jednokřídlé voštinové povrch laminátový plné 700x1970-2100mm  
dveře jednokřídlé voštinové povrch laminátový plné 700x1970-2100mm  
dveře jednokřídlé voštinové povrch laminátový plné 700x1970-2100mm</t>
  </si>
  <si>
    <t>61162074</t>
  </si>
  <si>
    <t>dveře jednokřídlé voštinové povrch laminátový plné 800x1970-2100mm</t>
  </si>
  <si>
    <t>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</si>
  <si>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'dle tabulky dveří nových - DN/85' 3  
''dle tabulky dveří nových - DN/87' 1  
'Součet  
Celkem 4=4.000 [A]</t>
  </si>
  <si>
    <t>61162075</t>
  </si>
  <si>
    <t>dveře jednokřídlé voštinové povrch laminátový plné 900x1970-2100mm</t>
  </si>
  <si>
    <t>dveře jednokřídlé voštinové povrch laminátový plné 900x1970-2100mm  
dveře jednokřídlé voštinové povrch laminátový plné 900x1970-2100mm  
dveře jednokřídlé voštinové povrch laminátový plné 900x1970-2100mm  
dveře jednokřídlé voštinové povrch laminátový plné 900x1970-2100mm</t>
  </si>
  <si>
    <t>61162077</t>
  </si>
  <si>
    <t>dveře jednokřídlé voštinové povrch laminátový plné 1100x1970-2100mm</t>
  </si>
  <si>
    <t>'dle tabulky dveří nových - DN/91' 1  
Celkem 1=1.000 [A]</t>
  </si>
  <si>
    <t>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</si>
  <si>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</si>
  <si>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</si>
  <si>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</si>
  <si>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</si>
  <si>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</si>
  <si>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</si>
  <si>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</si>
  <si>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</si>
  <si>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</si>
  <si>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</si>
  <si>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</si>
  <si>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</si>
  <si>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</si>
  <si>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</si>
  <si>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</si>
  <si>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</si>
  <si>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</si>
  <si>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</si>
  <si>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</si>
  <si>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</si>
  <si>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</si>
  <si>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</si>
  <si>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</si>
  <si>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</si>
  <si>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6116DN104</t>
  </si>
  <si>
    <t>dveře interiérové jednokřídlé 700 x 2100 mm - dle specifikace v PD - DN/104</t>
  </si>
  <si>
    <t>'dle tabulky dveří nových - DN/104' 4  
Celkem 4=4.000 [A]</t>
  </si>
  <si>
    <t>dveře interiérové jednokřídlé 700 x 2100 mm - dle specifikace v PD - DN/104  
dveře interiérové jednokřídlé 700 x 2100 mm - dle specifikace v PD - DN/104  
dveře interiérové jednokřídlé 700 x 2100 mm - dle specifikace v PD - DN/104  
dveře interiérové jednokřídlé 700 x 2100 mm - dle specifikace v PD - DN/104</t>
  </si>
  <si>
    <t>6116DN105</t>
  </si>
  <si>
    <t>dveře interiérové jednokřídlé 700 x 1970 mm - dle specifikace v PD - DN/105</t>
  </si>
  <si>
    <t>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</si>
  <si>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</si>
  <si>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</si>
  <si>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Celkem 1=1.000 [A]</t>
  </si>
  <si>
    <t>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</si>
  <si>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</si>
  <si>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</si>
  <si>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</si>
  <si>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</si>
  <si>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</si>
  <si>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</si>
  <si>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</si>
  <si>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</si>
  <si>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</si>
  <si>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417</t>
  </si>
  <si>
    <t>6116DN110</t>
  </si>
  <si>
    <t>dveře interiérové jednokřídlé 900 x 2100 mm - dle specifikace v PD - DN/110</t>
  </si>
  <si>
    <t>dveře interiérové jednokřídlé 900 x 2100 mm - dle specifikace v PD - DN/110  
dveře interiérové jednokřídlé 900 x 2100 mm - dle specifikace v PD - DN/110  
dveře interiérové jednokřídlé 900 x 2100 mm - dle specifikace v PD - DN/110  
dveře interiérové jednokřídlé 900 x 2100 mm - dle specifikace v PD - DN/110</t>
  </si>
  <si>
    <t>418</t>
  </si>
  <si>
    <t>6116DN111</t>
  </si>
  <si>
    <t>dveře interiérové jednokřídlé 900 x 2100 mm - dle specifikace v PD - DN/111</t>
  </si>
  <si>
    <t>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</si>
  <si>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419</t>
  </si>
  <si>
    <t>6116DN115</t>
  </si>
  <si>
    <t>dveře interiérové jednokřídlé 600 x 1780 mm - dle specifikace v PD - DN/115</t>
  </si>
  <si>
    <t>'dle tabulky dveří nových - DN/115' 1  
Celkem 1=1.000 [A]</t>
  </si>
  <si>
    <t>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</si>
  <si>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</si>
  <si>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</si>
  <si>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</si>
  <si>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</si>
  <si>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</si>
  <si>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</si>
  <si>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</si>
  <si>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</si>
  <si>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422</t>
  </si>
  <si>
    <t>6116DN118</t>
  </si>
  <si>
    <t>dveře interiérové jednokřídlé 900 x 1970 mm - dle specifikace v PD - DN/118</t>
  </si>
  <si>
    <t>'dle tabulky dveří nových - DN/118' 4  
Celkem 4=4.000 [A]</t>
  </si>
  <si>
    <t>dveře interiérové jednokřídlé 900 x 1970 mm - dle specifikace v PD - DN/118  
dveře interiérové jednokřídlé 900 x 1970 mm - dle specifikace v PD - DN/118  
dveře interiérové jednokřídlé 900 x 1970 mm - dle specifikace v PD - DN/118  
dveře interiérové jednokřídlé 900 x 1970 mm - dle specifikace v PD - DN/118</t>
  </si>
  <si>
    <t>423</t>
  </si>
  <si>
    <t>6116DN119</t>
  </si>
  <si>
    <t>dveře interiérové dvoukřídlé 3150 x 3840 mm - dle specifikace v PD - DN/119</t>
  </si>
  <si>
    <t>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</si>
  <si>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</si>
  <si>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</si>
  <si>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</si>
  <si>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</si>
  <si>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</si>
  <si>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</si>
  <si>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</si>
  <si>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</si>
  <si>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</si>
  <si>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</si>
  <si>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</si>
  <si>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</si>
  <si>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</si>
  <si>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</si>
  <si>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</si>
  <si>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</si>
  <si>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</si>
  <si>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</si>
  <si>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</si>
  <si>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</si>
  <si>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</si>
  <si>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</si>
  <si>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</si>
  <si>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</si>
  <si>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</si>
  <si>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</si>
  <si>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</si>
  <si>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</si>
  <si>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</si>
  <si>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</si>
  <si>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</si>
  <si>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Celkem 2=2.000 [A]</t>
  </si>
  <si>
    <t>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</si>
  <si>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432</t>
  </si>
  <si>
    <t>6116DN129</t>
  </si>
  <si>
    <t>dveře interiérové jednokřídlé 700 x 1800 mm - dle specifikace v PD - DN/129</t>
  </si>
  <si>
    <t>'dle tabulky dveří nových - DN/129' 1  
Celkem 1=1.000 [A]</t>
  </si>
  <si>
    <t>dveře interiérové jednokřídlé 700 x 1800 mm - dle specifikace v PD - DN/129  
dveře interiérové jednokřídlé 700 x 1800 mm - dle specifikace v PD - DN/129  
dveře interiérové jednokřídlé 700 x 1800 mm - dle specifikace v PD - DN/129  
dveře interiérové jednokřídlé 700 x 1800 mm - dle specifikace v PD - DN/129</t>
  </si>
  <si>
    <t>433</t>
  </si>
  <si>
    <t>6116DN13</t>
  </si>
  <si>
    <t>dveře interiérové dvoukřídlé 1600 x 2450 mm - dle specifikace v PD - DN/13</t>
  </si>
  <si>
    <t>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</si>
  <si>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</si>
  <si>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</si>
  <si>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</si>
  <si>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</si>
  <si>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</si>
  <si>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</si>
  <si>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</si>
  <si>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</si>
  <si>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</si>
  <si>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</si>
  <si>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</si>
  <si>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</si>
  <si>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</si>
  <si>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</si>
  <si>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</si>
  <si>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</si>
  <si>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</si>
  <si>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</si>
  <si>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</si>
  <si>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</si>
  <si>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</si>
  <si>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</si>
  <si>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</si>
  <si>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</si>
  <si>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</si>
  <si>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</si>
  <si>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</si>
  <si>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</si>
  <si>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</si>
  <si>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</si>
  <si>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</si>
  <si>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</si>
  <si>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</si>
  <si>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</si>
  <si>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</si>
  <si>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</si>
  <si>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</si>
  <si>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</si>
  <si>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</si>
  <si>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</si>
  <si>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</si>
  <si>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</si>
  <si>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</si>
  <si>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</si>
  <si>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</si>
  <si>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</si>
  <si>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</si>
  <si>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</si>
  <si>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</si>
  <si>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</si>
  <si>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</si>
  <si>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</si>
  <si>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</si>
  <si>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</si>
  <si>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</si>
  <si>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</si>
  <si>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</si>
  <si>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</si>
  <si>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</si>
  <si>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</si>
  <si>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</si>
  <si>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</si>
  <si>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</si>
  <si>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</si>
  <si>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</si>
  <si>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</si>
  <si>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</si>
  <si>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</si>
  <si>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</si>
  <si>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</si>
  <si>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</si>
  <si>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</si>
  <si>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</si>
  <si>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</si>
  <si>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</si>
  <si>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Celkem 1=1.000 [A]</t>
  </si>
  <si>
    <t>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</si>
  <si>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</si>
  <si>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</si>
  <si>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</si>
  <si>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</si>
  <si>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</si>
  <si>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</si>
  <si>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</si>
  <si>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3  
Celkem 3=3.000 [A]</t>
  </si>
  <si>
    <t>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</si>
  <si>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</si>
  <si>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</si>
  <si>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</si>
  <si>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</si>
  <si>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</si>
  <si>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</si>
  <si>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</si>
  <si>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</si>
  <si>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</si>
  <si>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</si>
  <si>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</si>
  <si>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</si>
  <si>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</si>
  <si>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</si>
  <si>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</si>
  <si>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</si>
  <si>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</si>
  <si>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</si>
  <si>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</si>
  <si>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</si>
  <si>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</si>
  <si>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</si>
  <si>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</si>
  <si>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</si>
  <si>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</si>
  <si>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</si>
  <si>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</si>
  <si>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</si>
  <si>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</si>
  <si>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</si>
  <si>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</si>
  <si>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</si>
  <si>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</si>
  <si>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</si>
  <si>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</si>
  <si>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</si>
  <si>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</si>
  <si>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</si>
  <si>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</si>
  <si>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</si>
  <si>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</si>
  <si>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</si>
  <si>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</si>
  <si>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</si>
  <si>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</si>
  <si>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</si>
  <si>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</si>
  <si>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</si>
  <si>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</si>
  <si>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</si>
  <si>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</si>
  <si>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</si>
  <si>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</si>
  <si>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</si>
  <si>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</si>
  <si>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</si>
  <si>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</si>
  <si>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</si>
  <si>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</si>
  <si>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</si>
  <si>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</si>
  <si>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</si>
  <si>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</si>
  <si>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</si>
  <si>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</si>
  <si>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</si>
  <si>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</si>
  <si>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</si>
  <si>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</si>
  <si>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</si>
  <si>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</si>
  <si>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</si>
  <si>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</si>
  <si>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</si>
  <si>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</si>
  <si>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</si>
  <si>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</si>
  <si>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</si>
  <si>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</si>
  <si>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</si>
  <si>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</si>
  <si>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</si>
  <si>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</si>
  <si>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</si>
  <si>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</si>
  <si>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</si>
  <si>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</si>
  <si>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</si>
  <si>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</si>
  <si>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</si>
  <si>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</si>
  <si>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</si>
  <si>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</si>
  <si>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</si>
  <si>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</si>
  <si>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</si>
  <si>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</si>
  <si>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</si>
  <si>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</si>
  <si>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</si>
  <si>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</si>
  <si>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</si>
  <si>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</si>
  <si>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</si>
  <si>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</si>
  <si>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</si>
  <si>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</si>
  <si>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</si>
  <si>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</si>
  <si>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</si>
  <si>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</si>
  <si>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</si>
  <si>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</si>
  <si>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</si>
  <si>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</si>
  <si>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</si>
  <si>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</si>
  <si>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</si>
  <si>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</si>
  <si>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</si>
  <si>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</si>
  <si>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</si>
  <si>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</si>
  <si>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</si>
  <si>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</si>
  <si>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</si>
  <si>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</si>
  <si>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</si>
  <si>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</si>
  <si>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</si>
  <si>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</si>
  <si>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</si>
  <si>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</si>
  <si>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</si>
  <si>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</si>
  <si>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</si>
  <si>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</si>
  <si>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</si>
  <si>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</si>
  <si>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</si>
  <si>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</si>
  <si>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</si>
  <si>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</si>
  <si>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</si>
  <si>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</si>
  <si>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</si>
  <si>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</si>
  <si>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</si>
  <si>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</si>
  <si>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</si>
  <si>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</si>
  <si>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</si>
  <si>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</si>
  <si>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</si>
  <si>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</si>
  <si>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</si>
  <si>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</si>
  <si>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</si>
  <si>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</si>
  <si>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</si>
  <si>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</si>
  <si>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</si>
  <si>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</si>
  <si>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</si>
  <si>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</si>
  <si>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</si>
  <si>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</si>
  <si>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</si>
  <si>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497</t>
  </si>
  <si>
    <t>6116DN71</t>
  </si>
  <si>
    <t>dveře interiérové jednokřídlé 900 x 2100 mm - dle specifikace v PD - DN/71</t>
  </si>
  <si>
    <t>dveře interiérové jednokřídlé 900 x 2100 mm - dle specifikace v PD - DN/71  
dveře interiérové jednokřídlé 900 x 2100 mm - dle specifikace v PD - DN/71  
dveře interiérové jednokřídlé 900 x 2100 mm - dle specifikace v PD - DN/71  
dveře interiérové jednokřídlé 900 x 2100 mm - dle specifikace v PD - DN/71</t>
  </si>
  <si>
    <t>498</t>
  </si>
  <si>
    <t>6116DN72</t>
  </si>
  <si>
    <t>dveře interiérové jednokřídlé 900 x 2100 mm - dle specifikace v PD - DN/72</t>
  </si>
  <si>
    <t>dveře interiérové jednokřídlé 900 x 2100 mm - dle specifikace v PD - DN/72  
dveře interiérové jednokřídlé 900 x 2100 mm - dle specifikace v PD - DN/72  
dveře interiérové jednokřídlé 900 x 2100 mm - dle specifikace v PD - DN/72  
dveře interiérové jednokřídlé 900 x 2100 mm - dle specifikace v PD - DN/72</t>
  </si>
  <si>
    <t>499</t>
  </si>
  <si>
    <t>6116DN74</t>
  </si>
  <si>
    <t>dveře interiérové jednokřídlé 650 x 1560 mm - dle specifikace v PD - DN/74</t>
  </si>
  <si>
    <t>'dle tabulky dveří nových - DN/74' 1  
Celkem 1=1.000 [A]</t>
  </si>
  <si>
    <t>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</si>
  <si>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</si>
  <si>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</si>
  <si>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</si>
  <si>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Celkem 1=1.000 [A]</t>
  </si>
  <si>
    <t>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</si>
  <si>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</si>
  <si>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</si>
  <si>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</si>
  <si>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Celkem 1=1.000 [A]</t>
  </si>
  <si>
    <t>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</si>
  <si>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</si>
  <si>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</si>
  <si>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</si>
  <si>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</si>
  <si>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</si>
  <si>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</si>
  <si>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</si>
  <si>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</si>
  <si>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</si>
  <si>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</si>
  <si>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</si>
  <si>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</si>
  <si>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</si>
  <si>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</si>
  <si>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</si>
  <si>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</si>
  <si>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</si>
  <si>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</si>
  <si>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</si>
  <si>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</si>
  <si>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507</t>
  </si>
  <si>
    <t>6116DN83</t>
  </si>
  <si>
    <t>dveře interiérové jednokřídlé 900 x 2100 mm - dle specifikace v PD - DN/83</t>
  </si>
  <si>
    <t>'dle tabulky dveří nových - DN/83' 2  
Celkem 2=2.000 [A]</t>
  </si>
  <si>
    <t>dveře interiérové jednokřídlé 900 x 2100 mm - dle specifikace v PD - DN/83  
dveře interiérové jednokřídlé 900 x 2100 mm - dle specifikace v PD - DN/83  
dveře interiérové jednokřídlé 900 x 2100 mm - dle specifikace v PD - DN/83  
dveře interiérové jednokřídlé 900 x 2100 mm - dle specifikace v PD - DN/83</t>
  </si>
  <si>
    <t>508</t>
  </si>
  <si>
    <t>6116DN84</t>
  </si>
  <si>
    <t>dveře interiérové jednokřídlé 800 x 2100 mm - dle specifikace v PD - DN/84</t>
  </si>
  <si>
    <t>'dle tabulky dveří nových - DN/84' 2  
Celkem 2=2.000 [A]</t>
  </si>
  <si>
    <t>dveře interiérové jednokřídlé 800 x 2100 mm - dle specifikace v PD - DN/84  
dveře interiérové jednokřídlé 800 x 2100 mm - dle specifikace v PD - DN/84  
dveře interiérové jednokřídlé 800 x 2100 mm - dle specifikace v PD - DN/84  
dveře interiérové jednokřídlé 800 x 2100 mm - dle specifikace v PD - DN/84</t>
  </si>
  <si>
    <t>509</t>
  </si>
  <si>
    <t>6116DN90</t>
  </si>
  <si>
    <t>dveře interiérové jednokřídlé 1100 x 2100 mm - dle specifikace v PD - DN/90</t>
  </si>
  <si>
    <t>dveře interiérové jednokřídlé 1100 x 2100 mm - dle specifikace v PD - DN/90  
dveře interiérové jednokřídlé 1100 x 2100 mm - dle specifikace v PD - DN/90  
dveře interiérové jednokřídlé 1100 x 2100 mm - dle specifikace v PD - DN/90  
dveře interiérové jednokřídlé 1100 x 2100 mm - dle specifikace v PD - DN/90</t>
  </si>
  <si>
    <t>510</t>
  </si>
  <si>
    <t>6116DN92</t>
  </si>
  <si>
    <t>dveře interiérové jednokřídlé 800 x 2100 mm - dle specifikace v PD - DN/92</t>
  </si>
  <si>
    <t>dveře interiérové jednokřídlé 800 x 2100 mm - dle specifikace v PD - DN/92  
dveře interiérové jednokřídlé 800 x 2100 mm - dle specifikace v PD - DN/92  
dveře interiérové jednokřídlé 800 x 2100 mm - dle specifikace v PD - DN/92  
dveře interiérové jednokřídlé 800 x 2100 mm - dle specifikace v PD - DN/92</t>
  </si>
  <si>
    <t>511</t>
  </si>
  <si>
    <t>6116DN93</t>
  </si>
  <si>
    <t>dveře interiérové jednokřídlé 900 x 2450 mm - dle specifikace v PD - DN/93</t>
  </si>
  <si>
    <t>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</si>
  <si>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</si>
  <si>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</si>
  <si>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</si>
  <si>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</si>
  <si>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</si>
  <si>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</si>
  <si>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</si>
  <si>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</si>
  <si>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</si>
  <si>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</si>
  <si>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</si>
  <si>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</si>
  <si>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</si>
  <si>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</si>
  <si>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</si>
  <si>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</si>
  <si>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</si>
  <si>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</si>
  <si>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</si>
  <si>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</si>
  <si>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</si>
  <si>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</si>
  <si>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</si>
  <si>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</si>
  <si>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</si>
  <si>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</si>
  <si>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</si>
  <si>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''dle tabulky dveří nových - DN/08' 1  
''dle tabulky dveří nových - DN/09' 2  
''dle tabulky dveří nových - DN/10' 3  
''dle tabulky dveří nových - DN/14' 2  
''dle tabulky dveří nových - DN/23' 6  
''dle tabulky dveří nových - DN/26' 1  
''dle tabulky dveří nových - DN/30' 7  
''dle tabulky dveří nových - DN/33' 2  
''dle tabulky dveří nových - DN/39' 12  
''dle tabulky dveří nových - DN/54' 4  
''dle tabulky dveří nových - DN/56' 1  
''dle tabulky dveří nových - DN/57' 2  
''dle tabulky dveří nových - DN/58' 3  
''dle tabulky dveří nových - DN/59' 16  
''dle tabulky dveří nových - DN/70' 1  
''dle tabulky dveří nových - DN/73' 2  
''dle tabulky dveří nových - DN/74' 1  
''dle tabulky dveří nových - DN/76' 1  
''dle tabulky dveří nových - DN/77' 1  
''dle tabulky dveří nových - DN/107' 1  
''dle tabulky dveří nových - DN/112' 1  
''dle tabulky dveří nových - DN/113' 1  
''dle tabulky dveří nových - DN/114' 1  
''dle tabulky dveří nových - DN/148' 1  
''dle tabulky dveří nových - DN/149' 2  
''dle tabulky dveří nových - DN/150' 8  
''dle tabulky dveří nových - DN/151' 5  
'Součet  
Celkem 90=90.000 [A]</t>
  </si>
  <si>
    <t>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</si>
  <si>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</si>
  <si>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</si>
  <si>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</si>
  <si>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</si>
  <si>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</si>
  <si>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</si>
  <si>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</si>
  <si>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</si>
  <si>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</si>
  <si>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</si>
  <si>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</si>
  <si>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</si>
  <si>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</si>
  <si>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</si>
  <si>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</si>
  <si>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</si>
  <si>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</si>
  <si>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</si>
  <si>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</si>
  <si>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</si>
  <si>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</si>
  <si>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</si>
  <si>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</si>
  <si>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</si>
  <si>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</si>
  <si>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</si>
  <si>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</si>
  <si>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</si>
  <si>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</si>
  <si>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</si>
  <si>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</si>
  <si>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</si>
  <si>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</si>
  <si>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</si>
  <si>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</si>
  <si>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</si>
  <si>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</si>
  <si>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</si>
  <si>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</si>
  <si>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</si>
  <si>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</si>
  <si>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</si>
  <si>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</si>
  <si>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</si>
  <si>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</si>
  <si>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</si>
  <si>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</si>
  <si>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</si>
  <si>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</si>
  <si>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</si>
  <si>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</si>
  <si>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</si>
  <si>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</si>
  <si>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</si>
  <si>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</si>
  <si>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</si>
  <si>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</si>
  <si>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</si>
  <si>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</si>
  <si>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</si>
  <si>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</si>
  <si>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</si>
  <si>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</si>
  <si>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</si>
  <si>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</si>
  <si>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</si>
  <si>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</si>
  <si>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</si>
  <si>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</si>
  <si>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</si>
  <si>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</si>
  <si>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</si>
  <si>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</si>
  <si>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</si>
  <si>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</si>
  <si>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</si>
  <si>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</si>
  <si>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</si>
  <si>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</si>
  <si>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</si>
  <si>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</si>
  <si>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</si>
  <si>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</si>
  <si>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</si>
  <si>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</si>
  <si>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</si>
  <si>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</si>
  <si>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</si>
  <si>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</si>
  <si>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</si>
  <si>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</si>
  <si>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</si>
  <si>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</si>
  <si>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</si>
  <si>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</si>
  <si>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</si>
  <si>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</si>
  <si>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</si>
  <si>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</si>
  <si>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</si>
  <si>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</si>
  <si>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</si>
  <si>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</si>
  <si>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</si>
  <si>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</si>
  <si>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</si>
  <si>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</si>
  <si>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</si>
  <si>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</si>
  <si>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</si>
  <si>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</si>
  <si>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</si>
  <si>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</si>
  <si>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</si>
  <si>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</si>
  <si>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</si>
  <si>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</si>
  <si>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</si>
  <si>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</si>
  <si>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</si>
  <si>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</si>
  <si>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</si>
  <si>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</si>
  <si>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550</t>
  </si>
  <si>
    <t>6118DN140</t>
  </si>
  <si>
    <t>zárubeň dvoukřídlá obložková - dle specifikace v PD - DN/140</t>
  </si>
  <si>
    <t>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</si>
  <si>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</si>
  <si>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</si>
  <si>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</si>
  <si>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</si>
  <si>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</si>
  <si>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</si>
  <si>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</si>
  <si>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</si>
  <si>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</si>
  <si>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</si>
  <si>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</si>
  <si>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</si>
  <si>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</si>
  <si>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</si>
  <si>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</si>
  <si>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</si>
  <si>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</si>
  <si>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</si>
  <si>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</si>
  <si>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</si>
  <si>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</si>
  <si>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</si>
  <si>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</si>
  <si>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</si>
  <si>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</si>
  <si>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</si>
  <si>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</si>
  <si>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</si>
  <si>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</si>
  <si>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</si>
  <si>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</si>
  <si>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</si>
  <si>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</si>
  <si>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</si>
  <si>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</si>
  <si>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</si>
  <si>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</si>
  <si>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</si>
  <si>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</si>
  <si>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</si>
  <si>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</si>
  <si>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</si>
  <si>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</si>
  <si>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</si>
  <si>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</si>
  <si>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</si>
  <si>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</si>
  <si>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</si>
  <si>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</si>
  <si>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</si>
  <si>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</si>
  <si>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</si>
  <si>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</si>
  <si>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</si>
  <si>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</si>
  <si>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</si>
  <si>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</si>
  <si>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</si>
  <si>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</si>
  <si>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</si>
  <si>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</si>
  <si>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</si>
  <si>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</si>
  <si>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</si>
  <si>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</si>
  <si>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</si>
  <si>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</si>
  <si>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</si>
  <si>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</si>
  <si>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</si>
  <si>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</si>
  <si>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</si>
  <si>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</si>
  <si>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</si>
  <si>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</si>
  <si>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</si>
  <si>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</si>
  <si>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</si>
  <si>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</si>
  <si>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</si>
  <si>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</si>
  <si>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</si>
  <si>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</si>
  <si>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</si>
  <si>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</si>
  <si>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</si>
  <si>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</si>
  <si>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</si>
  <si>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</si>
  <si>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</si>
  <si>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</si>
  <si>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</si>
  <si>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</si>
  <si>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</si>
  <si>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</si>
  <si>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</si>
  <si>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</si>
  <si>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</si>
  <si>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</si>
  <si>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</si>
  <si>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</si>
  <si>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</si>
  <si>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</si>
  <si>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</si>
  <si>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</si>
  <si>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</si>
  <si>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</si>
  <si>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</si>
  <si>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</si>
  <si>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</si>
  <si>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</si>
  <si>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</si>
  <si>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</si>
  <si>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</si>
  <si>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</si>
  <si>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</si>
  <si>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</si>
  <si>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</si>
  <si>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</si>
  <si>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</si>
  <si>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</si>
  <si>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</si>
  <si>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</si>
  <si>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</si>
  <si>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</si>
  <si>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</si>
  <si>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</si>
  <si>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</si>
  <si>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</si>
  <si>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</si>
  <si>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</si>
  <si>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</si>
  <si>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</si>
  <si>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</si>
  <si>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</si>
  <si>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</si>
  <si>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</si>
  <si>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</si>
  <si>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</si>
  <si>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</si>
  <si>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</si>
  <si>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</si>
  <si>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</si>
  <si>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</si>
  <si>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</si>
  <si>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</si>
  <si>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</si>
  <si>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</si>
  <si>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</si>
  <si>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</si>
  <si>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</si>
  <si>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</si>
  <si>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</si>
  <si>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</si>
  <si>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</si>
  <si>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</si>
  <si>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</si>
  <si>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</si>
  <si>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</si>
  <si>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</si>
  <si>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</si>
  <si>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</si>
  <si>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</si>
  <si>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</si>
  <si>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</si>
  <si>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</si>
  <si>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</si>
  <si>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</si>
  <si>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</si>
  <si>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</si>
  <si>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</si>
  <si>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</si>
  <si>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</si>
  <si>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</si>
  <si>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</si>
  <si>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</si>
  <si>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</si>
  <si>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</si>
  <si>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</si>
  <si>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</si>
  <si>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</si>
  <si>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</si>
  <si>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</si>
  <si>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</si>
  <si>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</si>
  <si>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</si>
  <si>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</si>
  <si>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  
zárubeň jednokřídlá obložková - dle specifikace v PD - DN/69  
zárubeň jednokřídlá obložková - dle specifikace v PD - DN/69  
zárubeň jednokřídlá obložková - dle specifikace v PD - DN/69</t>
  </si>
  <si>
    <t>598</t>
  </si>
  <si>
    <t>6118DN71</t>
  </si>
  <si>
    <t>zárubeň jednokřídlá obložková - dle specifikace v PD - DN/71</t>
  </si>
  <si>
    <t>zárubeň jednokřídlá obložková - dle specifikace v PD - DN/71  
zárubeň jednokřídlá obložková - dle specifikace v PD - DN/71  
zárubeň jednokřídlá obložková - dle specifikace v PD - DN/71  
zárubeň jednokřídlá obložková - dle specifikace v PD - DN/71</t>
  </si>
  <si>
    <t>599</t>
  </si>
  <si>
    <t>6118DN72</t>
  </si>
  <si>
    <t>zárubeň jednokřídlá obložková - dle specifikace v PD - DN/72</t>
  </si>
  <si>
    <t>zárubeň jednokřídlá obložková - dle specifikace v PD - DN/72  
zárubeň jednokřídlá obložková - dle specifikace v PD - DN/72  
zárubeň jednokřídlá obložková - dle specifikace v PD - DN/72  
zárubeň jednokřídlá obložková - dle specifikace v PD - DN/72</t>
  </si>
  <si>
    <t>600</t>
  </si>
  <si>
    <t>6118DN78</t>
  </si>
  <si>
    <t>zárubeň jednokřídlá obložková - dle specifikace v PD - DN/78</t>
  </si>
  <si>
    <t>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</si>
  <si>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</si>
  <si>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</si>
  <si>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</si>
  <si>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</si>
  <si>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</si>
  <si>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</si>
  <si>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</si>
  <si>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</si>
  <si>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</si>
  <si>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</si>
  <si>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</si>
  <si>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</si>
  <si>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</si>
  <si>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</si>
  <si>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</si>
  <si>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</si>
  <si>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</si>
  <si>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</si>
  <si>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</si>
  <si>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</si>
  <si>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</si>
  <si>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</si>
  <si>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</si>
  <si>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</si>
  <si>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</si>
  <si>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</si>
  <si>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</si>
  <si>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</si>
  <si>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</si>
  <si>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</si>
  <si>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</si>
  <si>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</si>
  <si>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</si>
  <si>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</si>
  <si>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</si>
  <si>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</si>
  <si>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</si>
  <si>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</si>
  <si>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</si>
  <si>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</si>
  <si>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</si>
  <si>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</si>
  <si>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</si>
  <si>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</si>
  <si>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</si>
  <si>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</si>
  <si>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</si>
  <si>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''montáž stěny po repasi - dle tabulky repasovaných dveří - DR/28' 3,22*(4,33+5,97)/2  
'Součet  
Celkem 22.87=22.870 [A]</t>
  </si>
  <si>
    <t>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</si>
  <si>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</si>
  <si>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</si>
  <si>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</si>
  <si>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''montáž madla po repasi - dle tabulky zámečnických výrobků - Zi/08' 4,22  
''montáž madla po repasi - dle tabulky zámečnických výrobků - Zi/21' 38  
''montáž madla po repasi - dle tabulky zámečnických výrobků - Zi/22' 38  
''montáž madla po repasi - dle tabulky zámečnických výrobků - Zi/23' 31,2  
'Součet  
Celkem 143.22=143.220 [A]</t>
  </si>
  <si>
    <t>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</si>
  <si>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</si>
  <si>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</si>
  <si>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</si>
  <si>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''demontáž deštění pro repasi - dle tabulky truhlářských výrobků - T/03' 2*0,53*2,25  
''demontáž deštění pro repasi - dle tabulky truhlářských výrobků - T/06' 4*0,3*2,25  
'Součet  
Celkem 6.143=6.143 [A]</t>
  </si>
  <si>
    <t>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</si>
  <si>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</si>
  <si>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</si>
  <si>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</si>
  <si>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''demontáž deštění pro repasi - dle tabulky truhlářských výrobků - T/07' 4,68*1,82  
''demontáž deštění pro repasi - dle tabulky truhlářských výrobků - T/08' 8,42*2,25  
'Součet  
Celkem 32.143=32.143 [A]</t>
  </si>
  <si>
    <t>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</si>
  <si>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</si>
  <si>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</si>
  <si>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</si>
  <si>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Celkem 5.512=5.512 [A]</t>
  </si>
  <si>
    <t>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</si>
  <si>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</si>
  <si>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</si>
  <si>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</si>
  <si>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''montáž deštění po repasi - dle tabulky truhlářských výrobků - T/03' 2*0,53*2,25  
''montáž deštění po repasi - dle tabulky truhlářských výrobků - T/06' 4*0,3*2,25  
'Součet  
Celkem 6.143=6.143 [A]</t>
  </si>
  <si>
    <t>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</si>
  <si>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</si>
  <si>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</si>
  <si>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</si>
  <si>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''montáž deštění po repasi - dle tabulky truhlářských výrobků - T/07' 4,68*1,82  
''montáž deštění po repasi - dle tabulky truhlářských výrobků - T/08' 8,42*2,25  
'Součet  
Celkem 32.143=32.143 [A]</t>
  </si>
  <si>
    <t>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</si>
  <si>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</si>
  <si>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</si>
  <si>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</si>
  <si>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Celkem 8.67=8.670 [A]</t>
  </si>
  <si>
    <t>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</si>
  <si>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</si>
  <si>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</si>
  <si>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</si>
  <si>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''dle tabulky oken - ON/02' 2*1,7*1,7  
''dle tabulky oken - ON/03' 4*1,9*1,97  
''montáž okna po repasi - dle tabulky repasovaných oken - OR/05' 2*1,7*2,4  
''montáž okna po repasi - dle tabulky repasovaných oken - OR/06' 1,7*2,4  
''montáž okna po repasi - dle tabulky repasovaných oken - OR/07' 1,7*2,4  
''montáž okna po repasi - dle tabulky repasovaných oken - OR/09' 2*1,69*2,38  
''montáž okna po repasi - dle tabulky repasovaných oken - OR/11' 3*1,7*2,4  
''montáž okna po repasi - dle tabulky repasovaných oken - OR/12' 2*0,8*2,13  
''montáž okna po repasi - dle tabulky repasovaných oken - OR/13' 1,7*2,4  
''montáž okna po repasi - dle tabulky repasovaných oken - OR/14' 2*1,7*2,4  
''montáž okna po repasi - dle tabulky repasovaných oken - OR/15' 2*1,69*2,1  
''montáž okna po repasi - dle tabulky repasovaných oken - OR/18' 2*1,2*2  
''montáž okna po repasi - dle tabulky repasovaných oken - OR/21' 3*0,66*1,56  
''montáž okna po repasi - dle tabulky repasovaných oken - OR/22' 0,67*1,7  
'Součet  
Celkem 108.33=108.330 [A]</t>
  </si>
  <si>
    <t>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</si>
  <si>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</si>
  <si>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</si>
  <si>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</si>
  <si>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''montáž okna po repasi - dle tabulky repasovaných oken - OR/02' 2*1,33*1,33  
''montáž okna po repasi - dle tabulky repasovaných oken - OR/20' 1,75*1,15  
'Součet  
Celkem 7.511=7.511 [A]</t>
  </si>
  <si>
    <t>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</si>
  <si>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</si>
  <si>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</si>
  <si>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</si>
  <si>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Celkem 4.54=4.540 [A]</t>
  </si>
  <si>
    <t>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</si>
  <si>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</si>
  <si>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</si>
  <si>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</si>
  <si>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''montáž okna po repasi - dle tabulky repasovaných oken - OR/16' 3  
''montáž okna po repasi - dle tabulky repasovaných oken - OR/17' 1  
'Součet  
Celkem 5=5.000 [A]</t>
  </si>
  <si>
    <t>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</si>
  <si>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</si>
  <si>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</si>
  <si>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</si>
  <si>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Celkem 2=2.000 [A]</t>
  </si>
  <si>
    <t>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</si>
  <si>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</si>
  <si>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</si>
  <si>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</si>
  <si>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Celkem 2=2.000 [A]</t>
  </si>
  <si>
    <t>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</si>
  <si>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</si>
  <si>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</si>
  <si>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</si>
  <si>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Celkem 140=140.000 [A]</t>
  </si>
  <si>
    <t>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</si>
  <si>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</si>
  <si>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</si>
  <si>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</si>
  <si>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Celkem 1.058=1.058 [A]</t>
  </si>
  <si>
    <t>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</si>
  <si>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</si>
  <si>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</si>
  <si>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</si>
  <si>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Celkem 2.385=2.385 [A]</t>
  </si>
  <si>
    <t>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</si>
  <si>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</si>
  <si>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</si>
  <si>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</si>
  <si>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Celkem 4.68=4.680 [A]</t>
  </si>
  <si>
    <t>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</si>
  <si>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</si>
  <si>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</si>
  <si>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</si>
  <si>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Celkem 1=1.000 [A]</t>
  </si>
  <si>
    <t>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</si>
  <si>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</si>
  <si>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</si>
  <si>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</si>
  <si>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Celkem 2.7=2.700 [A]</t>
  </si>
  <si>
    <t>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</si>
  <si>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</si>
  <si>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</si>
  <si>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</si>
  <si>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Celkem 8.518=8.518 [A]</t>
  </si>
  <si>
    <t>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</si>
  <si>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</si>
  <si>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</si>
  <si>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</si>
  <si>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Celkem 1=1.000 [A]</t>
  </si>
  <si>
    <t>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</si>
  <si>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</si>
  <si>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</si>
  <si>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</si>
  <si>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Celkem 18.945=18.945 [A]</t>
  </si>
  <si>
    <t>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</si>
  <si>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</si>
  <si>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</si>
  <si>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</si>
  <si>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Celkem 1=1.000 [A]</t>
  </si>
  <si>
    <t>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</si>
  <si>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</si>
  <si>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</si>
  <si>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</si>
  <si>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Celkem 1=1.000 [A]</t>
  </si>
  <si>
    <t>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</si>
  <si>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</si>
  <si>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</si>
  <si>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</si>
  <si>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Celkem 1=1.000 [A]</t>
  </si>
  <si>
    <t>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</si>
  <si>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</si>
  <si>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</si>
  <si>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</si>
  <si>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Celkem 4=4.000 [A]</t>
  </si>
  <si>
    <t>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</si>
  <si>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</si>
  <si>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</si>
  <si>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</si>
  <si>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Celkem 11=11.000 [A]</t>
  </si>
  <si>
    <t>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</si>
  <si>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</si>
  <si>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</si>
  <si>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</si>
  <si>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Celkem 1=1.000 [A]</t>
  </si>
  <si>
    <t>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</si>
  <si>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</si>
  <si>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</si>
  <si>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</si>
  <si>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Celkem 1=1.000 [A]</t>
  </si>
  <si>
    <t>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</si>
  <si>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</si>
  <si>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</si>
  <si>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</si>
  <si>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</si>
  <si>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</si>
  <si>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</si>
  <si>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</si>
  <si>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</si>
  <si>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</si>
  <si>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</si>
  <si>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</si>
  <si>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Celkem 1=1.000 [A]</t>
  </si>
  <si>
    <t>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</si>
  <si>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</si>
  <si>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</si>
  <si>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</si>
  <si>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Celkem 1=1.000 [A]</t>
  </si>
  <si>
    <t>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</si>
  <si>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</si>
  <si>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</si>
  <si>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</si>
  <si>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Celkem 1=1.000 [A]</t>
  </si>
  <si>
    <t>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</si>
  <si>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</si>
  <si>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</si>
  <si>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</si>
  <si>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Celkem 2=2.000 [A]</t>
  </si>
  <si>
    <t>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</si>
  <si>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</si>
  <si>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</si>
  <si>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</si>
  <si>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Celkem 1=1.000 [A]</t>
  </si>
  <si>
    <t>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</si>
  <si>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</si>
  <si>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</si>
  <si>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</si>
  <si>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Celkem 1=1.000 [A]</t>
  </si>
  <si>
    <t>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</si>
  <si>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</si>
  <si>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</si>
  <si>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</si>
  <si>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Celkem 1=1.000 [A]</t>
  </si>
  <si>
    <t>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</si>
  <si>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</si>
  <si>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</si>
  <si>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</si>
  <si>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Celkem 1=1.000 [A]</t>
  </si>
  <si>
    <t>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</si>
  <si>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</si>
  <si>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</si>
  <si>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</si>
  <si>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Celkem 1=1.000 [A]</t>
  </si>
  <si>
    <t>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</si>
  <si>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</si>
  <si>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</si>
  <si>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</si>
  <si>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Celkem 1=1.000 [A]</t>
  </si>
  <si>
    <t>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</si>
  <si>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</si>
  <si>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</si>
  <si>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</si>
  <si>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Celkem 1=1.000 [A]</t>
  </si>
  <si>
    <t>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</si>
  <si>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</si>
  <si>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</si>
  <si>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</si>
  <si>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Celkem 3=3.000 [A]</t>
  </si>
  <si>
    <t>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</si>
  <si>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</si>
  <si>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</si>
  <si>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</si>
  <si>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Celkem 2=2.000 [A]</t>
  </si>
  <si>
    <t>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</si>
  <si>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</si>
  <si>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</si>
  <si>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</si>
  <si>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Celkem 1=1.000 [A]</t>
  </si>
  <si>
    <t>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</si>
  <si>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</si>
  <si>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</si>
  <si>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</si>
  <si>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Celkem 1=1.000 [A]</t>
  </si>
  <si>
    <t>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</si>
  <si>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</si>
  <si>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</si>
  <si>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</si>
  <si>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Celkem 2=2.000 [A]</t>
  </si>
  <si>
    <t>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</si>
  <si>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</si>
  <si>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</si>
  <si>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</si>
  <si>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Celkem 2=2.000 [A]</t>
  </si>
  <si>
    <t>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</si>
  <si>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</si>
  <si>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</si>
  <si>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</si>
  <si>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Celkem 1=1.000 [A]</t>
  </si>
  <si>
    <t>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</si>
  <si>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</si>
  <si>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</si>
  <si>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</si>
  <si>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Celkem 1=1.000 [A]</t>
  </si>
  <si>
    <t>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</si>
  <si>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</si>
  <si>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</si>
  <si>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</si>
  <si>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Celkem 2=2.000 [A]</t>
  </si>
  <si>
    <t>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</si>
  <si>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</si>
  <si>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</si>
  <si>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</si>
  <si>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Celkem 1=1.000 [A]</t>
  </si>
  <si>
    <t>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</si>
  <si>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</si>
  <si>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</si>
  <si>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</si>
  <si>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Celkem 1=1.000 [A]</t>
  </si>
  <si>
    <t>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</si>
  <si>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</si>
  <si>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</si>
  <si>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</si>
  <si>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Celkem 1=1.000 [A]</t>
  </si>
  <si>
    <t>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</si>
  <si>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</si>
  <si>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</si>
  <si>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</si>
  <si>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Celkem 1=1.000 [A]</t>
  </si>
  <si>
    <t>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</si>
  <si>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</si>
  <si>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</si>
  <si>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</si>
  <si>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Celkem 2=2.000 [A]</t>
  </si>
  <si>
    <t>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</si>
  <si>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</si>
  <si>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</si>
  <si>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</si>
  <si>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Celkem 1=1.000 [A]</t>
  </si>
  <si>
    <t>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</si>
  <si>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</si>
  <si>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</si>
  <si>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</si>
  <si>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Celkem 2=2.000 [A]</t>
  </si>
  <si>
    <t>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</si>
  <si>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</si>
  <si>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</si>
  <si>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</si>
  <si>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Celkem 1=1.000 [A]</t>
  </si>
  <si>
    <t>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</si>
  <si>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</si>
  <si>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</si>
  <si>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</si>
  <si>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Celkem 5=5.000 [A]</t>
  </si>
  <si>
    <t>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</si>
  <si>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</si>
  <si>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</si>
  <si>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</si>
  <si>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Celkem 1=1.000 [A]</t>
  </si>
  <si>
    <t>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</si>
  <si>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</si>
  <si>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</si>
  <si>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</si>
  <si>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Celkem 1=1.000 [A]</t>
  </si>
  <si>
    <t>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</si>
  <si>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</si>
  <si>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</si>
  <si>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</si>
  <si>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Celkem 1=1.000 [A]</t>
  </si>
  <si>
    <t>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</si>
  <si>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</si>
  <si>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</si>
  <si>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</si>
  <si>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Celkem 2=2.000 [A]</t>
  </si>
  <si>
    <t>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</si>
  <si>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</si>
  <si>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</si>
  <si>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</si>
  <si>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Celkem 2=2.000 [A]</t>
  </si>
  <si>
    <t>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</si>
  <si>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</si>
  <si>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</si>
  <si>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</si>
  <si>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Celkem 12=12.000 [A]</t>
  </si>
  <si>
    <t>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</si>
  <si>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</si>
  <si>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</si>
  <si>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</si>
  <si>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Celkem 3=3.000 [A]</t>
  </si>
  <si>
    <t>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</si>
  <si>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</si>
  <si>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</si>
  <si>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</si>
  <si>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Celkem 1=1.000 [A]</t>
  </si>
  <si>
    <t>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</si>
  <si>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</si>
  <si>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</si>
  <si>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</si>
  <si>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Celkem 1=1.000 [A]</t>
  </si>
  <si>
    <t>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</si>
  <si>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</si>
  <si>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</si>
  <si>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</si>
  <si>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Celkem 2=2.000 [A]</t>
  </si>
  <si>
    <t>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</si>
  <si>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</si>
  <si>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</si>
  <si>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</si>
  <si>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Celkem 1=1.000 [A]</t>
  </si>
  <si>
    <t>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</si>
  <si>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</si>
  <si>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</si>
  <si>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</si>
  <si>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Celkem 1=1.000 [A]</t>
  </si>
  <si>
    <t>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</si>
  <si>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</si>
  <si>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</si>
  <si>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</si>
  <si>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Celkem 2=2.000 [A]</t>
  </si>
  <si>
    <t>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</si>
  <si>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</si>
  <si>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</si>
  <si>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</si>
  <si>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Celkem 1=1.000 [A]</t>
  </si>
  <si>
    <t>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</si>
  <si>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</si>
  <si>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</si>
  <si>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</si>
  <si>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Celkem 1=1.000 [A]</t>
  </si>
  <si>
    <t>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</si>
  <si>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</si>
  <si>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</si>
  <si>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</si>
  <si>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Celkem 1=1.000 [A]</t>
  </si>
  <si>
    <t>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</si>
  <si>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</si>
  <si>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</si>
  <si>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</si>
  <si>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Celkem 1=1.000 [A]</t>
  </si>
  <si>
    <t>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</si>
  <si>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</si>
  <si>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</si>
  <si>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</si>
  <si>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Celkem 2=2.000 [A]</t>
  </si>
  <si>
    <t>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</si>
  <si>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</si>
  <si>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</si>
  <si>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</si>
  <si>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Celkem 1=1.000 [A]</t>
  </si>
  <si>
    <t>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</si>
  <si>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</si>
  <si>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</si>
  <si>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</si>
  <si>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Celkem 1=1.000 [A]</t>
  </si>
  <si>
    <t>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</si>
  <si>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</si>
  <si>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</si>
  <si>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</si>
  <si>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Celkem 1=1.000 [A]</t>
  </si>
  <si>
    <t>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</si>
  <si>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</si>
  <si>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</si>
  <si>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</si>
  <si>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Celkem 4=4.000 [A]</t>
  </si>
  <si>
    <t>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</si>
  <si>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</si>
  <si>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</si>
  <si>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</si>
  <si>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Celkem 1=1.000 [A]</t>
  </si>
  <si>
    <t>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</si>
  <si>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</si>
  <si>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</si>
  <si>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</si>
  <si>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Celkem 1=1.000 [A]</t>
  </si>
  <si>
    <t>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</si>
  <si>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</si>
  <si>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</si>
  <si>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</si>
  <si>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Celkem 1=1.000 [A]</t>
  </si>
  <si>
    <t>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</si>
  <si>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</si>
  <si>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</si>
  <si>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</si>
  <si>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Celkem 1=1.000 [A]</t>
  </si>
  <si>
    <t>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</si>
  <si>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</si>
  <si>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</si>
  <si>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</si>
  <si>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Celkem 1=1.000 [A]</t>
  </si>
  <si>
    <t>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</si>
  <si>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</si>
  <si>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</si>
  <si>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</si>
  <si>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Celkem 1=1.000 [A]</t>
  </si>
  <si>
    <t>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</si>
  <si>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</si>
  <si>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</si>
  <si>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</si>
  <si>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Celkem 1=1.000 [A]</t>
  </si>
  <si>
    <t>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</si>
  <si>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</si>
  <si>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</si>
  <si>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</si>
  <si>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Celkem 1=1.000 [A]</t>
  </si>
  <si>
    <t>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</si>
  <si>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</si>
  <si>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</si>
  <si>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</si>
  <si>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Celkem 1=1.000 [A]</t>
  </si>
  <si>
    <t>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</si>
  <si>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</si>
  <si>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</si>
  <si>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</si>
  <si>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Celkem 1=1.000 [A]</t>
  </si>
  <si>
    <t>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</si>
  <si>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</si>
  <si>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</si>
  <si>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</si>
  <si>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Celkem 1=1.000 [A]</t>
  </si>
  <si>
    <t>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</si>
  <si>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</si>
  <si>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</si>
  <si>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</si>
  <si>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Celkem 1=1.000 [A]</t>
  </si>
  <si>
    <t>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</si>
  <si>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</si>
  <si>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</si>
  <si>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</si>
  <si>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Celkem 1=1.000 [A]</t>
  </si>
  <si>
    <t>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</si>
  <si>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</si>
  <si>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</si>
  <si>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</si>
  <si>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Celkem 4=4.000 [A]</t>
  </si>
  <si>
    <t>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</si>
  <si>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</si>
  <si>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</si>
  <si>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</si>
  <si>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Celkem 1=1.000 [A]</t>
  </si>
  <si>
    <t>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</si>
  <si>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</si>
  <si>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</si>
  <si>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</si>
  <si>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Celkem 1=1.000 [A]</t>
  </si>
  <si>
    <t>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</si>
  <si>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</si>
  <si>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</si>
  <si>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Celkem 1=1.000 [A]</t>
  </si>
  <si>
    <t>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</si>
  <si>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</si>
  <si>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</si>
  <si>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</si>
  <si>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Celkem 1=1.000 [A]</t>
  </si>
  <si>
    <t>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</si>
  <si>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</si>
  <si>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</si>
  <si>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Celkem 1=1.000 [A]</t>
  </si>
  <si>
    <t>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</si>
  <si>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</si>
  <si>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</si>
  <si>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</si>
  <si>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Celkem 2=2.000 [A]</t>
  </si>
  <si>
    <t>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</si>
  <si>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</si>
  <si>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</si>
  <si>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</si>
  <si>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Celkem 1=1.000 [A]</t>
  </si>
  <si>
    <t>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</si>
  <si>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</si>
  <si>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</si>
  <si>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</si>
  <si>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Celkem 1=1.000 [A]</t>
  </si>
  <si>
    <t>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</si>
  <si>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</si>
  <si>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</si>
  <si>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</si>
  <si>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Celkem 1=1.000 [A]</t>
  </si>
  <si>
    <t>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</si>
  <si>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</si>
  <si>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</si>
  <si>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</si>
  <si>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Celkem 2=2.000 [A]</t>
  </si>
  <si>
    <t>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</si>
  <si>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</si>
  <si>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</si>
  <si>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</si>
  <si>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Celkem 2=2.000 [A]</t>
  </si>
  <si>
    <t>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</si>
  <si>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</si>
  <si>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</si>
  <si>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</si>
  <si>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Celkem 1=1.000 [A]</t>
  </si>
  <si>
    <t>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</si>
  <si>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</si>
  <si>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</si>
  <si>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Celkem 1=1.000 [A]</t>
  </si>
  <si>
    <t>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</si>
  <si>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</si>
  <si>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</si>
  <si>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Celkem 2=2.000 [A]</t>
  </si>
  <si>
    <t>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</si>
  <si>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</si>
  <si>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</si>
  <si>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</si>
  <si>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Celkem 2=2.000 [A]</t>
  </si>
  <si>
    <t>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</si>
  <si>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</si>
  <si>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</si>
  <si>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</si>
  <si>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Celkem 1=1.000 [A]</t>
  </si>
  <si>
    <t>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</si>
  <si>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</si>
  <si>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</si>
  <si>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Celkem 3=3.000 [A]</t>
  </si>
  <si>
    <t>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</si>
  <si>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</si>
  <si>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</si>
  <si>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Celkem 11=11.000 [A]</t>
  </si>
  <si>
    <t>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</si>
  <si>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</si>
  <si>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</si>
  <si>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</si>
  <si>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Celkem 1=1.000 [A]</t>
  </si>
  <si>
    <t>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</si>
  <si>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</si>
  <si>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</si>
  <si>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</si>
  <si>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Celkem 1=1.000 [A]</t>
  </si>
  <si>
    <t>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</si>
  <si>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</si>
  <si>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</si>
  <si>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</si>
  <si>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Celkem 11=11.000 [A]</t>
  </si>
  <si>
    <t>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</si>
  <si>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</si>
  <si>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</si>
  <si>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</si>
  <si>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Celkem 4=4.000 [A]</t>
  </si>
  <si>
    <t>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</si>
  <si>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</si>
  <si>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</si>
  <si>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</si>
  <si>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Celkem 2=2.000 [A]</t>
  </si>
  <si>
    <t>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</si>
  <si>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</si>
  <si>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</si>
  <si>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</si>
  <si>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Celkem 1=1.000 [A]</t>
  </si>
  <si>
    <t>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</si>
  <si>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</si>
  <si>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</si>
  <si>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Celkem 1=1.000 [A]</t>
  </si>
  <si>
    <t>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</si>
  <si>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</si>
  <si>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</si>
  <si>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</si>
  <si>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Celkem 7=7.000 [A]</t>
  </si>
  <si>
    <t>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</si>
  <si>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</si>
  <si>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</si>
  <si>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Celkem 1=1.000 [A]</t>
  </si>
  <si>
    <t>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</si>
  <si>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</si>
  <si>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</si>
  <si>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</si>
  <si>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Celkem 6=6.000 [A]</t>
  </si>
  <si>
    <t>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</si>
  <si>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</si>
  <si>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</si>
  <si>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</si>
  <si>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Celkem 2=2.000 [A]</t>
  </si>
  <si>
    <t>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</si>
  <si>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</si>
  <si>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</si>
  <si>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</si>
  <si>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Celkem 4=4.000 [A]</t>
  </si>
  <si>
    <t>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</si>
  <si>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</si>
  <si>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</si>
  <si>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</si>
  <si>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Celkem 1=1.000 [A]</t>
  </si>
  <si>
    <t>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</si>
  <si>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</si>
  <si>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</si>
  <si>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</si>
  <si>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Celkem 1=1.000 [A]</t>
  </si>
  <si>
    <t>Repase dřevěné stěny - dle specifikace v PD - DR/71  
Repase dřevěné stěny - dle specifikace v PD - DR/71  
Repase dřevěné stěny - dle specifikace v PD - DR/71  
Repase dřevěné stěny - dle specifikace v PD - DR/71</t>
  </si>
  <si>
    <t>741</t>
  </si>
  <si>
    <t>76662DR72</t>
  </si>
  <si>
    <t>Repase interiérových dveří - dle specifikace v PD - DR/72</t>
  </si>
  <si>
    <t>'dle navrhovaných úprav a všech požadavků v tabulce repasovaných dveří - DR/72' 3  
Celkem 3=3.000 [A]</t>
  </si>
  <si>
    <t>Repase interiérových dveří - dle specifikace v PD - DR/72  
Repase interiérových dveří - dle specifikace v PD - DR/72  
Repase interiérových dveří - dle specifikace v PD - DR/72  
Repase interiérových dveří - dle specifikace v PD - DR/72</t>
  </si>
  <si>
    <t>742</t>
  </si>
  <si>
    <t>76662DR73</t>
  </si>
  <si>
    <t>Repase interiérových dveří - dle specifikace v PD - DR/73</t>
  </si>
  <si>
    <t>'dle navrhovaných úprav a všech požadavků v tabulce repasovaných dveří - DR/73' 2  
Celkem 2=2.000 [A]</t>
  </si>
  <si>
    <t>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</si>
  <si>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</si>
  <si>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</si>
  <si>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</si>
  <si>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Celkem 1=1.000 [A]</t>
  </si>
  <si>
    <t>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</si>
  <si>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</si>
  <si>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</si>
  <si>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</si>
  <si>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Celkem 2=2.000 [A]</t>
  </si>
  <si>
    <t>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</si>
  <si>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</si>
  <si>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</si>
  <si>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</si>
  <si>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Celkem 4=4.000 [A]</t>
  </si>
  <si>
    <t>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</si>
  <si>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</si>
  <si>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</si>
  <si>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</si>
  <si>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Celkem 4=4.000 [A]</t>
  </si>
  <si>
    <t>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</si>
  <si>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</si>
  <si>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</si>
  <si>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</si>
  <si>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Celkem 2=2.000 [A]</t>
  </si>
  <si>
    <t>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</si>
  <si>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</si>
  <si>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</si>
  <si>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</si>
  <si>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Celkem 2=2.000 [A]</t>
  </si>
  <si>
    <t>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</si>
  <si>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</si>
  <si>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</si>
  <si>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</si>
  <si>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Celkem 2=2.000 [A]</t>
  </si>
  <si>
    <t>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</si>
  <si>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</si>
  <si>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</si>
  <si>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</si>
  <si>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Celkem 3=3.000 [A]</t>
  </si>
  <si>
    <t>Repase interiérových dveří - dle specifikace v PD - DR/81  
Repase interiérových dveří - dle specifikace v PD - DR/81  
Repase interiérových dveří - dle specifikace v PD - DR/81  
Repase interiérových dveří - dle specifikace v PD - DR/81</t>
  </si>
  <si>
    <t>751</t>
  </si>
  <si>
    <t>76662DR82</t>
  </si>
  <si>
    <t>Repase interiérových dveří - dle specifikace v PD - DR/82</t>
  </si>
  <si>
    <t>'dle navrhovaných úprav a všech požadavků v tabulce repasovaných dveří - DR/82' 2  
Celkem 2=2.000 [A]</t>
  </si>
  <si>
    <t>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</si>
  <si>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</si>
  <si>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</si>
  <si>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</si>
  <si>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Celkem 1=1.000 [A]</t>
  </si>
  <si>
    <t>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</si>
  <si>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</si>
  <si>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</si>
  <si>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</si>
  <si>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Celkem 1=1.000 [A]</t>
  </si>
  <si>
    <t>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</si>
  <si>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</si>
  <si>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</si>
  <si>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</si>
  <si>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Celkem 3=3.000 [A]</t>
  </si>
  <si>
    <t>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</si>
  <si>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</si>
  <si>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</si>
  <si>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</si>
  <si>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Celkem 1=1.000 [A]</t>
  </si>
  <si>
    <t>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</si>
  <si>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</si>
  <si>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</si>
  <si>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</si>
  <si>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Celkem 1=1.000 [A]</t>
  </si>
  <si>
    <t>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</si>
  <si>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</si>
  <si>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</si>
  <si>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</si>
  <si>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Celkem 1=1.000 [A]</t>
  </si>
  <si>
    <t>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</si>
  <si>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</si>
  <si>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</si>
  <si>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</si>
  <si>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Celkem 2=2.000 [A]</t>
  </si>
  <si>
    <t>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</si>
  <si>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</si>
  <si>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</si>
  <si>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</si>
  <si>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Celkem 2=2.000 [A]</t>
  </si>
  <si>
    <t>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</si>
  <si>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</si>
  <si>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</si>
  <si>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</si>
  <si>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Celkem 1=1.000 [A]</t>
  </si>
  <si>
    <t>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</si>
  <si>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</si>
  <si>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</si>
  <si>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Celkem 1=1.000 [A]</t>
  </si>
  <si>
    <t>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</si>
  <si>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</si>
  <si>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</si>
  <si>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Celkem 1=1.000 [A]</t>
  </si>
  <si>
    <t>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</si>
  <si>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</si>
  <si>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</si>
  <si>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Celkem 1=1.000 [A]</t>
  </si>
  <si>
    <t>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</si>
  <si>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</si>
  <si>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</si>
  <si>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</si>
  <si>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Celkem 1=1.000 [A]</t>
  </si>
  <si>
    <t>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</si>
  <si>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</si>
  <si>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</si>
  <si>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</si>
  <si>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Celkem 1=1.000 [A]</t>
  </si>
  <si>
    <t>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</si>
  <si>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</si>
  <si>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</si>
  <si>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Celkem 1=1.000 [A]</t>
  </si>
  <si>
    <t>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</si>
  <si>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</si>
  <si>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</si>
  <si>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</si>
  <si>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Celkem 2=2.000 [A]</t>
  </si>
  <si>
    <t>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</si>
  <si>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</si>
  <si>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</si>
  <si>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</si>
  <si>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Celkem 2=2.000 [A]</t>
  </si>
  <si>
    <t>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</si>
  <si>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</si>
  <si>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</si>
  <si>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</si>
  <si>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Celkem 2=2.000 [A]</t>
  </si>
  <si>
    <t>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</si>
  <si>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</si>
  <si>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</si>
  <si>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</si>
  <si>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Celkem 2=2.000 [A]</t>
  </si>
  <si>
    <t>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</si>
  <si>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</si>
  <si>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</si>
  <si>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</si>
  <si>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Celkem 1=1.000 [A]</t>
  </si>
  <si>
    <t>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</si>
  <si>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</si>
  <si>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</si>
  <si>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</si>
  <si>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Celkem 1=1.000 [A]</t>
  </si>
  <si>
    <t>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</si>
  <si>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</si>
  <si>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</si>
  <si>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</si>
  <si>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Celkem 1=1.000 [A]</t>
  </si>
  <si>
    <t>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</si>
  <si>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</si>
  <si>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</si>
  <si>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</si>
  <si>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Celkem 2=2.000 [A]</t>
  </si>
  <si>
    <t>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</si>
  <si>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</si>
  <si>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</si>
  <si>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</si>
  <si>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Celkem 1=1.000 [A]</t>
  </si>
  <si>
    <t>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</si>
  <si>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</si>
  <si>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</si>
  <si>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</si>
  <si>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Celkem 3=3.000 [A]</t>
  </si>
  <si>
    <t>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</si>
  <si>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</si>
  <si>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</si>
  <si>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</si>
  <si>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Celkem 2=2.000 [A]</t>
  </si>
  <si>
    <t>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</si>
  <si>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</si>
  <si>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</si>
  <si>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</si>
  <si>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Celkem 1=1.000 [A]</t>
  </si>
  <si>
    <t>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</si>
  <si>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</si>
  <si>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</si>
  <si>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</si>
  <si>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Celkem 2=2.000 [A]</t>
  </si>
  <si>
    <t>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</si>
  <si>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</si>
  <si>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</si>
  <si>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</si>
  <si>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Celkem 2=2.000 [A]</t>
  </si>
  <si>
    <t>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</si>
  <si>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</si>
  <si>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</si>
  <si>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</si>
  <si>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Celkem 3=3.000 [A]</t>
  </si>
  <si>
    <t>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</si>
  <si>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</si>
  <si>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</si>
  <si>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</si>
  <si>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Celkem 1=1.000 [A]</t>
  </si>
  <si>
    <t>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</si>
  <si>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</si>
  <si>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</si>
  <si>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</si>
  <si>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Celkem 2=2.000 [A]</t>
  </si>
  <si>
    <t>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</si>
  <si>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</si>
  <si>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</si>
  <si>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</si>
  <si>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Celkem 1=1.000 [A]</t>
  </si>
  <si>
    <t>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</si>
  <si>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</si>
  <si>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</si>
  <si>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</si>
  <si>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Celkem 3=3.000 [A]</t>
  </si>
  <si>
    <t>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</si>
  <si>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</si>
  <si>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</si>
  <si>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</si>
  <si>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Celkem 1=1.000 [A]</t>
  </si>
  <si>
    <t>Repase exteriérového okna - dle specifikace v PD - OR/22  
Repase exteriérového okna - dle specifikace v PD - OR/22  
Repase exteriérového okna - dle specifikace v PD - OR/22  
Repase exteriérového okna - dle specifikace v PD - OR/22</t>
  </si>
  <si>
    <t>787</t>
  </si>
  <si>
    <t>76662OR23</t>
  </si>
  <si>
    <t>Repase interiérového okna - dle specifikace v PD - OR/23</t>
  </si>
  <si>
    <t>'dle tabulky repasovaných oken - OR/23' 1  
Celkem 1=1.000 [A]</t>
  </si>
  <si>
    <t>Repase exteriérového okna - dle specifikace v PD - OR/23  
Repase exteriérového okna - dle specifikace v PD - OR/23  
Repase exteriérového okna - dle specifikace v PD - OR/23  
Repase exteriérového okna - dle specifikace v PD - OR/23</t>
  </si>
  <si>
    <t>788</t>
  </si>
  <si>
    <t>766660001</t>
  </si>
  <si>
    <t>Montáž dveřních křídel otvíravých jednokřídlových š do 0,8 m do ocelové zárubně</t>
  </si>
  <si>
    <t>'dle tabulky dveří nových - DN/85' 3  
''dle tabulky dveří nových - DN/86' 1  
''dle tabulky dveří nových - DN/87' 1  
''dle tabulky dveří nových - DN/129' 1  
'Součet  
Celkem 6=6.000 [A]</t>
  </si>
  <si>
    <t>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</si>
  <si>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</si>
  <si>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</si>
  <si>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</si>
  <si>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''dle tabulky dveří nových - DN/89' 1  
''dle tabulky dveří nových - DN/91' 1  
''dle tabulky dveří nových - DN/103' 2  
''dle tabulky dveří nových - DN/128' 2  
'Součet  
Celkem 7=7.000 [A]</t>
  </si>
  <si>
    <t>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</si>
  <si>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</si>
  <si>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</si>
  <si>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</si>
  <si>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''dle tabulky dveří nových - DN/104' 4  
''dle tabulky dveří nových - DN/106' 1  
''dle tabulky dveří nových - DN/124' 1  
''dle tabulky dveří nových - DN/127' 1  
'Součet  
Celkem 9=9.000 [A]</t>
  </si>
  <si>
    <t>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</si>
  <si>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</si>
  <si>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</si>
  <si>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</si>
  <si>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''dle tabulky dveří nových - DN/110' 1  
''dle tabulky dveří nových - DN/125' 1  
''dle tabulky dveří nových - DN/126' 1  
''dle tabulky dveří nových - DN/130' 1  
'Součet  
Celkem 5=5.000 [A]</t>
  </si>
  <si>
    <t>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</si>
  <si>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</si>
  <si>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</si>
  <si>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</si>
  <si>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''dle tabulky dveří nových - DN/02' 1  
''dle tabulky dveří nových - DN/05' 2  
''dle tabulky dveří nových - DN/09' 2  
''dle tabulky dveří nových - DN/10' 3  
''dle tabulky dveří nových - DN/21' 1  
''dle tabulky dveří nových - DN/22' 1  
''dle tabulky dveří nových - DN/24' 1  
''dle tabulky dveří nových - DN/25' 1  
''dle tabulky dveří nových - DN/26' 1  
''dle tabulky dveří nových - DN/27' 1  
''dle tabulky dveří nových - DN/28' 5  
''dle tabulky dveří nových - DN/29' 5  
''dle tabulky dveří nových - DN/31' 4  
''dle tabulky dveří nových - DN/32' 4  
''dle tabulky dveří nových - DN/33' 2  
''dle tabulky dveří nových - DN/35' 5  
''dle tabulky dveří nových - DN/37' 1  
''dle tabulky dveří nových - DN/39' 12  
''dle tabulky dveří nových - DN/46' 2  
''dle tabulky dveří nových - DN/52' 1  
''dle tabulky dveří nových - DN/54' 4  
''dle tabulky dveří nových - DN/56' 1  
''dle tabulky dveří nových - DN/57' 2  
''dle tabulky dveří nových - DN/58' 3  
''dle tabulky dveří nových - DN/59' 16  
''dle tabulky dveří nových - DN/62'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DN/84' 2  
''dle tabulky dveří nových - DN/105' 1  
''dle tabulky dveří nových - DN/108' 1  
''dle tabulky dveří nových - DN/112' 1  
''dle tabulky dveří nových - DN/113' 1  
''dle tabulky dveří nových - DN/115' 1  
''dle tabulky dveří nových - DN/116' 1  
''dle tabulky dveří nových - DN/117' 1  
''dle tabulky dveří nových - DN/145' 1  
''dle tabulky dveří nových - DN/146' 4  
''dle tabulky dveří nových - DN/150' 8  
''dle tabulky dveří nových - DN/151' 5  
''montáž dveří po repasi - dle tabulky repasovaných dveří - DR/14' 2  
''montáž dveří po repasi - dle tabulky repasovaných dveří - DR/15' 1  
''montáž dveří po repasi - dle tabulky repasovaných dveří - DR/18' 1  
''montáž dveří po repasi - dle tabulky repasovaných dveří - DR/25' 1  
''montáž dveří po repasi - dle tabulky repasovaných dveří - DR/37' 2  
'Součet  
Celkem 135=135.000 [A]</t>
  </si>
  <si>
    <t>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</si>
  <si>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</si>
  <si>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</si>
  <si>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</si>
  <si>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''dle tabulky dveří nových - DN/14' 2  
''dle tabulky dveří nových - DN/23' 6  
''dle tabulky dveří nových - DN/30' 7  
''dle tabulky dveří nových - DN/42' 1  
''dle tabulky dveří nových - DN/43' 2  
''dle tabulky dveří nových - DN/44' 1  
''dle tabulky dveří nových - DN/45' 1  
''dle tabulky dveří nových - DN/47' 1  
''dle tabulky dveří nových - DN/48' 1  
''dle tabulky dveří nových - DN/53' 1  
''dle tabulky dveří nových - DN/60' 1  
''dle tabulky dveří nových - DN/61' 1  
''dle tabulky dveří nových - DN/63' 1  
''dle tabulky dveří nových - DN/64' 1  
''dle tabulky dveří nových - DN/68' 1  
''dle tabulky dveří nových - DN/69' 1  
''dle tabulky dveří nových - DN/78' 2  
''dle tabulky dveří nových - DN/83' 2  
''dle tabulky dveří nových - DN/97' 1  
''dle tabulky dveří nových - DN/107' 1  
''dle tabulky dveří nových - DN/109' 1  
''dle tabulky dveří nových - DN/114' 1  
''dle tabulky dveří nových - DN/123' 1  
''dle tabulky dveří nových - DN/149' 2  
''dle tabulky dveří nových - DN/152' 1  
''montáž dveří po repasi - dle tabulky repasovaných dveří - DR/05' 1  
''montáž dveří po repasi - dle tabulky repasovaných dveří - DR/10'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DR/47' 2  
'Součet  
Celkem 50=50.000 [A]</t>
  </si>
  <si>
    <t>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</si>
  <si>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</si>
  <si>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</si>
  <si>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</si>
  <si>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''dle tabulky dveří nových - DN/50' 4  
''dle tabulky dveří nových - DN/51' 1  
''dle tabulky dveří nových - DN/55' 8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37=37.000 [A]</t>
  </si>
  <si>
    <t>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</si>
  <si>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</si>
  <si>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</si>
  <si>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</si>
  <si>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</si>
  <si>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</si>
  <si>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</si>
  <si>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</si>
  <si>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''dle tabulky dveří nových - DN/18' 9  
''dle tabulky dveří nových - DN/34' 1  
''dle tabulky dveří nových - DN/36' 6  
''dle tabulky dveří nových - DN/147' 1  
'Součet  
Celkem 18=18.000 [A]</t>
  </si>
  <si>
    <t>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</si>
  <si>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</si>
  <si>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</si>
  <si>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</si>
  <si>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DN/132' 2  
''dle tabulky dveří nových - DN/135' 2  
''dle tabulky dveří nových - DN/136' 2  
''dle tabulky dveří nových - DN/137' 2  
''dle tabulky dveří nových - DN/141' 1  
''dle tabulky dveří nových - DN/153' 1  
'Součet  
Celkem 43=43.000 [A]</t>
  </si>
  <si>
    <t>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</si>
  <si>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</si>
  <si>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</si>
  <si>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</si>
  <si>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''dle tabulky dveří nových - DN/13' 1  
''dle tabulky dveří nových - DN/40' 1  
''dle tabulky dveří nových - DN/131' 1  
''dle tabulky dveří nových - DN/133' 2  
''dle tabulky dveří nových - DN/134' 3  
''dle tabulky dveří nových - DN/138' 2  
''dle tabulky dveří nových - DN/139' 5  
'-'dle tabulky dveří nových - DN/143' 2  
''dle tabulky dveří nových - DN/144' 4  
'Součet  
Celkem 18=18.000 [A]</t>
  </si>
  <si>
    <t>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</si>
  <si>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</si>
  <si>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</si>
  <si>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</si>
  <si>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</si>
  <si>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</si>
  <si>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</si>
  <si>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</si>
  <si>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</si>
  <si>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</si>
  <si>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</si>
  <si>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</si>
  <si>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''dle tabulky dveří nových - DN/12' 1  
''dle tabulky dveří nových - DN/95' 1  
''dle tabulky dveří nových - DN/96' 1  
''dle tabulky dveří nových - DN/98' 1  
''dle tabulky dveří nových - DN/99' 1  
''dle tabulky dveří nových - DN/100' 1  
''dle tabulky dveří nových - DN/101' 1  
''dle tabulky dveří nových - DN/119' 1  
'Součet  
Celkem 10=10.000 [A]</t>
  </si>
  <si>
    <t>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</si>
  <si>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</si>
  <si>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</si>
  <si>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</si>
  <si>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''dle tabulky dveří nových - DN/18' 9  
''dle tabulky dveří nových - DN/34' 1  
''dle tabulky dveří nových - DN/36' 6  
''dle tabulky dveří nových - DN/03' 1  
''dle tabulky dveří nových - DN/06' 1  
''dle tabulky dveří nových - DN/15' 1  
''dle tabulky dveří nových - DN/17' 1  
''dle tabulky dveří nových - DN/38' 1  
''dle tabulky dveří nových - DN/39' 12  
''dle tabulky dveří nových - DN/41' 1  
''dle tabulky dveří nových - DN/65' 3  
''dle tabulky dveří nových - DN/66' 1  
''dle tabulky dveří nových - DN/67' 2  
''dle tabulky dveří nových - DN/71' 1  
''dle tabulky dveří nových - DN/72' 1  
''dle tabulky dveří nových - DN/78' 2  
''dle tabulky dveří nových - DN/87' 1  
''dle tabulky dveří nových - DN/92' 2  
''dle tabulky dveří nových - DN/93' 1  
''dle tabulky dveří nových - DN/95' 2  
''dle tabulky dveří nových - DN/96' 2  
''dle tabulky dveří nových - DN/98' 2  
''dle tabulky dveří nových - DN/99' 2  
''dle tabulky dveří nových - DN/100' 2  
''dle tabulky dveří nových - DN/101' 2  
''dle tabulky dveří nových - DN/111' 1  
''dle tabulky dveří nových - DN/119' 2  
''dle tabulky dveří nových - DN/120' 2  
''dle tabulky dveří nových - DN/124' 1  
''dle tabulky dveří nových - DN/125' 1  
''dle tabulky dveří nových - DN/126' 1  
''dle tabulky dveří nových - DN/131' 2  
''dle tabulky dveří nových - DN/133' 4  
''dle tabulky dveří nových - DN/135' 2  
''dle tabulky dveří nových - DN/136' 2  
''dle tabulky dveří nových - DN/138' 4  
''dle tabulky dveří nových - DN/139' 10  
''dle tabulky dveří nových - DN/144' 8  
''dle tabulky dveří nových - DN/145' 1  
''dle tabulky dveří nových - DN/146' 4  
''dle tabulky dveří nových - DN/147' 1  
''dle tabulky dveří nových - DN/153' 1  
'Součet  
Celkem 108=108.000 [A]</t>
  </si>
  <si>
    <t>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</si>
  <si>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</si>
  <si>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</si>
  <si>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</si>
  <si>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''dle tabulky dveří nových - DN/02' 1  
''dle tabulky dveří nových - DN/03' 1  
''dle tabulky dveří nových - DN/04' 2  
''dle tabulky dveří nových - DN/05' 2  
''dle tabulky dveří nových - DN/08' 1  
''dle tabulky dveří nových - DN/09' 2  
''dle tabulky dveří nových - DN/10' 2  
''dle tabulky dveří nových - DN/11' 1  
''dle tabulky dveří nových - DN/12' 1  
''dle tabulky dveří nových - DN/13' 1  
''dle tabulky dveří nových - DN/14' 2  
''dle tabulky dveří nových - DN/15' 1  
''dle tabulky dveří nových - DN/16' 1  
''dle tabulky dveří nových - DN/17' 1  
''dle tabulky dveří nových - DN/18' 9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DN/34' 1  
''dle tabulky dveří nových - DN/35' 5  
''dle tabulky dveří nových - DN/37' 1  
''dle tabulky dveří nových - DN/39' 12  
''dle tabulky dveří nových - DN/40' 1  
''dle tabulky dveří nových - DN/41' 1  
''dle tabulky dveří nových - DN/42' 1  
''dle tabulky dveří nových - DN/44' 1  
''dle tabulky dveří nových - DN/45' 1  
''dle tabulky dveří nových - DN/46' 2  
''dle tabulky dveří nových - DN/48' 1  
''dle tabulky dveří nových - DN/49' 2  
''dle tabulky dveří nových - DN/50' 4  
''dle tabulky dveří nových - DN/51' 1  
''dle tabulky dveří nových - DN/52' 1  
''dle tabulky dveří nových - DN/54' 4  
''dle tabulky dveří nových - DN/56' 1  
''dle tabulky dveří nových - DN/57' 2  
''dle tabulky dveří nových - DN/58' 3  
''dle tabulky dveří nových - DN/59' 16  
''dle tabulky dveří nových - DN/60' 1  
''dle tabulky dveří nových - DN/61' 1  
''dle tabulky dveří nových - DN/62' 1  
''dle tabulky dveří nových - DN/64' 1  
''dle tabulky dveří nových - DN/69' 1  
''dle tabulky dveří nových - DN/70' 1  
''dle tabulky dveří nových - DN/73' 2  
''dle tabulky dveří nových - DN/74' 1  
''dle tabulky dveří nových - DN/76' 1  
''dle tabulky dveří nových - DN/77' 1  
''dle tabulky dveří nových - DN/79' 1  
''dle tabulky dveří nových - DN/80' 2  
''dle tabulky dveří nových - DN/81' 2  
''dle tabulky dveří nových - DN/82' 1  
''dle tabulky dveří nových - DN/83' 2  
''dle tabulky dveří nových - DN/84' 2  
''dle tabulky dveří nových - DN/85' 3  
''dle tabulky dveří nových - DN/86' 1  
''dle tabulky dveří nových - DN/88' 1  
''dle tabulky dveří nových - DN/89' 1  
''dle tabulky dveří nových - DN/90' 1  
''dle tabulky dveří nových - DN/91' 1  
''dle tabulky dveří nových - DN/94' 1  
''dle tabulky dveří nových - DN/97' 1  
''dle tabulky dveří nových - DN/102' 1  
''dle tabulky dveří nových - DN/103' 2  
''dle tabulky dveří nových - DN/104' 4  
''dle tabulky dveří nových - DN/105' 1  
''dle tabulky dveří nových - DN/106' 1  
''dle tabulky dveří nových - DN/107' 1  
''dle tabulky dveří nových - DN/108' 1  
''dle tabulky dveří nových - DN/109' 1  
''dle tabulky dveří nových - DN/112' 1  
''dle tabulky dveří nových - DN/113' 1  
''dle tabulky dveří nových - DN/114' 1  
''dle tabulky dveří nových - DN/115' 1  
''dle tabulky dveří nových - DN/116' 1  
''dle tabulky dveří nových - DN/117' 1  
''dle tabulky dveří nových - DN/118' 4  
''dle tabulky dveří nových - DN/119' 1  
''dle tabulky dveří nových - DN/123' 1  
''dle tabulky dveří nových - DN/127' 1  
''dle tabulky dveří nových - DN/128' 2  
''dle tabulky dveří nových - DN/129' 1  
''dle tabulky dveří nových - DN/130' 1  
''dle tabulky dveří nových - DN/132' 2  
''dle tabulky dveří nových - DN/134' 3  
''dle tabulky dveří nových - DN/137' 2  
''dle tabulky dveří nových - DN/140' 1  
''dle tabulky dveří nových - DN/141' 1  
''dle tabulky dveří nových - DN/143' 2  
''dle tabulky dveří nových - DN/148' 1  
''dle tabulky dveří nových - DN/149' 2  
''dle tabulky dveří nových - DN/150' 8  
''dle tabulky dveří nových - DN/151' 5  
''dle tabulky dveří nových - DN/152' 1  
'Součet  
Celkem 223=223.000 [A]</t>
  </si>
  <si>
    <t>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</si>
  <si>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</si>
  <si>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</si>
  <si>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</si>
  <si>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''dle tabulky dveří nových - DN/07' 1  
''dle tabulky dveří nových - DN/10' 1  
''dle tabulky dveří nových - DN/15' 1  
''dle tabulky dveří nových - DN/16' 1  
''dle tabulky dveří nových - DN/17' 1  
''dle tabulky dveří nových - DN/36' 6  
''dle tabulky dveří nových - DN/38' 1  
''dle tabulky dveří nových - DN/43' 2  
''dle tabulky dveří nových - DN/47' 1  
''dle tabulky dveří nových - DN/53' 1  
''dle tabulky dveří nových - DN/55' 8  
''dle tabulky dveří nových - DN/65' 3  
''dle tabulky dveří nových - DN/66' 1  
''dle tabulky dveří nových - DN/67' 2  
''dle tabulky dveří nových - DN/68' 1  
''dle tabulky dveří nových - DN/71' 1  
''dle tabulky dveří nových - DN/72' 1  
''dle tabulky dveří nových - DN/78' 2  
''dle tabulky dveří nových - DN/87' 1  
''dle tabulky dveří nových - DN/92' 2  
''dle tabulky dveří nových - DN/93' 1  
''dle tabulky dveří nových - DN/95' 1  
''dle tabulky dveří nových - DN/96' 1  
''dle tabulky dveří nových - DN/98' 1  
''dle tabulky dveří nových - DN/99' 1  
''dle tabulky dveří nových - DN/100' 1  
''dle tabulky dveří nových - DN/101' 1  
''dle tabulky dveří nových - DN/111' 1  
''dle tabulky dveří nových - DN/120' 1  
''dle tabulky dveří nových - DN/124' 1  
''dle tabulky dveří nových - DN/125' 1  
''dle tabulky dveří nových - DN/126' 1  
''dle tabulky dveří nových - DN/131' 1  
''dle tabulky dveří nových - DN/133' 2  
''dle tabulky dveří nových - DN/135' 2  
''dle tabulky dveří nových - DN/136' 2  
''dle tabulky dveří nových - DN/138' 2  
''dle tabulky dveří nových - DN/139' 5  
''dle tabulky dveří nových - DN/144' 4  
''dle tabulky dveří nových - DN/145' 1  
''dle tabulky dveří nových - DN/147' 1  
''dle tabulky dveří nových - DN/153' 1  
'Součet  
Celkem 72=72.000 [A]</t>
  </si>
  <si>
    <t>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</si>
  <si>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</si>
  <si>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</si>
  <si>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</si>
  <si>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Celkem 1=1.000 [A]</t>
  </si>
  <si>
    <t>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</si>
  <si>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</si>
  <si>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</si>
  <si>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</si>
  <si>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Celkem 1=1.000 [A]</t>
  </si>
  <si>
    <t>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</si>
  <si>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</si>
  <si>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</si>
  <si>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</si>
  <si>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''dle tabulky dveří nových - DN/02' 1  
''dle tabulky dveří nových - DN/05' 2  
''dle tabulky dveří nových - DN/08' 1  
''dle tabulky dveří nových - DN/09' 2  
''dle tabulky dveří nových - DN/10' 3  
''dle tabulky dveří nových - DN/14' 2  
''dle tabulky dveří nových - DN/21' 1  
''dle tabulky dveří nových - DN/22' 1  
''dle tabulky dveří nových - DN/23' 6  
''dle tabulky dveří nových - DN/24' 1  
''dle tabulky dveří nových - DN/25' 1  
''dle tabulky dveří nových - DN/26' 1  
''dle tabulky dveří nových - DN/27' 1  
''dle tabulky dveří nových - DN/28' 5  
''dle tabulky dveří nových - DN/29' 5  
''dle tabulky dveří nových - DN/30' 7  
''dle tabulky dveří nových - DN/31' 4  
''dle tabulky dveří nových - DN/32' 4  
''dle tabulky dveří nových - DN/33' 2  
''dle tabulky dveří nových - DN/37' 1  
''dle tabulky dveří nových - DN/39' 12  
''dle tabulky dveří nových - DN/42' 1  
''dle tabulky dveří nových - DN/43' 2  
''dle tabulky dveří nových - DN/44' 1  
''dle tabulky dveří nových - DN/45' 1  
''dle tabulky dveří nových - DN/46' 2  
''dle tabulky dveří nových - DN/47' 1  
''dle tabulky dveří nových - DN/48' 1  
''dle tabulky dveří nových - DN/52' 1  
''dle tabulky dveří nových - DN/53' 1  
''dle tabulky dveří nových - DN/54' 4  
''dle tabulky dveří nových - DN/56' 1  
''dle tabulky dveří nových - DN/57' 2  
''dle tabulky dveří nových - DN/58' 3  
''dle tabulky dveří nových - DN/59' 16  
''dle tabulky dveří nových - DN/62' 1  
''dle tabulky dveří nových - DN/63' 1  
''dle tabulky dveří nových - DN/64' 1  
''dle tabulky dveří nových - DN/68' 1  
''dle tabulky dveří nových - DN/69' 1  
''dle tabulky dveří nových - DN/70' 1  
''dle tabulky dveří nových - DN/73' 2  
''dle tabulky dveří nových - DN/74' 1  
''dle tabulky dveří nových - DN/76' 1  
''dle tabulky dveří nových - DN/77' 1  
''dle tabulky dveří nových - DN/78' 2  
''dle tabulky dveří nových - DN/79' 1  
''dle tabulky dveří nových - DN/80' 2  
''dle tabulky dveří nových - DN/81' 2  
''dle tabulky dveří nových - DN/82' 1  
''dle tabulky dveří nových - DN/97' 1  
''dle tabulky dveří nových - DN/105' 1  
''dle tabulky dveří nových - DN/107' 1  
''dle tabulky dveří nových - DN/108' 1  
''dle tabulky dveří nových - DN/109' 1  
''dle tabulky dveří nových - DN/112' 1  
''dle tabulky dveří nových - DN/113' 1  
''dle tabulky dveří nových - DN/114' 1  
''dle tabulky dveří nových - DN/116' 1  
''dle tabulky dveří nových - DN/117' 1  
''dle tabulky dveří nových - DN/123' 1  
''dle tabulky dveří nových - DN/145' 1  
''dle tabulky dveří nových - DN/146' 4  
''dle tabulky dveří nových - DN/148' 1  
''dle tabulky dveří nových - DN/149' 2  
''dle tabulky dveří nových - DN/150' 8  
''dle tabulky dveří nových - DN/151' 5  
''montáž dveří po repasi - dle tabulky repasovaných dveří - DR/05' 1  
''montáž dveří po repasi - dle tabulky repasovaných dveří - DR/10' 1  
''montáž dveří po repasi - dle tabulky repasovaných dveří - DR/14' 2  
''montáž dveří po repasi - dle tabulky repasovaných dveří - DR/15' 1  
''montáž dveří po repasi - dle tabulky repasovaných dveří - DR/18' 1  
''montáž dveří po repasi - dle tabulky repasovaných dveří - DR/19' 1  
''montáž dveří po repasi - dle tabulky repasovaných dveří - DR/20' 1  
''montáž dveří po repasi - dle tabulky repasovaných dveří - DR/23' 1  
''montáž dveří po repasi - dle tabulky repasovaných dveří - DR/24' 1  
''montáž dveří po repasi - dle tabulky repasovaných dveří - DR/25' 1  
''montáž dveří po repasi - dle tabulky repasovaných dveří - DR/37' 2  
''montáž dveří po repasi - dle tabulky repasovaných dveří - DR/47' 2  
'Součet  
Celkem 173=173.000 [A]</t>
  </si>
  <si>
    <t>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</si>
  <si>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</si>
  <si>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</si>
  <si>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</si>
  <si>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''dle tabulky dveří nových - DN/49' 2  
''dle tabulky dveří nových - DN/50' 4  
''dle tabulky dveří nových - DN/51' 1  
''dle tabulky dveří nových - DN/55' 8  
''dle tabulky dveří nových - DN/119' 1  
''dle tabulky dveří nových - DN/120' 1  
''dle tabulky dveří nových - DN/140' 1  
''montáž dveří po repasi - dle tabulky repasovaných dveří - DR/01' 1  
''montáž dveří po repasi - dle tabulky repasovaných dveří - DR/02' 1  
''montáž dveří po repasi - dle tabulky repasovaných dveří - DR/03' 2  
''montáž dveří po repasi - dle tabulky repasovaných dveří - DR/06' 1  
''montáž dveří po repasi - dle tabulky repasovaných dveří - DR/07' 1  
''montáž dveří po repasi - dle tabulky repasovaných dveří - DR/08' 1  
''montáž dveří po repasi - dle tabulky repasovaných dveří - DR/09' 1  
''montáž dveří po repasi - dle tabulky repasovaných dveří - DR/11' 1  
''montáž dveří po repasi - dle tabulky repasovaných dveří - DR/12' 2  
''montáž dveří po repasi - dle tabulky repasovaných dveří - DR/13' 1  
''montáž dveří po repasi - dle tabulky repasovaných dveří - DR/16' 1  
''montáž dveří po repasi - dle tabulky repasovaných dveří - DR/17' 1  
''montáž dveří po repasi - dle tabulky repasovaných dveří - DR/21' 1  
''montáž dveří po repasi - dle tabulky repasovaných dveří - DR/22' 1  
''montáž dveří po repasi - dle tabulky repasovaných dveří - DR/26' 4  
'Součet  
Celkem 39=39.000 [A]</t>
  </si>
  <si>
    <t>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</si>
  <si>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</si>
  <si>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</si>
  <si>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</si>
  <si>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''dle tabulky dveří nových - DN/06' 1  
''dle tabulky dveří nových - DN/15' 1  
''dle tabulky dveří nových - DN/16' 1  
''dle tabulky dveří nových - DN/17' 1  
''dle tabulky dveří nových - DN/18' 9  
''dle tabulky dveří nových - DN/34' 1  
''dle tabulky dveří nových - DN/36' 6  
''dle tabulky dveří nových - DN/38' 1  
''dle tabulky dveří nových - DN/41' 1  
''dle tabulky dveří nových - DN/65' 3  
''dle tabulky dveří nových - DN/66' 1  
''dle tabulky dveří nových - DN/67' 2  
''dle tabulky dveří nových - DN/71' 1  
''dle tabulky dveří nových - DN/72' 1  
''dle tabulky dveří nových - DN/93' 1  
''dle tabulky dveří nových - DN/94' 1  
''dle tabulky dveří nových - DN/111' 1  
''dle tabulky dveří nových - DN/118' 4  
''dle tabulky dveří nových - DN/130' 1  
''dle tabulky dveří nových - DN/132' 2  
''dle tabulky dveří nových - DN/135' 2  
''dle tabulky dveří nových - DN/136' 2  
''dle tabulky dveří nových - DN/137' 2  
''dle tabulky dveří nových - DN/141' 1  
''dle tabulky dveří nových - DN/147' 1  
''dle tabulky dveří nových - DN/153' 1  
'Součet  
Celkem 50=50.000 [A]</t>
  </si>
  <si>
    <t>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</si>
  <si>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</si>
  <si>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</si>
  <si>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</si>
  <si>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''dle tabulky dveří nových - DN/07' 1  
''dle tabulky dveří nových - DN/12' 1  
''dle tabulky dveří nových - DN/13' 1  
''dle tabulky dveří nových - DN/40' 1  
''dle tabulky dveří nových - DN/95' 1  
''dle tabulky dveří nových - DN/96' 1  
''dle tabulky dveří nových - DN/98' 1  
''dle tabulky dveří nových - DN/99' 1  
''dle tabulky dveří nových - DN/100' 1  
''dle tabulky dveří nových - DN/101' 1  
''dle tabulky dveří nových - DN/131' 1  
''dle tabulky dveří nových - DN/133' 2  
''dle tabulky dveří nových - DN/134' 3  
''dle tabulky dveří nových - DN/138' 2  
''dle tabulky dveří nových - DN/139' 5  
''dle tabulky dveří nových - DN/143' 2  
''dle tabulky dveří nových - DN/144' 4  
'Součet  
Celkem 31=31.000 [A]</t>
  </si>
  <si>
    <t>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</si>
  <si>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</si>
  <si>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</si>
  <si>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</si>
  <si>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0,82*1,96  
''DB/26' 0,8*1,97  
''DB/89' 4*0,9*2,1  
''DB/93' 0,88*1,97  
''DB/59' 0,87*2,28  
''DB/37' 0,9*2,11  
''DB/88' 0,9*2  
''DB/89' 0,9*2,1  
''DB/35' (1+1)*0,7*2,1  
''DB/36' (1+1)*0,83*1,97  
''DB/37' (2+2)*0,9*2,05  
''DB/40' (1+1)*0,9*2  
''DB/43' (1+1)*0,6*2,37  
''DB/44' (2+2)*0,7*2,13  
''DB/45' (2+2)*0,75*1,88  
''DB/46' (1+1)*0,6*1,99  
''DB/49' (2+2)*0,9*2  
''DB/66' (1+1)*0,77*1,82  
''DB/67' (2+2)*0,78*1,87  
''DB/70' (1+1)*0,92*2,12  
''DB/62' 2*0,6*1,97  
''DB/95' (1+4)*0,8*1,97  
''DB/01' 2*0,82*2  
''DB/03' 5*0,8*2  
''DB/04' (2+1+3)*0,7*1,97  
''DB/05' 2*0,9*1,97  
''DB/06' 2*1*2  
''DB/07' 2*0,8*1,97  
''DB/09' 0,6*1,97  
''DB/12' 0,6*1,97  
''DB/13' (11+7+3+1+1+17)*0,9*1,97  
''DB/16' (17+12+25+3+3+8+2)*0,6*1,97  
''DB/18' (17+18+12+2+2+4)*0,8*1,97  
''DB/73' 0,8*1,97  
''DB/57' 0,8*1,97  
''DB/60' 0,9*2,2  
''DB/80' 0,6*0,9  
''DB/34' 0,9*2,1  
''DB/41' (1+1)*0,8*1,97  
''DB/68' (1+1)*0,61*1,98  
''DB/69' (1+1)*0,61*1,98  
''DB/75' (4+4)*0,9*1,97  
''DB/52' 0,6*1,22  
''DB/53' 2*0,65*1,56  
''DB/65' 2*0,8*1,97  
''DB/79' 0,9*(1,26+2,03)/2  
''DB/54' 0,6*1,78  
'Součet  
Celkem 395.205=395.205 [A]</t>
  </si>
  <si>
    <t>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</si>
  <si>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</si>
  <si>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</si>
  <si>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</si>
  <si>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2*0,9*2,45  
''DB/20' 2*1,53*2,95  
''DB/25' 1,3*2,17  
''DB/96' 1,3*2,4  
''DB/27' (1+1)*1,22*2,48  
''DB/28' 1,4*2,24+2*1,36*1,97  
''DB/85' 4*1,2*2,4  
''DB/29' 1,58*2,32  
''DB/32' 1,4*2,4  
''DB/56' 2*0,85*(2,15+0,67)  
''DB/85' 2*1,2*2,4  
''DB/91' 2*1,2*2,12  
''DB/92' 1,2*2,4  
''DB/97' 2*0,9*2,3  
''DB/38' (1+1)*1,23*2,4  
''DB/39' (1+1)*1,2*2,37  
''DB/85' (4+2)*1,2*2,4  
''DB/86' 1,4*2,4  
''DB/94' 0,9*2,78  
''DB/02' 1,25*2,45  
''DB/71' 1,09*2,27  
''DB/76' (1+1)*1,4*1,97  
'Součet  
Celkem 120.918=120.918 [A]</t>
  </si>
  <si>
    <t>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</si>
  <si>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</si>
  <si>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</si>
  <si>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</si>
  <si>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</si>
  <si>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</si>
  <si>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</si>
  <si>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</si>
  <si>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''2.NP' 4  
'Součet  
Celkem 7=7.000 [A]</t>
  </si>
  <si>
    <t>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</si>
  <si>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</si>
  <si>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</si>
  <si>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</si>
  <si>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''2.NP' 2  
'Součet  
Celkem 4=4.000 [A]</t>
  </si>
  <si>
    <t>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</si>
  <si>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</si>
  <si>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</si>
  <si>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GK do vybraných dveří</t>
  </si>
  <si>
    <t>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</si>
  <si>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</si>
  <si>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</si>
  <si>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</si>
  <si>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</si>
  <si>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</si>
  <si>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818</t>
  </si>
  <si>
    <t>5491Zi32</t>
  </si>
  <si>
    <t>dočasné ochranná mříž - dle tabulky zámečnických výrobků - Zi/32</t>
  </si>
  <si>
    <t>'dle tabulky zámečnických výrobků - Zi/32' 1,45*2,71  
Celkem 3.93=3.930 [A]</t>
  </si>
  <si>
    <t>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</si>
  <si>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</si>
  <si>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</si>
  <si>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</si>
  <si>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</si>
  <si>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</si>
  <si>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</si>
  <si>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</si>
  <si>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Celkem 1=1.000 [A]</t>
  </si>
  <si>
    <t>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</si>
  <si>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</si>
  <si>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</si>
  <si>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</si>
  <si>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</si>
  <si>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</si>
  <si>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</si>
  <si>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</si>
  <si>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</si>
  <si>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</si>
  <si>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</si>
  <si>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</si>
  <si>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Celkem 1=1.000 [A]</t>
  </si>
  <si>
    <t>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</si>
  <si>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</si>
  <si>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</si>
  <si>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</si>
  <si>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Celkem 25.193=25.193 [A]</t>
  </si>
  <si>
    <t>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</si>
  <si>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</si>
  <si>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</si>
  <si>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</si>
  <si>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''demontáž zábradlí pro repasi - dle tabulky zámečnických výrobků - Zi/27' 6,94  
''demontáž zábradlí pro repasi - dle tabulky zámečnických výrobků - Zi/28' 11,1  
''demontáž zábradlí pro repasi - dle tabulky zámečnických výrobků - Zi/29' 2  
'Součet  
Celkem 26.94=26.940 [A]</t>
  </si>
  <si>
    <t>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</si>
  <si>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</si>
  <si>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</si>
  <si>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</si>
  <si>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''demontáž zábradlí pro repasi - dle tabulky zámečnických výrobků - Zi/05' 8,6+29,2  
''demontáž zábradlí pro repasi - dle tabulky zámečnických výrobků - Zi/07' 44,8  
''demontáž zábradlí pro repasi - dle tabulky zámečnických výrobků - Zi/21' 25,2  
''demontáž zábradlí pro repasi - dle tabulky zámečnických výrobků - Zi/22' 28,2  
''demontáž zábradlí pro repasi - dle tabulky zámečnických výrobků - Zi/24' 41,7  
'Součet  
Celkem 219=219.000 [A]</t>
  </si>
  <si>
    <t>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</si>
  <si>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</si>
  <si>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</si>
  <si>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</si>
  <si>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''demontáž madla pro repasi - dle tabulky zámečnických výrobků - Zi/08' 4,22  
''demontáž madla pro repasi - dle tabulky zámečnických výrobků - Zi/21' 38  
''demontáž madla pro repasi - dle tabulky zámečnických výrobků - Zi/22' 38  
''demontáž madla pro repasi - dle tabulky zámečnických výrobků - Zi/23' 31,2  
'Součet  
Celkem 143.22=143.220 [A]</t>
  </si>
  <si>
    <t>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</si>
  <si>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</si>
  <si>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</si>
  <si>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</si>
  <si>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''montáž zábradlí po repasi - dle tabulky zámečnických výrobků - Zi/27' 6,94  
''montáž zábradlí po repasi - dle tabulky zámečnických výrobků - Zi/28' 11,1  
''montáž zábradlí po repasi - dle tabulky zámečnických výrobků - Zi/29' 2  
''montáž nového zábradlí - dle tabulky zámečnických výrobků - Zi/31' 3,825  
'Součet  
Celkem 30.765=30.765 [A]</t>
  </si>
  <si>
    <t>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</si>
  <si>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</si>
  <si>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</si>
  <si>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</si>
  <si>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Celkem 1.62=1.620 [A]</t>
  </si>
  <si>
    <t>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</si>
  <si>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</si>
  <si>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</si>
  <si>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</si>
  <si>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''montáž zábradlí po repasi - dle tabulky zámečnických výrobků - Zi/05' 8,6+29,2  
''montáž zábradlí po repasi - dle tabulky zámečnických výrobků - Zi/07' 44,8  
''montáž zábradlí po repasi - dle tabulky zámečnických výrobků - Zi/21' 25,2  
''montáž zábradlí po repasi - dle tabulky zámečnických výrobků - Zi/22' 28,2  
''montáž zábradlí po repasi - dle tabulky zámečnických výrobků - Zi/23' 41,7  
'Součet  
Celkem 219=219.000 [A]</t>
  </si>
  <si>
    <t>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</si>
  <si>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</si>
  <si>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</si>
  <si>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</si>
  <si>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Celkem 6.6=6.600 [A]</t>
  </si>
  <si>
    <t>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</si>
  <si>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</si>
  <si>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</si>
  <si>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</si>
  <si>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Celkem 1.914=1.914 [A]</t>
  </si>
  <si>
    <t>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</si>
  <si>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</si>
  <si>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</si>
  <si>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</si>
  <si>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Celkem 2.055=2.055 [A]</t>
  </si>
  <si>
    <t>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</si>
  <si>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</si>
  <si>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</si>
  <si>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</si>
  <si>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Celkem 1=1.000 [A]</t>
  </si>
  <si>
    <t>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</si>
  <si>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</si>
  <si>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</si>
  <si>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</si>
  <si>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Celkem 1=1.000 [A]</t>
  </si>
  <si>
    <t>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</si>
  <si>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</si>
  <si>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</si>
  <si>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</si>
  <si>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Celkem 2=2.000 [A]</t>
  </si>
  <si>
    <t>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</si>
  <si>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</si>
  <si>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</si>
  <si>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</si>
  <si>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Celkem 31.8=31.800 [A]</t>
  </si>
  <si>
    <t>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</si>
  <si>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</si>
  <si>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</si>
  <si>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</si>
  <si>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Celkem 41.3=41.300 [A]</t>
  </si>
  <si>
    <t>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</si>
  <si>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</si>
  <si>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</si>
  <si>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</si>
  <si>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Celkem 37.8=37.800 [A]</t>
  </si>
  <si>
    <t>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</si>
  <si>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</si>
  <si>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</si>
  <si>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</si>
  <si>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Celkem 44.8=44.800 [A]</t>
  </si>
  <si>
    <t>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</si>
  <si>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</si>
  <si>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</si>
  <si>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</si>
  <si>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Celkem 4.22=4.220 [A]</t>
  </si>
  <si>
    <t>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</si>
  <si>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</si>
  <si>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</si>
  <si>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</si>
  <si>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Celkem 6.127=6.127 [A]</t>
  </si>
  <si>
    <t>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</si>
  <si>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</si>
  <si>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</si>
  <si>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</si>
  <si>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Celkem 0.274=0.274 [A]</t>
  </si>
  <si>
    <t>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</si>
  <si>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</si>
  <si>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</si>
  <si>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</si>
  <si>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Celkem 2.16=2.160 [A]</t>
  </si>
  <si>
    <t>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</si>
  <si>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</si>
  <si>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</si>
  <si>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</si>
  <si>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Celkem 0.63=0.630 [A]</t>
  </si>
  <si>
    <t>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</si>
  <si>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</si>
  <si>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</si>
  <si>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</si>
  <si>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Celkem 0.63=0.630 [A]</t>
  </si>
  <si>
    <t>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</si>
  <si>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</si>
  <si>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</si>
  <si>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</si>
  <si>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Celkem 1.318=1.318 [A]</t>
  </si>
  <si>
    <t>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</si>
  <si>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</si>
  <si>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</si>
  <si>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</si>
  <si>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Celkem 1.318=1.318 [A]</t>
  </si>
  <si>
    <t>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</si>
  <si>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</si>
  <si>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</si>
  <si>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</si>
  <si>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Celkem 0.171=0.171 [A]</t>
  </si>
  <si>
    <t>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</si>
  <si>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</si>
  <si>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</si>
  <si>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</si>
  <si>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Celkem 4=4.000 [A]</t>
  </si>
  <si>
    <t>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</si>
  <si>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</si>
  <si>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</si>
  <si>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</si>
  <si>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Celkem 0.144=0.144 [A]</t>
  </si>
  <si>
    <t>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</si>
  <si>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</si>
  <si>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</si>
  <si>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</si>
  <si>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Celkem 5.166=5.166 [A]</t>
  </si>
  <si>
    <t>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</si>
  <si>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</si>
  <si>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</si>
  <si>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</si>
  <si>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Celkem 3=3.000 [A]</t>
  </si>
  <si>
    <t>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</si>
  <si>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</si>
  <si>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</si>
  <si>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</si>
  <si>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Celkem 1=1.000 [A]</t>
  </si>
  <si>
    <t>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</si>
  <si>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</si>
  <si>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</si>
  <si>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</si>
  <si>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Celkem 1=1.000 [A]</t>
  </si>
  <si>
    <t>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</si>
  <si>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</si>
  <si>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</si>
  <si>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</si>
  <si>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Celkem 31.2=31.200 [A]</t>
  </si>
  <si>
    <t>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</si>
  <si>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</si>
  <si>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</si>
  <si>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</si>
  <si>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Celkem 41.7=41.700 [A]</t>
  </si>
  <si>
    <t>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</si>
  <si>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</si>
  <si>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</si>
  <si>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</si>
  <si>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Celkem 1.375=1.375 [A]</t>
  </si>
  <si>
    <t>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</si>
  <si>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</si>
  <si>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</si>
  <si>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</si>
  <si>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Celkem 80=80.000 [A]</t>
  </si>
  <si>
    <t>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</si>
  <si>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</si>
  <si>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</si>
  <si>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</si>
  <si>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Celkem 1=1.000 [A]</t>
  </si>
  <si>
    <t>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</si>
  <si>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</si>
  <si>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</si>
  <si>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</si>
  <si>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Celkem 1=1.000 [A]</t>
  </si>
  <si>
    <t>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</si>
  <si>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</si>
  <si>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</si>
  <si>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</si>
  <si>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Celkem 1=1.000 [A]</t>
  </si>
  <si>
    <t>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</si>
  <si>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</si>
  <si>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</si>
  <si>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</si>
  <si>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Celkem 1=1.000 [A]</t>
  </si>
  <si>
    <t>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</si>
  <si>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</si>
  <si>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</si>
  <si>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</si>
  <si>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Celkem 3.825=3.825 [A]</t>
  </si>
  <si>
    <t>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</si>
  <si>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</si>
  <si>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</si>
  <si>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</si>
  <si>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Celkem 1=1.000 [A]</t>
  </si>
  <si>
    <t>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</si>
  <si>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</si>
  <si>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</si>
  <si>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</si>
  <si>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Celkem 1=1.000 [A]</t>
  </si>
  <si>
    <t>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</si>
  <si>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</si>
  <si>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</si>
  <si>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</si>
  <si>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Celkem 1=1.000 [A]</t>
  </si>
  <si>
    <t>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</si>
  <si>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</si>
  <si>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</si>
  <si>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</si>
  <si>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</si>
  <si>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</si>
  <si>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</si>
  <si>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</si>
  <si>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2  
Celkem 2=2.000 [A]</t>
  </si>
  <si>
    <t>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</si>
  <si>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</si>
  <si>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</si>
  <si>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</si>
  <si>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</si>
  <si>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</si>
  <si>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</si>
  <si>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</si>
  <si>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Celkem 1=1.000 [A]</t>
  </si>
  <si>
    <t>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</si>
  <si>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</si>
  <si>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</si>
  <si>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</si>
  <si>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''DB/31' 4,445*2,59  
''1.NP' 2,955*2,49+2,76*2,6  
''1.-2.NP' 4,99*3,03+3,19*1,75  
''2.NP' 4,445*2,54  
'Součet  
Celkem 65.501=65.501 [A]</t>
  </si>
  <si>
    <t>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</si>
  <si>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</si>
  <si>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</si>
  <si>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</si>
  <si>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''demontáž mřížky pro repasi - dle tabulky zámečnických výrobků - Zi/10' 2*0,37*0,37  
''demontáž mřížky pro repasi - dle tabulky zámečnických výrobků - Zi/11' 4*1,2*0,45  
''demontáž mřížky pro repasi - dle tabulky zámečnických výrobků - Zi/12' 4*0,35*0,45  
''demontáž mřížky pro repasi - dle tabulky zámečnických výrobků - Zi/13' 4*0,35*0,45  
''demontáž mřížky pro repasi - dle tabulky zámečnických výrobků - Zi/14' 2*1,22*0,54  
''demontáž mřížky pro repasi - dle tabulky zámečnických výrobků - Zi/15' 2*1,22*0,54  
''demontáž mřížky pro repasi - dle tabulky zámečnických výrobků - Zi/16' 0,45*0,38  
''demontáž mříže pro repasi - dle tabulky zámečnických výrobků - Zi/17' 2*1*2  
''demontáž mřížky pro repasi - dle tabulky zámečnických výrobků - Zi/18' 0,38*0,38  
''demontáž mříže pro repasi - dle tabulky zámečnických výrobků - Zi/19' 2*3,15*0,82  
''demontáž mřížky pro repasi - dle tabulky zámečnických výrobků - Zi/20' 3*1*1  
''demontáž mřížky pro repasi - dle tabulky zámečnických výrobků - Zi/25' 2*1,25*0,55  
'Součet  
Celkem 26.313=26.313 [A]</t>
  </si>
  <si>
    <t>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</si>
  <si>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</si>
  <si>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</si>
  <si>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</si>
  <si>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''montáž mřížky po repasi - dle tabulky zámečnických výrobků - Zi/10' 2*0,37*0,37  
''montáž mřížky po repasi - dle tabulky zámečnických výrobků - Zi/11' 4*1,2*0,45  
''montáž mřížky po repasi - dle tabulky zámečnických výrobků - Zi/12' 4*0,35*0,45  
''montáž mřížky po repasi - dle tabulky zámečnických výrobků - Zi/13' 4*0,35*0,45  
''montáž mřížky po repasi - dle tabulky zámečnických výrobků - Zi/14' 2*1,22*0,54  
''montáž mřížky po repasi - dle tabulky zámečnických výrobků - Zi/15' 2*1,22*0,54  
''montáž mřížky po repasi - dle tabulky zámečnických výrobků - Zi/16' 0,45*0,38  
''montáž mříže po repasi - dle tabulky zámečnických výrobků - Zi/17' 2*1*2  
''montáž mřížky po repasi - dle tabulky zámečnických výrobků - Zi/18' 0,38*0,38  
''montáž mříže po repasi - dle tabulky zámečnických výrobků - Zi/19' 2*3,15*0,82  
''montáž mřížky po repasi - dle tabulky zámečnických výrobků - Zi/20' 3*1*1  
''montáž mřížky po repasi - dle tabulky zámečnických výrobků - Zi/25' 2*1,25*0,55  
'Součet  
Celkem 26.313=26.313 [A]</t>
  </si>
  <si>
    <t>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</si>
  <si>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</si>
  <si>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</si>
  <si>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</si>
  <si>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Celkem 3.93=3.930 [A]</t>
  </si>
  <si>
    <t>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</si>
  <si>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</si>
  <si>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</si>
  <si>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</si>
  <si>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2*0,8*1,97  
''DB/34' (1+1)*0,9*2,1  
''DB/77' 1*1,97  
''DB/90' 0,6*1,54  
'Součet  
Celkem 9.826=9.826 [A]</t>
  </si>
  <si>
    <t>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</si>
  <si>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</si>
  <si>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</si>
  <si>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</si>
  <si>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1,68*2,4  
''DB/98' 1,05*2,13  
''DB/87' 2*1,05*2,22  
'Součet  
Celkem 10.931=10.931 [A]</t>
  </si>
  <si>
    <t>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</si>
  <si>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</si>
  <si>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</si>
  <si>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</si>
  <si>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Celkem 1=1.000 [A]</t>
  </si>
  <si>
    <t>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</si>
  <si>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</si>
  <si>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</si>
  <si>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</si>
  <si>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</si>
  <si>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</si>
  <si>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</si>
  <si>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</si>
  <si>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</si>
  <si>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</si>
  <si>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</si>
  <si>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</si>
  <si>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t>
  </si>
  <si>
    <t>617,44*1,1 'Přepočtené koeficientem množství  
Celkem 679.184=679.184 [A]</t>
  </si>
  <si>
    <t>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</si>
  <si>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</si>
  <si>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</si>
  <si>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</si>
  <si>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1123,67*1,1 'Přepočtené koeficientem množství  
Celkem 1236.037=1 236.037 [A]</t>
  </si>
  <si>
    <t>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</si>
  <si>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</si>
  <si>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</si>
  <si>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</si>
  <si>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Celkem 496.964=496.964 [A]</t>
  </si>
  <si>
    <t>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</si>
  <si>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</si>
  <si>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</si>
  <si>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</si>
  <si>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1741.11=1 741.110 [A]</t>
  </si>
  <si>
    <t>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</si>
  <si>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</si>
  <si>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</si>
  <si>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</si>
  <si>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</si>
  <si>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</si>
  <si>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</si>
  <si>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</si>
  <si>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</si>
  <si>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</si>
  <si>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</si>
  <si>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</si>
  <si>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</si>
  <si>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'3,375*2+2,31*2+0,58*2-(0,6+0,8)  
''2.NP' 2,255*2+1,61*2-0,9+1,61*2+3,36*2-0,8*2+5,435*2+1,85*2-0,8+3,045*2+2,1*2-0,8  
''3.NP' 2,01*2+3*2-0,9+2*2+3*2-0,9+3,87*2+0,31*2+1,765*2-0,915+3,49*2+1,355*2-0,9+2,455*2+1,36*2-0,9+5,29*2+4,505*2-1,2+5,875*2+5,25*2-1,2+2*2+2*2-0, 
'0,805*2+1,195*2-0,71+1,81*2+0,98*2-0,9+15,22*2+3,79+1,15*2-(0,77+1,21)  
''4.NP' 0,785*2+1,21*2-0,71+0,77*2+1,22*2-0,71+3,69*2+2,43*2-0,9+1,67+2,41+0,83-(0,7*2+0,6)+0,985*2+1,775*2+0,305*2-0,7+1,455*2+1,83*2-0,9+2,435*2+2, 
'4,27*2+1,86*2-0,9  
''5.NP' 2,24*2+1,27*2-0,61+1,07*2+1,27*2-0,75+2,7*2+3,02*2-0,9+5,66*2+1,585*2-1,34+2,715*2+5,02*2-(0,9*2+0,6)+3,45*2+4,37*2-(0,9+0,65)  
'3,55*2+4,4*2-(0,9+0,65)+27,28*2+8,76*2-0,65+3,615*2+3,89*2-0,9  
''6.NP' 3,34*2+4,63*2-0,8  
'Součet  
Celkem 451.785=451.785 [A]</t>
  </si>
  <si>
    <t>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</si>
  <si>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</si>
  <si>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</si>
  <si>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</si>
  <si>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'skladba - bourání - SB/01 - 1.NP  
'1,55+114,92  
'Mezisoučet  
'skladba - bourání - SB/07 - 1.PP  
''dle tabulky skladeb - bouraných konstrukcí - SB/07' 2,1*2,25  
'Mezisoučet  
'skladba - bourání - SB/11 - 1.NP  
''dle tabulky skladeb - bouraných konstrukcí - SB/11' 2,205*0,88+1,85*0,86+2,205*1,22+1,305*0,475+1,805*1,38+0,935*0,35+0,475*1,32+4,685*1,47+7,45  
'12,28+7,13+7,38+4,59  
'Mezisoučet  
'skladba - bourání - SB/19 - 1.NP  
''dle tabulky skladeb - bouraných konstrukcí - SB/19' 13,29+16,42+1,12*0,92+1,12*0,985  
'Mezisoučet  
'skladba - bourání - SB/20 - 1.NP  
''dle tabulky skladeb - bouraných konstrukcí - SB/20' 1,9*1,95  
'Mezisoučet  
'skladba - bourání - SB/22 - 1.NP  
''dle tabulky skladeb - bouraných konstrukcí - SB/22' 11,86+39,49+2,15+1,54*1,955+1,8*1,65+8,48+42,19+17,12+22,42+8,35+1,85+3,83+1,61+1,76  
'Mezisoučet  
'skladba - bourání - SB/24 - 1.NP  
''dle tabulky skladeb - bouraných konstrukcí - SB/24' 314,95-SB25+261,77  
'Mezisoučet  
'skladba - bourání - SB/28 - 1-2.NP  
''dle tabulky skladeb - bouraných konstrukcí - SB/28' 7,61+5,2+1,24*0,835+1,7*1,01+1,55*1,085+10,16+11,63+3,55+1,7+9,08+2,82  
'Mezisoučet  
'skladba - bourání - SB/36 - 1-2.NP  
''dle tabulky skladeb - bouraných konstrukcí - SB/36' 9,37+3,65+3,77+56,63  
'Mezisoučet  
'skladba - bourání - SB/38 - 1-2.NP  
''dle tabulky skladeb - bouraných konstrukcí - SB/37' 3,33  
'Mezisoučet  
'skladba - bourání - SB/38 - 1-2.NP  
''dle tabulky skladeb - bouraných konstrukcí - SB/38' 17,3  
'Mezisoučet  
'skladba - bourání - SB/44 - 2.NP  
''dle tabulky skladeb - bouraných konstrukcí - SB/44' 2,08+20,76+12,69+12,31+14,5+1,12+6,26+6,67+22,71+4,67+1,85+1,66+1,61+9,91+7,21+8,87  
'Mezisoučet  
'skladba - bourání - SB/44a - 2.NP  
''dle tabulky skladeb - bouraných konstrukcí - SB/44a' 2,05+6,3+18,89  
'Mezisoučet  
'skladba - bourání - SB/44b - 2.NP  
''dle tabulky skladeb - bouraných konstrukcí - SB/44b' 11,44+18,27  
'Mezisoučet  
'skladba - bourání - SB/45 - 2.NP  
''dle tabulky skladeb - bouraných konstrukcí - SB/45' 8,55  
'Mezisoučet  
'skladba - bourání - SB/46 - 2.NP  
''dle tabulky skladeb - bouraných konstrukcí - SB/46' 16,66+8,54  
'Mezisoučet  
'skladba - bourání - SB/50 - 2.NP  
''dle tabulky skladeb - bouraných konstrukcí - SB/50' 26,33  
'Mezisoučet  
'skladba - bourání - SB/59 - 3.NP  
''dle tabulky skladeb - bouraných konstrukcí - SB/59' 14,81+5,67+4,66+3,5+1,1+3,71  
'Mezisoučet  
'skladba - bourání - SB/59a - 3.NP  
''dle tabulky skladeb - bouraných konstrukcí - SB/59a' 7,14  
'Mezisoučet  
'skladba - bourání - SB/60 - 3.NP  
''dle tabulky skladeb - bouraných konstrukcí - SB/60' 5,32+1,93+4,17+1,96  
'Mezisoučet  
'skladba - bourání - SB/60a - 3.NP  
''dle tabulky skladeb - bouraných konstrukcí - SB/60a' 1,7+1,39  
'Mezisoučet  
'skladba - bourání - SB/60a - 3.NP  
''dle tabulky skladeb - bouraných konstrukcí - SB/60b' 3,9+2,1  
'Mezisoučet  
'skladba - bourání - SB/70 - 4.NP  
''dle tabulky skladeb - bouraných konstrukcí - SB/70' 1,79  
'Mezisoučet  
'skladba - bourání - SB/80 - 4.NP  
''dle tabulky skladeb - bouraných konstrukcí - SB/80' 3,19+2,12+3,19+2,2+6,38+2,23+2+2,18+1,44  
'Mezisoučet  
'skladba - bourání - SB/85 - 4.NP  
''dle tabulky skladeb - bouraných konstrukcí - SB/85' 2,03+1,46*2,75  
'Mezisoučet  
'skladba - bourání - SB/91 - 5.NP  
''dle tabulky skladeb - bouraných konstrukcí - SB/91' 20,69+3,1+2,06+1,14+2,24+1+3,86+2,9+1,51+1,21+2,99+1,06+1,04  
'Mezisoučet  
'skladba - bourání - SB/100 - 6.NP  
''dle tabulky skladeb - bouraných konstrukcí - SB/100' 5,93+5,35  
'Mezisoučet  
'skladba - bourání - SB/103 - 5.NP  
''dle tabulky skladeb - bouraných konstrukcí - SB/103' 4,11  
'Součet  
Celkem 1553.066=1 553.066 [A]</t>
  </si>
  <si>
    <t>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</si>
  <si>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</si>
  <si>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</si>
  <si>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</si>
  <si>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'Mezisoučet  
'Podlahy P09 - 1.NP  
''dle tabulky skladeb - podlahy - P/09' 1,4+42,17+16,83+12,71+22,42+1,85+8,4+3,83+1,62+1,48  
'Podlahy P09 - 2.NP  
'1,88+2,36+3,63+5,72  
'Podlahy P09 - 3.NP  
'1,26+3,02+1,09+10,59+3,32  
'Mezisoučet  
'Podlahy P15 - MP  
''dle tabulky skladeb - podlahy - P/15' 12,57  
'Podlahy P15 - 1.NP  
'2,52+2,02+7,73  
'Mezisoučet  
'Podlahy P18 - MP  
''dle tabulky skladeb - podlahy - P/18' 17,84+20,67+18,49+16,24+20,53+26,43+9,76+17,47+25,69+30,03  
'Mezisoučet  
'Podlahy P18a - MP  
''dle tabulky skladeb - podlahy - P/18a' 3,81  
'Mezisoučet  
'Podlahy P21 - MP  
''dle tabulky skladeb - podlahy - P/21' 4,45+1,56+1,7+1,42+1,73+4,8  
'Podlahy P21 - 1.NP  
'1,17  
'Podlahy P21 - 3.NP  
'6,03+6+7,14+7,73+1,77+1,66+1,06+6,4+1,02+1,6+4,87+3,99  
'Podlahy P21 - 4.NP  
'5,16+2,23+7,15+3,36+7,37+2,09+1,04  
'Podlahy P21 - 5.NP  
'5,94+7,51+5,52+5,19+2,43  
'Podlahy P21 - 6.NP  
'2,73  
'Mezisoučet  
'Podlahy P22 - MP  
''dle tabulky skladeb - podlahy - P/22' 1,54+3,86  
'Mezisoučet  
'Podlahy P29 - 2.NP  
''dle tabulky skladeb - podlahy - P/29' 2,95+2,81+0,67+2,49+1,9+1,24+2,22+1,75+1,66+3,13+2,51+2,04+5,07+4,9+1,68+1,68+2,3+1,84+1,64+3,67+1,5+4,48+5,4 
'3,34+6,76+5,68+6,46+5,29+5,33+3,09+3,63+5,72  
'Podlahy P29 - 6.NP  
'13,98+5,74+5,03  
'Mezisoučet  
'Podlahy P32 - 2.NP  
''dle tabulky skladeb - podlahy - P/32' 5,12+1,57+4,67+1,47+1,72+1,75  
'Mezisoučet  
'Podlahy P36 - MP  
''dle tabulky skladeb - podlahy - P/36' 1,2+6,94+1,08+1,08+2,97+6,42+1,12+1,03+1,05+11,13  
'Podlahy P36 - 1.NP  
'49,32  
'Podlahy P36 - 2.NP  
'9,5  
'Podlahy P36 - 5.NP  
'2,79+1,36  
'Mezisoučet  
'Podlahy P42 - 3.NP  
''dle tabulky skladeb - podlahy - P/42' 0,98+3,12+4,17+2,25+1,86+1,46+2,08+2,26+4,69+56,64  
'Mezisoučet  
'Podlahy P44 - 3.NP  
''dle tabulky skladeb - podlahy - P/44' 3,47+3,47+4,73+3,28  
'Mezisoučet  
'Podlahy P46 - 4.NP  
''dle tabulky skladeb - podlahy - P/46' 0,95+0,94+8,94+1,92+3,14+3,15+1,99+1,43+4,2+2,18+2,01+2,29+2,86  
'Podlahy P46 - 5.NP  
'8,18+3,85+8,54+3,2+1,28+1,96+1,1+2,05  
'Mezisoučet  
'Podlahy P49 - 4.NP  
''dle tabulky skladeb - podlahy - P/49' 5,02+1,55+3,64+2,28+1,47+1,73+4,18+7,29  
'Mezisoučet  
'Podlahy P52 - 5.NP  
''dle tabulky skladeb - podlahy - P/52' 13,73+2,13+15,69+16,07+2,31+14,11  
'Mezisoučet  
'Podlahy P53 - 5.NP  
''dle tabulky skladeb - podlahy - P/53' 1,03+1,15  
'Mezisoučet  
'Součet  
Celkem 1123.67=1 123.670 [A]</t>
  </si>
  <si>
    <t>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</si>
  <si>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</si>
  <si>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</si>
  <si>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</si>
  <si>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'Mezisoučet  
'Podlahy P17 - 1.NP  
''dle tabulky skladeb - podlahy - P/17' 40,8+264,06+4,9  
'Mezisoučet  
'Součet  
Celkem 617.44=617.440 [A]</t>
  </si>
  <si>
    <t>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</si>
  <si>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</si>
  <si>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</si>
  <si>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</si>
  <si>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</si>
  <si>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</si>
  <si>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</si>
  <si>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</si>
  <si>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</si>
  <si>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Celkem 78.75=78.750 [A]</t>
  </si>
  <si>
    <t>profil dilatační PVC 40x40mm  
profil dilatační PVC 40x40mm  
profil dilatační PVC 40x40mm  
profil dilatační PVC 40x40mm</t>
  </si>
  <si>
    <t>893</t>
  </si>
  <si>
    <t>58381335</t>
  </si>
  <si>
    <t>deska dlažební řezaná žula tl 30mm do 0,48m2</t>
  </si>
  <si>
    <t>364,83*1,04 'Přepočtené koeficientem množství  
Celkem 379.423=379.423 [A]</t>
  </si>
  <si>
    <t>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</si>
  <si>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</si>
  <si>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</si>
  <si>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</si>
  <si>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'Mezisoučet  
''dle tabulky kamenických výrobků - KA/19' 31*2  
'Součet  
Celkem 364.83=364.830 [A]</t>
  </si>
  <si>
    <t>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</si>
  <si>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</si>
  <si>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</si>
  <si>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</si>
  <si>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10,92*6,695+0,745*(1,945+5,67+2,075)+10,92*5,88+7,71*7,53+1,45*(3,33+3,32)+1,26*(1,67+4,915+1,8 
'skladba - bourání - SB/25 - 1.NP  
''dle tabulky skladeb - bouraných konstrukcí - SB/25' 5,485*11,51+4,265*0,495+5,475*7,51  
'skladba - bourání - SB/64 - 3.NP  
''dle tabulky skladeb - bouraných konstrukcí - SB/64' 5,72+1,43+47,4  
'Součet  
Celkem 383.814=383.814 [A]</t>
  </si>
  <si>
    <t>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</si>
  <si>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</si>
  <si>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</si>
  <si>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</si>
  <si>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</si>
  <si>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</si>
  <si>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</si>
  <si>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</si>
  <si>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</si>
  <si>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</si>
  <si>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</si>
  <si>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</si>
  <si>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</si>
  <si>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</si>
  <si>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Celkem 75=75.000 [A]</t>
  </si>
  <si>
    <t>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</si>
  <si>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</si>
  <si>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</si>
  <si>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</si>
  <si>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</si>
  <si>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</si>
  <si>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</si>
  <si>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300*1,05 'Přepočtené koeficientem množství  
Celkem 315=315.000 [A]</t>
  </si>
  <si>
    <t>901</t>
  </si>
  <si>
    <t>773211211</t>
  </si>
  <si>
    <t>Obklady přírodním litým teracem tloušťky do 20 mm stupňů rovných bez zábradlí</t>
  </si>
  <si>
    <t>'dle tabulky skladeb - podlahy - P/10sch' 3,6*1,45*2  
Celkem 10.44=10.440 [A]</t>
  </si>
  <si>
    <t>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</si>
  <si>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</si>
  <si>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</si>
  <si>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přírodního litého teraca rovné tloušťky do 20 mm výšky přes 50 do 150 mm s fabionem</t>
  </si>
  <si>
    <t>'1.NP' 3,83*2+5,38*2-(0,9+1,2+3,83)+3,85*2+1,38*2-(1,1*2+0,9)+1,69*2+2,18*2-(0,9+0,6+0,92)+7,145*2+4,02*2-(2,92+0,8+0,9+1,2)  
'4,04*2+2,86*2-(1,2+0,8+1,46)+10,35*2+7,79*2+0,6*2+0,645*2+2,54*2-(1,3+1,46+0,7*2+3,555)  
''2.NP' 6,275+1,76*2-1,22*2+26,96*2+2,13*2-(3,22+0,8+3,095+1,22*7+1,2+0,9)+21,5*2+2,1*2-(1,2*5+1,22+1,645+0,8*2+3,195)  
'6,285*2+3,525*2-(0,7+4,445+3,195+3,22)+4,2*2+3,81*2-(0,9*2+0,85+0,7)+2,22*2+1,32*2-0,7+2,125*2+1,32*2-0,7+3,795*2+4,2*2-(0,9*2+0,6+0,85+0,7*2)  
'2,59*2+3,67*2-(0,89+0,65+0,93+1,21+0,8+0,9)+6,29*2+3,78*2-(1,2+0,6+1,21)+1,11*2+2*2-0,9+1,58*2+1,11*2-0,8+11,8*2+4,6*2-(1,35+0,95+0,91+0,9*2)  
'7,5*2+12,51*2-(0,6+0,8*2+0,9*7)+4,705*2+4,21*2-(0,9*2+1,2)+23,4*2+4,37*2+0,26*4-(1,2*11+1,22*3)+7,715*2+2,025*2+0,58*2-(0,8+1,2+1,22*2+2,91)  
''3.NP' 11,78*2+1,645*2+0,61*2+0,3*2+1,92*2+0,5*2-(0,9*3+0,8+0,7*2+1,955+1,2)+3,17*2+2,6*2-(0,9*3+1,2)+4,1*2+7,54*2-(1,63+1,685)+1,955+1,75*2  
'19,835*2+2,11*2-(0,9*2+1,2*4+3,19+0,85+1,685)+6,33*2+3,555*2-(4,425+3,19+3,18+0,7)+21,6*2-(3,18+1,63+0,9+1,2*5+0,8)+1,32*2+0,675*2  
'2,66*2+0,5*2+3,99*2+0,66*2+1,195*2+1,44*2-(0,7+0,9*3+1,2+3,18+1,315*2+0,71)+3,875*2+6,575*2-(3,18*2++4,465+1,6)+4,91*2+3,14*2-(3,18+0,9*2+0,6)  
'4,635*2+2,085*2+0,62*2-(1,21+1,6+1,85)+2,235*2+3,38*2-(1,22+1,21+2,635)+4,575*2+2,07*2-(1,86+1,65)+4,58*2+2,67*2+0,66*2-(0,9+1,63+1,2+1,21)  
'4,96*2+2,71*2-(1,2+1,21*2+0,9*2+0,7)+2,88+2,08+4,63-(1,2+1,65+1,48)+2,09*2+2,08*2+0,48*2-(1,48+0,69+0,71+1,615)+2,675*2+2,16*2-(1,615+1,63+1,21+0,9) 
''4.NP' 4*2+3,33*2+0,645*2+1,48*2+1,21*2-(0,9*3+0,71+1,335*2+1,21+0,7+3,2)+6,62*2+3,715*2+0,805*2-(4,445+3,19+1,62+3,2)+4,575+1,44*2  
'4,04*2+2,69*2+1,86*2+1,53*2-(3,19+1,22+0,9*3+0,71*2+1,34*2)+4,66*2+4,17*2-1,22+2,175*2+4,66*2-(1,22*2+1,2*2)  
'4,65*2+6,925+4,595*2+2,08*2+2,095*2+2,065*2+0,64*2+0,65*2-(1,62+1,835*2+1,22+1,2+1,83*2+1,64)+4,575*2+4,18*2-0,9+4,58*2+2,68*2-(1,21+1,2+0,9*2)  
'2,46+2,31+2,38+2,41-(0,7+1,21*2+0,9)+2,095*2+5,75*2-(4,55+1,22+1,64+1,21)+0,955*2+0,51*2+2,655*2+2,15*2+2,07-(1,22+1,5*2+0,7+0,9*3+1,2)  
'26,99*2+2,31*2-(1,2*5+0,95+0,9*2+3,105+1+0,75+3,2)+6,92*2+1,55-(1,2+2,675)+21,74*2+2,275*2-(2,27+1,76+0,8+0,9*2+3,195+0,7+1,2*4)  
'3,35*2+6,27*2-(0,9+0,7+3,195+3,2+4,395)+1,35*2+0,66*2  
''5.NP' 2,53*2+6,59*2+0,78*2-(4,44+0,9*2+1,2)+3,055*2+1,27*2-(0,61+1,2+0,75+0,9)+4,63*2+2,65*2-(0,9+1,1+0,85)+3,8*2+4,64*2-0,85+2*2+6,93-(1,1*2+1,4)  
'4,6*2+6,6*2-(1,08+1,06+0,6+0,7*2+0,9+1,1)+2,42*2+2,555+7,53+0,665+4,5+11,835*2+1,605*2-(0,9*3+0,8+1,2+3,13+1,19)  
'15,89*2+1,58*2-(0,9*3+0,8+1,2+1,18+1,66)+4,875*2+1,4*2-(1,19+0,8+0,9*2)+6,315*2+3,555*2+0,4*2-(3,485+0,9*2+0,7)+4,915*2+1,315*2-(0,9*2+0,8+1,21)  
'1,29*2  
''6.NP' 15,86*2+1,58*2+15,86*2+1,585*2-0,6  
'Součet  
Celkem 1067.015=1 067.015 [A]</t>
  </si>
  <si>
    <t>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</si>
  <si>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</si>
  <si>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</si>
  <si>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přírodního litého teraca prostá tloušťky do 20 mm</t>
  </si>
  <si>
    <t>Podlahy P01 - 1.PP  
''dle tabulky skladeb - podlahy - P/01' 8,08  
'Mezisoučet  
'Podlahy P03 - 1.PP  
''dle tabulky skladeb - podlahy - P/03' 56,34+5,4  
'Mezisoučet  
'Podlahy P10 - MP  
''dle tabulky skladeb - podlahy - P/10' 30,55-P10sch  
'Podlahy P10 - 1.NP  
'11,86+2,19+3,9+1,58+1,56+1,32+1,69+1,69+12,04  
'Mezisoučet  
'Podlahy P12 - 1.NP  
''dle tabulky skladeb - podlahy - P/12' 18,84+16,59+18,01+15,87+33,61  
'Podlahy P12 - 2.NP  
'15,42  
'Podlahy P12 - 3.NP  
'47,41+7,78  
'Mezisoučet  
'Podlahy P13 - 1.NP  
''dle tabulky skladeb - podlahy - P/13' 74,96+1,74+1,73+1,78+1,73  
'Mezisoučet  
'Podlahy P20 - 1.NP  
''dle tabulky skladeb - podlahy - P/20' 114,27  
'Mezisoučet  
'Podlahy P23 - MP  
''dle tabulky skladeb - podlahy - P/23' 20,79+9  
'Mezisoučet  
'Podlahy P26 - MP  
''dle tabulky skladeb - podlahy - P/26' 24,58+16,84+17,01  
'Mezisoučet  
'Podlahy P26a - MP  
''dle tabulky skladeb - podlahy - P/26a' 3,19  
'Mezisoučet  
'Podlahy P27 - 1.NP  
''dle tabulky skladeb - podlahy - P/27' 5,3  
'Podlahy P27 - 2.NP  
'14,36+10,23+24,89+39,44  
'Mezisoučet  
'Podlahy P28 - MP  
''dle tabulky skladeb - podlahy - P/28' 12,49  
'Mezisoučet  
'Podlahy P31 - 2.NP  
''dle tabulky skladeb - podlahy - P/31' 14  
'Mezisoučet  
'Podlahy P33 - 3.NP  
''dle tabulky skladeb - podlahy - P/33' 15,61+13,57  
'Mezisoučet  
'Podlahy P35 - MP  
''dle tabulky skladeb - podlahy - P/35' 13,43  
'Podlahy P35 - 2.NP  
'56  
'Podlahy P35 - 5.NP  
'4,13  
'Mezisoučet  
'Podlahy P39 - 2.NP  
''dle tabulky skladeb - podlahy - P/39' 16,35+23,96+46,24  
'Podlahy P39 - 4.NP  
'15,41+15,64+20,3+10,21+19,83+13,74+1,99+5,71  
'Podlahy P39 - 5.NP  
'13,3+17,79+15,08+20,86  
'Mezisoučet  
'Podlahy P40 - MP  
''dle tabulky skladeb - podlahy - P/40' 5,88+13,87  
'Podlahy P40 - 1.NP  
'25,28+14,97+11,65+9,95+3,06+12,63  
'Podlahy P40 - 2.NP  
'11,31+6,19+17,87+6,51+12,4  
'Podlahy P40 - 3.NP  
'5,74+11,54+26,24  
'Podlahy P40 - 4.NP  
'6,49+13,43+23,06  
'Podlahy P40 - 5.NP  
'6,21+14,1+25,35  
'Mezisoučet  
'Podlahy P45 - 3.NP  
''dle tabulky skladeb - podlahy - P/45' 12,55+7,98+6,61+3,47+42,13+45,92  
'Mezisoučet  
'Podlahy P47 - 4.NP  
'56,21+47,91  
'Mezisoučet  
'Podlahy P51 - 5.NP  
''dle tabulky skladeb - podlahy - P/51' 36,86+32,38  
'Podlahy P51 - 6.NP  
'36,86+32,38  
'Mezisoučet  
'Součet  
Celkem 1713.76=1 713.760 [A]</t>
  </si>
  <si>
    <t>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</si>
  <si>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</si>
  <si>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</si>
  <si>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</si>
  <si>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Celkem 300=300.000 [A]</t>
  </si>
  <si>
    <t>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</si>
  <si>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</si>
  <si>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</si>
  <si>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</si>
  <si>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</si>
  <si>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</si>
  <si>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</si>
  <si>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</si>
  <si>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</si>
  <si>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</si>
  <si>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</si>
  <si>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</si>
  <si>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</si>
  <si>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</si>
  <si>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</si>
  <si>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</si>
  <si>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Celkem 816=816.000 [A]</t>
  </si>
  <si>
    <t>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</si>
  <si>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</si>
  <si>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</si>
  <si>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</si>
  <si>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Celkem 2680.665=2 680.665 [A]</t>
  </si>
  <si>
    <t>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</si>
  <si>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</si>
  <si>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</si>
  <si>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</si>
  <si>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</si>
  <si>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</si>
  <si>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</si>
  <si>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</si>
  <si>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</si>
  <si>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Celkem 800=800.000 [A]</t>
  </si>
  <si>
    <t>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</si>
  <si>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</si>
  <si>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</si>
  <si>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</si>
  <si>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</si>
  <si>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</si>
  <si>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</si>
  <si>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</si>
  <si>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''2.NP' 5,13*2+7,96*2-(1,22+1,2)+5,675*2+5,14*2-1,2*2+5,705*2+4,77*2-1,22*3+4,555*2+5,715*2-(1,22*2+0,8)+4,55*2+5,735*2-1,2*3+5,15*2+5,675*2-1,2*2  
'5,695*2+5,14*2-1,22+5,725*2+4,05*2-(1,22+0,8)+4,84*2+5,5*2-1,2+4,81*2+5,54*2-1,2+4,81*2+5,55*2-0,9+5,51*2+4,825*2-0,9+5,29*2+2,735*2-0,9  
'4,83*2+2,72*2-0,9+3,78*2+2,79*2-0,89+7,57*2+3,77*2-1,2+3,98*2+3,68*2+0,4*2-0,8+3,855*2+3,11*2-(0,8*2+0,93)+3,17*2+0,485*2+3,86*2-(2,205+0,8)  
'3,7*2+4,01*2-2,205+3,71*2+3,295*2-0,9+4,145*2+3,31*2-0,9+3,66*2+3,015*2-0,9+8,065*2+3,035*2-0,9*2+4,78*2+4,45*2-(1,22+1,2*2)+5,93*2+4,18*2-(1,2*2+1, 
'4,6*2+5,78*2-1,2*3+3,755*2+4,975*2-1,2+3,54*2+4,975*2-1,2+15,68*2+1,96*2+7,345*2+1,14*2-(1,2*2+1,22*3+0,8)+7,43*2+3,735*2-1,2+7,43*2+3,69*2-1,2  
'5,73*2+3,725*2-1,2+3,825*2+5,735*2-1,2+3,995*5,735*2-1,2+3,6*2+5,735*2-1,2+5,315*2+3,72*2-1,2+3,795*2+5,375*2-1,22+4,66*2+7,135*2-(2,91+0,8*2)  
'5,13*2+5,69*2-1,22+5,21*2+5,64*2-1,22*2  
''3.NP' 5,785*2+3,355-0,9+6,38*2+0,22*2+3,06*2-0,8+5,305*2+6,04*2-0,9+8,125*2+5,335*2-1,2*2+3,745*2+5,84*2-(1,2+0,9)+5,975*2+5,84*2-1,2  
'5,33*2+5,88*2-1,2+5,825*2+4,145*2-1,2+5,185*2+5,86*2-1,2+5,25*2+5,875*2-1,2+5,8*2+4,985*2-0,9+5,8*2+4,975*2-0,9+3,315*2+4,935*2-0,9+3,665*2+2,32*2-0 
'5,815*2+4,98*2-0,9+5,115*2+2,785*2-0,9+5,14*2+3,24*2-(1,57+0,72+0,9)+7,97*2+4,635*2-1,2+7,965*2+4,63*2-(1,2*2+1,55)+7,96*2*2+3,39*2+3,41*2-1,21*2  
'7,965*2+3,405*2-(1,55+1,2+1,22)+3,38*2+5,7*2+0,5*2-(1,56+2,635)+4,595*2+7,97*2-1,21*2+5,105*2+4,58*2-(1,55+1,2)+5,43*2+3,975*2-0,9  
'5,115*2+4,02*2-(1,55+1,21)  
''4.NP' 4,955*2+3,315*2-0,9+3,8*2+2,33*2-0,9+4,96*2+3,32*2-0,9+2,82*2+5,12*2-0,9+2,82*2+5,11*2-(0,9+0,7)+4,63*2+7,935*2-1,21*2+4,66*2+5,69*2-(1,2+0,7 
'3,385*2+7,94*2*2+3,405*2-(1,21*2+1,2*2)+3,425*2+3,405*2+7,95*2*2-(1,2+1,21+0,9)+7,965*2+4,585*2-(1,2+1,21)+4,58*2+5,11*2-(0,9+1,2)+5,4*2+4,03*2-0,91 
'4,035*2+5,055*2-1,2+5,32*2+6,22*2-0,9+5,87*2+5,37*2-1,2+3,735*2+1,21*2-0,95+5,34*2+5,675*2-1,2+5,41*2+8,12*2-(1,2+2,27)+5,01*2+5,125*2+5,96*2*2-1,2* 
'4,905*2+5,18*2+5,92*2*2-1,2*2+4,28*2+5,78*2-1,2+4,97*2+3,36*2-(0,9+0,7*2)+4,255*2+5,92*2-(0,9+1,2)+5,015*2+5,82*2-0,9+2,3+1,25*2+2,3*2+3,105*2-0,7*2 
''5.NP' 5,605*2+4,775*2-0,9+6,145*2+4,01*2-0,9+1,815*2+4,57*2-0,9*4+4,045*2+1,505*2-(0,9*3+0,91)+6,14*2+4,01*2-0,9+7,76*2+4,66*2-0,9+7,76*2+4,13*2  
'-0,9*2+4,945*2+8,54*2-1,4+2,705*2+5,46*2-(1,4*2+0,9)+1,065*2+5,14*2-(0,6+0,8+1,34)+5,23*2+8,5*2-1,61+5,77*2+4,12*2-0,9+1,935*2+4,12*2-(1,08+0,9*2)  
'1,955*2+4,17*2-(1,06+0,9*2)+4,17*2+5,765*2-0,9+4,29*2+7,7*2-0,9+3,87*2+7,88*2-0,9+7,72*+4,26*2-0,9+5,215*2+3,48*2-0,9+8,22*2+4,955*2-1,18  
'4,965*2+5,03*2-0,9+4,97*2+5,01*2-0,9+5,11*2+4,965*2-0,9+5,165*2+5,02*2-0,9+5,055*2+5,015*2-0,9+5,015*2+5,04*2-0,9+3,8*2+0,15*2+5,23*2-0,8  
'3,745*2+5,26*2-0,8  
''6.NP' 4,12*2+4,63*2-0,8*2+9,26*2+2,66*2-(0,6+0,8)+9,47*2+2,685*2-(0,6+0,8)+4,04*2+5,71*2+0,65*2-(0,8+0,7+0,6)  
'Součet  
Celkem 2482.097=2 482.097 [A]</t>
  </si>
  <si>
    <t>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</si>
  <si>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</si>
  <si>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</si>
  <si>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</si>
  <si>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'Podlahy P08 - 2.NP  
'28,25+28,18+13,23+32,4+23,17+24,29+23,72+24,5+27,97+26,27+26,94+23,44  
'Podlahy P08 - 3.NP  
'37,42+37,6+28,63+27,93+28,15+20,07+37,31+23,57  
'Mezisoučet  
'Podlahy P19 - 6.NP  
''dle tabulky skladeb - podlahy - P/19' 18,89  
'Mezisoučet  
'Podlahy P24 - MP  
''dle tabulky skladeb - podlahy - P/24' 27,99+30,63+41,86+28,16+12,26+28,11+25,78  
'Mezisoučet  
'Podlahy P25 - MP  
''dle tabulky skladeb - podlahy - P/25' 28,5+30,18+31,67+57,66+29,25+31,46  
'Mezisoučet  
'Podlahy P30 - 2.NP  
''dle tabulky skladeb - podlahy - P/30' 13,71+13,61+15,77+12,11+12,7+16,22+12,72+12,75+11,49+24,83+29,39+39,35+25,61+32,25+62,52+33,27+36,88  
'Podlahy P30 - 6.NP  
'17,65+24,77+25,32  
'Mezisoučet  
'Podlahy P34 - 2.NP  
''dle tabulky skladeb - podlahy - P/34' 18,88+17,94+27,64+28+21,52+22,16+23,12+20,85  
'Mezisoučet  
'Podlahy P37 - 2.NP  
''dle tabulky skladeb - podlahy - P/37' 20,55+29,41+27,7  
'Mezisoučet  
'Podlahy P38 - 2.NP  
''dle tabulky skladeb - podlahy - P/38' 20,78+29,75+40,63+30,22+29,6+28,99+27,79  
'Podlahy P38 - 4.NP  
'16,55+8,71+16,65+14,66+14,89+37,01+26,62+28,47+28,71+28,07+27,38+36,79+24,18+20,27+21,15  
'Podlahy P38 - 5.NP  
'26,83+26,8+23,1+7,38+7,57+23,07+32,59+32,07+43,92+15,34+5,45+46,75+23,69+7,97+7,96+24,04+30,95+30,61+30,51  
'Mezisoučet  
'Podlahy P41 - 3.NP  
''dle tabulky skladeb - podlahy - P/41' 16,6+8,75+29,55+14,46+14,93+20,09+21,04  
'Mezisoučet  
'Podlahy P43 - 3.NP  
''dle tabulky skladeb - podlahy - P/43' 29,44+19,4+19,96+31,53+42,56+21,94+34,87+31,42+24,17+30,64+27+30,45+30,34+29,28+29,44  
'Mezisoučet  
'Podlahy P48 - 4.NP  
''dle tabulky skladeb - podlahy - P/48' 26,89+31,57+42,49+30,5+29,64+30,34+28,72+24,77+17,33+30,68+24,45+29,74  
'Mezisoučet  
'Podlahy P50 - 5.NP  
''dle tabulky skladeb - podlahy - P/50' 18,19+40,96+25+24,9+25,56+25,9+25,13+25,19+19,71+19,67  
'Mezisoučet  
'Součet  
Celkem 3908.2=3 908.200 [A]</t>
  </si>
  <si>
    <t>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</si>
  <si>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</si>
  <si>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</si>
  <si>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</si>
  <si>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'skladba - bourání - SB/18 - 1.NP  
''dle tabulky skladeb - bouraných konstrukcí - SB/18' 9,85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[A]</t>
  </si>
  <si>
    <t>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</si>
  <si>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</si>
  <si>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</si>
  <si>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</si>
  <si>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'Mezisoučet  
'skladba - bourání - SB/90 - 5.NP  
''dle tabulky skladeb - bouraných konstrukcí - SB/90' 8,5+46,73  
'Součet  
Celkem 69.05=69.050 [A]</t>
  </si>
  <si>
    <t>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</si>
  <si>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</si>
  <si>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</si>
  <si>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</si>
  <si>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Celkem 36=36.000 [A]</t>
  </si>
  <si>
    <t>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</si>
  <si>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</si>
  <si>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</si>
  <si>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</si>
  <si>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</si>
  <si>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</si>
  <si>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</si>
  <si>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Celkem 30.6=30.600 [A]</t>
  </si>
  <si>
    <t>920</t>
  </si>
  <si>
    <t>28410242</t>
  </si>
  <si>
    <t>krytina podlahová homogenní elektrostaticky vodivá tl 2,0mm 608x608mm</t>
  </si>
  <si>
    <t>119,08*1,1 'Přepočtené koeficientem množství  
Celkem 130.988=130.988 [A]</t>
  </si>
  <si>
    <t>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</si>
  <si>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</si>
  <si>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</si>
  <si>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</si>
  <si>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</si>
  <si>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</si>
  <si>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</si>
  <si>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</si>
  <si>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</si>
  <si>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Celkem 30=30.000 [A]</t>
  </si>
  <si>
    <t>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</si>
  <si>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</si>
  <si>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</si>
  <si>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</si>
  <si>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</si>
  <si>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</si>
  <si>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</si>
  <si>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</si>
  <si>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</si>
  <si>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</si>
  <si>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</si>
  <si>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</si>
  <si>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</si>
  <si>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'Mezisoučet  
'skladba - bourání - SB/09 - 1.PP  
'2,46*2,355  
'skladba - bourání - SB/09 - 1.NP  
'2,68*2,99  
'Mezisoučet  
'skladba - bourání - SB/12 - 1.NP  
''dle tabulky skladeb - bouraných konstrukcí - SB/12' 20,85  
'Mezisoučet  
'skladba - bourání - SB/13 - 1.NP  
''dle tabulky skladeb - bouraných konstrukcí - SB/13' 1,41+18,28+18,63  
'Mezisoučet  
'skladba - bourání - SB/14 - 1.NP  
''dle tabulky skladeb - bouraných konstrukcí - SB/14' 5,56+6,17+25,51  
'Mezisoučet  
'skladba - bourání - SB/14a - 1.NP  
''dle tabulky skladeb - bouraných konstrukcí - SB/14a' 11,06+27,67  
'Mezisoučet  
'skladba - bourání - SB/23 - 1.NP  
''dle tabulky skladeb - bouraných konstrukcí - SB/23' 9,03+12,71+8,53  
'Mezisoučet  
'skladba - bourání - SB/27 - 1.NP  
''dle tabulky skladeb - bouraných konstrukcí - SB/27' 32,02+55,63  
'Mezisoučet  
'skladba - bourání - SB/29 - 1-2.NP  
''dle tabulky skladeb - bouraných konstrukcí - SB/29' 42,75  
'Mezisoučet  
'skladba - bourání - SB/30 - 1-2.NP  
''dle tabulky skladeb - bouraných konstrukcí - SB/30' 19,13+22,89+24,51  
'Mezisoučet  
'skladba - bourání - SB/31 - 1-2.NP  
''dle tabulky skladeb - bouraných konstrukcí - SB/31' 29,08+29,11+28,63+22,32+16+35,76+6,29  
'Mezisoučet  
'skladba - bourání - SB/32 - 1-2.NP  
''dle tabulky skladeb - bouraných konstrukcí - SB/32' 22,76+15,36+25,41+28,27  
'Mezisoučet  
'skladba - bourání - SB/33 - 1-2.NP  
''dle tabulky skladeb - bouraných konstrukcí - SB/33' 15,81+25,62  
'Mezisoučet  
'skladba - bourání - SB/35 - 1-2.NP  
''dle tabulky skladeb - bouraných konstrukcí - SB/35' 28,34+16,12+17,76+20,97+18,49+25,6+16,24+20,53+17,46+9,39+14,62+9,92+3,92+2,14+8,6+5,08+27,42  
'Mezisoučet  
'skladba - bourání - SB/40 - 2.NP  
''dle tabulky skladeb - bouraných konstrukcí - SB/40' 28,18+28,3+2,04+14,48+15,7+32,36+27,91+23,04+37,38+27,06  
'Mezisoučet  
''dle tabulky skladeb - bouraných konstrukcí - SB/41' 1,79*6,13+2,01*5  
'Mezisoučet  
'skladba - bourání - SB/42 - 2.NP  
''dle tabulky skladeb - bouraných konstrukcí - SB/42' 14,16+29,51+29,75+28,33+28,02+29,82+30,05+23,61+15,75  
'Mezisoučet  
'skladba - bourání - SB/43 - 2.NP  
''dle tabulky skladeb - bouraných konstrukcí - SB/43' 3,47+3,61+28,99+23,08+13,27+15,23+20,39+14,6+13,97+3,73+7+20,45+11,56+11,25+13,03+28,14+29,44  
'30,2  
'Mezisoučet  
''dle tabulky skladeb - bouraných konstrukcí - SB/43a' 35,68+12,23+33,62+32,5+13,62+19,42+13,71-SB41+4,74  
'Mezisoučet  
'skladba - bourání - SB/49 - 2.NP  
''dle tabulky skladeb - bouraných konstrukcí - SB/49' 19,8+21,11  
'Mezisoučet  
'skladba - bourání - SB/51 - 2.NP  
''dle tabulky skladeb - bouraných konstrukcí - SB/51' 15,86+16,22+13,81+13,81+2,53+0,66+19,47+14,33+28,09+28,55  
'Mezisoučet  
'skladba - bourání - SB/55 - 2.NP  
''dle tabulky skladeb - bouraných konstrukcí - SB/55' 1,7*2,13  
'Mezisoučet  
'skladba - bourání - SB/56 - 3.NP  
''dle tabulky skladeb - bouraných konstrukcí - SB/56' 17,03+7,23+17,37+11,21+16,6+29,55+13,56+14,93+21,03  
'Mezisoučet  
'skladba - bourání - SB/56a - 3.NP  
''dle tabulky skladeb - bouraných konstrukcí - SB/56a' 23,75+25,3  
'Mezisoučet  
'skladba - bourání - SB/57 - 3.NP  
''dle tabulky skladeb - bouraných konstrukcí - SB/57' 16,95+22,82+43,27+14,42+22,85+31,01+17,03+10,45+23,71+3,7+8,1+10,45+1,7+4,12+8,75+15,61+14,46  
'2,25+3,12+1,46+2,26+3,05+1,81+1,8*0,98  
'Mezisoučet  
'skladba - bourání - SB/57a - 3.NP  
''dle tabulky skladeb - bouraných konstrukcí - SB/57a' 24,94+10,38+48,24+23,4  
'Mezisoučet  
'skladba - bourání - SB/58 - 3.NP  
''dle tabulky skladeb - bouraných konstrukcí - SB/58' 14,9+5,35+27,18  
'Mezisoučet  
''dle tabulky skladeb - bouraných konstrukcí - SB/61' 37,42+28,62+27,93+37,31+37,61+28,16+20,06+23,57  
'Mezisoučet  
''dle tabulky skladeb - bouraných konstrukcí - SB/62' 0,98  
'Mezisoučet  
'skladba - bourání - SB/62a - 3.NP  
''dle tabulky skladeb - bouraných konstrukcí - SB/62a' 18,18+5,23+12,33+7,47+21,6  
'Mezisoučet  
''dle tabulky skladeb - bouraných konstrukcí - SB/63' 7,74+4,55+7,78+13,4+6  
'Mezisoučet  
'skladba - bourání - SB/66 - 4.NP  
''dle tabulky skladeb - bouraných konstrukcí - SB/66' 20,08+56,64  
'Mezisoučet  
'skladba - bourání - SB/68 - 4.NP  
''dle tabulky skladeb - bouraných konstrukcí - SB/68' 25,14+25,49+24,79+25,74+24,72+31,83+26,06  
'Mezisoučet  
'skladba - bourání - SB/68a - 4.NP  
''dle tabulky skladeb - bouraných konstrukcí - SB/68a' 11,84+17,35  
'Mezisoučet  
'skladba - bourání - SB/69 - 4.NP  
''dle tabulky skladeb - bouraných konstrukcí - SB/69' 3,6+3,64  
'Mezisoučet  
'skladba - bourání - SB/72 - 4.NP  
''dle tabulky skladeb - bouraných konstrukcí - SB/72' 34,49  
'Mezisoučet  
'skladba - bourání - SB/73 - 4.NP  
''dle tabulky skladeb - bouraných konstrukcí - SB/73' 14,87+3,1*1,9  
'Mezisoučet  
'skladba - bourání - SB/74 - 4.NP  
''dle tabulky skladeb - bouraných konstrukcí - SB/74' 24,36+30,75+22,44+31,61+7,79+26,14+25,42+24,86+1,62  
'Mezisoučet  
'skladba - bourání - SB/75 - 4.NP  
''dle tabulky skladeb - bouraných konstrukcí - SB/75' 2,14+4,07+3,84  
'Mezisoučet  
'skladba - bourání - SB/76 - 4.NP  
''dle tabulky skladeb - bouraných konstrukcí - SB/76' 12,41+1,73  
'Mezisoučet  
'skladba - bourání - SB/77 - 4.NP  
''dle tabulky skladeb - bouraných konstrukcí - SB/77' 3,14+8,81+4,87+3,06  
'Mezisoučet  
'skladba - bourání - SB/78 - 4.NP  
''dle tabulky skladeb - bouraných konstrukcí - SB/78' 8,71+28,4+28,62+37,25+20,71+28,21+27,77+10,58+16,68  
'Mezisoučet  
'skladba - bourání - SB/79 - 4.NP  
''dle tabulky skladeb - bouraných konstrukcí - SB/79' 21,3+24,26+14,11+6,42+2,8+2,51+13,19+37,33+14,75+15,89+0,95+16,48+8,97+15,21+26,74+14,87+4,17  
'7,23  
'Mezisoučet  
'skladba - bourání - SB/87 - 5.NP  
''dle tabulky skladeb - bouraných konstrukcí - SB/87' 26,82+23,1+5,45+8,16+14,72+4,12*5,74+7,96+30,95+30,62+30,53+24,04  
'skladba - bourání - SB/88 - 5.NP  
''dle tabulky skladeb - bouraných konstrukcí - SB/88' 26,77+23,07+7,55+4,13+7,38+32,97+13,28+17,79+32,37+43,82+18,18+16,25+16,12  
'skladba - bourání - SB/92 - 5.NP  
''dle tabulky skladeb - bouraných konstrukcí - SB/92' 9,2+14,58+1,355*8,27+15,41+3,49*1,33+15,69+16,04  
'skladba - bourání - SB/93 - 5.NP  
''dle tabulky skladeb - bouraných konstrukcí - SB/93' 25+36,3+25,55+25,16+37,76-3,49*1,33+24,95+25,9+25,2  
'skladba - bourání - SB/96 - 5.NP  
''dle tabulky skladeb - bouraných konstrukcí - SB/96' 9,03+2,43+2,33+8,58+12,7+12,75  
'skladba - bourání - SB/99 - 6.NP  
''dle tabulky skladeb - bouraných konstrukcí - SB/99' 17,65+24,77+25,24  
'skladba - bourání - SB/104 - 5.NP  
''dle tabulky skladeb - bouraných konstrukcí - SB/104' 8,54+12,56+23,15+12,4  
'Součet  
Celkem 5069.632=5 069.632 [A]</t>
  </si>
  <si>
    <t>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</si>
  <si>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</si>
  <si>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</si>
  <si>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</si>
  <si>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'Mezisoučet  
'Podlahy P11 - 5.NP  
''dle tabulky skladeb - podlahy - P/11' 10,23+12,92+23,87+12,39  
'Mezisoučet  
'Součet  
Celkem 119.08=119.080 [A]</t>
  </si>
  <si>
    <t>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</si>
  <si>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</si>
  <si>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</si>
  <si>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</si>
  <si>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</si>
  <si>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</si>
  <si>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</si>
  <si>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</si>
  <si>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t>
  </si>
  <si>
    <t>'dle tabulky skladeb - stěny - S/11' S11  
''dle tabulky skladeb - stěny - S/14' S14  
'Součet  
'81,484*1,1 'Přepočtené koeficientem množství  
Celkem 89.632=89.632 [A]</t>
  </si>
  <si>
    <t>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</si>
  <si>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</si>
  <si>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</si>
  <si>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</si>
  <si>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S/05' S05  
''dle tabulky skladeb - stěny - S/08' S08  
''dle tabulky skladeb - stěny - S/09' S09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'1137,517*1,1 'Přepočtené koeficientem množství  
Celkem 1251.269=1 251.269 [A]</t>
  </si>
  <si>
    <t>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</si>
  <si>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</si>
  <si>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</si>
  <si>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</si>
  <si>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Celkem 348.698=348.698 [A]</t>
  </si>
  <si>
    <t>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</si>
  <si>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</si>
  <si>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</si>
  <si>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</si>
  <si>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</si>
  <si>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</si>
  <si>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</si>
  <si>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</si>
  <si>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</si>
  <si>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'2,2*(2,77+2,305+3,08+1,55*2+0,1+5,52+2,775+4,915+1,09+1,51+3,545+1,51+1,505+1,84+3,545+1,09)-(0,9*1,97+0,8*2)  
'2,2*(3,6*2+4,24*2+2,435*2+1,935*2+1,71*2+0,84*2+0,12*2+0,3*2)-0,9*1,97+3*(6,29+8,63+14,27+0,2+1,255*4+1,08*2+1,185*2)-(0,9*1,2+1,98*1,54+0,82*2)  
'2,5*(9,57+3,215+1,46+0,42+7,53+0,52+0,655*2+1,21*2)-(0,9*2+0,82*2*4)  
''1.NP' 2,35*3,24+1,75*(1,765*2+0,78*2-0,6)+2,13*6,12+2,26*(2,205*2*2+0,88*2+1,695*2+1,85*2+0,86*2+2,2*2+1,5*2)-0,6*1,97*5+1,5*2,64  
'1,5*(0,8+0,625+0,78+0,625*2+0,495+0,375+0,62+0,39*6+1,225+1,235+0,4+0,59*2+0,45+0,37+1,205+7,51+0,62*2+0,49)+0,78*(2,795+2,79)  
'6,03*(3,47+1,4*2)-0,9*2,05+(6,03-3,2)*(13,5-3,47-1,4*2)+6,03*13,33-1,66*2,95+1,5*1,17+2,05*(1*2+0,095+0,97+0,925+0,26*2+0,075)+1,5*(0,75*2+0,8-0,6)  
'1,5*(1,12*2*2+0,92*2+0,985*2-0,6*2)+3,22*4,11+1,6*(3,51*2+1,53*2-0,8)-2,955*(1,6-0,79)+1,5*(0,965+1,24*2)+1,55*0,96+1,63*2,66+1,8*(4,57+0,335*2+0,8) 
'1,6*(1,265+0,18)+1,97*(1,265*2+3,07+0,3*2+0,54+0,57+0,4)+1,76*(0,4+0,285+1,325+0,8+0,18)+1,7*(2,88+2,25+3,55)+2,03*(1,09*2+1,605*2*2+1,305*2)  
'-0,6*1,97*3+2,08*(2,35*2+1,56*2)-0,6*1,97+1,73*(3,025*2+2,65*2)-0,6*1,97+2,17*(1,14*2+1,6*2)-0,6*1,97+2,26*(2,04*2+2,25*2)-0,8*1,97  
'2,26*(1,12*2+1,285*2+2,38*2+1,94*2+1,145*2+1,27*2+1,55*2+1,105*2+2,405*2+1,56*2+1,57*2+1,1*2)-(0,6*1,97*8+0,8*1,97)  
''1-2.NP' 2*(1,91*2+1,915*2+0,795*2+1,34*2+1,94*2+0,82*2+3,85*2+2,66*2)-(0,6*1,97*5+0,8*1,97+2,77*1,54)+1,85*(1,73*4+0,905*2+0,91*2-0,6*2-0,8)  
'1,4*(1,3+0,88)+2*(3,945*2+1,705*2+1,7*2+1,01*2+1,355*4+0,89*2+0,885*2+1,92*2+1,44*2+0,835*2+1,24*2+1,55*2+1,085*2)-(0,7*1,97*2+0,6*1,97*9)+1,22*1,25 
'2*(4,86*2*2+2,24*2+0,945*2*2+0,875*2*2+1*2*2+0,9*2*2+2,38*2)-(0,8*1,97*2+0,6*1,97*5+0,74*4)+1,2*(1,41-0,91)+0,81*(1,05-0,86)+1,52*(0,85*2+2,03*2-0,7 
'2,42*(0,725+1,015*2+1,045+1,81)+1,61*0,74  
''2.NP' 1,5*(2,64+0,61)+1,53*(0,61+1,49)+2,49*(3,755*2+1,685*2)-(0,8*1,95+0,8*1,97)+2,5*(1,755*2+2,485*2)-(0,8*1,97+0,6*1,98*4)+2,5*(0,89*2*2+1,21*2* 
'2,49*(1,465*2+0,885*2+1,49*2+0,9*2+3,45*2+1,785*2)-(0,6*1,99*4+0,8*1,99)+1,37*(1,6*0,88)*3+1,73*(1,415*8+0,895*2+0,91*2+0,89*2+1,075*2)  
'-0,6*(1,97-1,73)*4+1,76*(4,755*2+4,22*2+2,995*2+2,695*2+0,55*4+1,41*4+0,91*2+0,79*2)-0,6*(1,97-1,76)*10+1,42*(2,575+1,25)+1,5*(2,32+1,38)  
'2,02*(0,885*4+2*4)-(0,6*2*2+0,425*(2,02-1,51)*2)+2*(2,365*2+2*2-0,97-0,6)-0,69*(2-1,51)+2,28*(0,97+1*2)  
'2,04*(3*2+4,095*2+1,7+1,085+0,805*2+1,545*3+0,44)-(0,7*1,97+0,6*1,97*4)+1,55*(1,78+0,91+0,93+2,21-0,6)  
'2*(1,99*2*2+1,005*2+0,95*2+0,84*2+1,59*2+1,97*2+1,82*2)-0,6*1,97*4  
''3.NP' 2,34*(0,94+1,02*2)+1,19*(0,94*2+1,48*2-0,7)+1,42*(1,66+1,6)+1,55*(1,1+1,08*2)+2,29*0,95*2+1,615*(1,885*2+2,575*2-0,9-0,95*2)+1,65*(1,56+0,825 
'1,65*1,25+4,02*1,5+1,39*(1,025*2+1,08*2-0,6*3+1,815*2+2,02*2-0,6*2+1,805*2+1,93*2-0,6-0,7)+1,97*(0,93*2+0,88*2-0,7)+1,98*(0,905*2+0,935*2-0,7)  
'1,56*(2*2+1,045*4-0,7*3+3,04*2)+1,38*(1+0,51)+1,31*(1,215*2+1,63*2-0,69)+1,41*(1,39*2+0,965*2-0,77)+2,06*(1,885*2+1,05*2-0,7)+(1,5-0,8)*(0,84+1,68)  
'1,73*0,83+1,72*(1,34*2+1,02*2-0,7)+1,72*(1,77*2+0,99+0,38+1,77+1,09)  
''4.NP' 1,4*(3,05*2+1,035*2-0,71*2)+1,62*(1,03*2+1,995*2-0,71)+(1,45-0,88)*(1,94+1,87)+(1,38-0,78)*(4,18*2+1,515+0,78+0,47)+1,35*(1,745+1,215)  
'1,45*1,86+1,41*(1,5+0,35)+2,06*(1,415*2+0,99*2)-(0,6*2+0,615*(2,06-0,93))+1,39*(2,385+1,03)-2,195*(1,39-0,87)+1,1*(1,74*2+1,29*2-0,7)+1,45*(1,15+1,7 
'(0,75-0,6)*0,52+1,54*(0,63+0,6)+1,96*(1,08*2+1,1)+1,38*1,55+1,37*(0,83*2+1,96*2-0,7)+2,06*(1,285*2+0,99*2-0,6)+1,42*(0,85+0,99-0,6)  
'(0,87-0,58)*(1,585+1,65)+1,5*(2,3+0,56*2)+1,48*(1,56+0,145+1,085*2+1,83*2-0,7)  
''5.NP' 2,53*(1,6*2+2,71*2)-0,6*1,97+2,94*(2,29*2+0,605*2+1,63*2+1,09*2+0,95*2)-0,6*1,97*3+2,97*(0,875*2+1,3*2)-0,6*1,97+3,05*(2,085*2+1,23*2)  
'-0,6*1,97*2+3,04*(2,28*2+0,945*2)-0,6*1,97+2,065*(1,56*2+0,825*2)-0,6*1,97+1,995*(3,5*2+2,915*2-0,6)-(0,8*1,97+0,6*1,97+1,58*(1,995-0,415))  
'2,215*(2,475*2-0,6+1,1*2+2,335*2-0,6+1,1*2)+1,97*(1,45*2+0,885*2-0,6)+1,995*(2,915*2+3,58*2-0,6)-(0,8*1,97+0,6*1,97+1,58*(1,995-0,415))  
'1,52*(0,91+2,24+0,79+1,75+0,5+1,44-0,6)*2+1,53*(1,055*2+1,005*2-0,7+0,945*2+1,51*2-0,7+1,095*2+1,57*2+1*2+1,1*2-0,6*3)  
''6.NP' (1,36+2,7)/2*(3,725*2+2,03*2)-0,6*1,97+(1,3+2,71)/2*(3,66*2+2,41*2)-0,6*1,97*2  
'Součet  
Celkem 2107.026=2 107.026 [A]</t>
  </si>
  <si>
    <t>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</si>
  <si>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</si>
  <si>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</si>
  <si>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</si>
  <si>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</si>
  <si>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</si>
  <si>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</si>
  <si>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</si>
  <si>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</si>
  <si>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</si>
  <si>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</si>
  <si>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</si>
  <si>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</si>
  <si>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</si>
  <si>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 
Celkem  60.39=60.390 [A]</t>
  </si>
  <si>
    <t>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</si>
  <si>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</si>
  <si>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</si>
  <si>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</si>
  <si>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</si>
  <si>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</si>
  <si>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</si>
  <si>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</si>
  <si>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</si>
  <si>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Dokončovací práce - obklady z kamene</t>
  </si>
  <si>
    <t>938</t>
  </si>
  <si>
    <t>58382710</t>
  </si>
  <si>
    <t>deska obkladová leštěná žula liberecká tl 20mm</t>
  </si>
  <si>
    <t>170,848*1,05 'Přepočtené koeficientem množství  
Celkem 179.39=179.390 [A]</t>
  </si>
  <si>
    <t>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</si>
  <si>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</si>
  <si>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</si>
  <si>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</si>
  <si>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</si>
  <si>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</si>
  <si>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</si>
  <si>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</si>
  <si>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</si>
  <si>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</si>
  <si>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</si>
  <si>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</si>
  <si>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</si>
  <si>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</si>
  <si>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</si>
  <si>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</si>
  <si>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</si>
  <si>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</si>
  <si>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</si>
  <si>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</si>
  <si>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</si>
  <si>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</si>
  <si>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</si>
  <si>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Celkem 119.64=119.640 [A]</t>
  </si>
  <si>
    <t>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</si>
  <si>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</si>
  <si>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</si>
  <si>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</si>
  <si>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</si>
  <si>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</si>
  <si>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</si>
  <si>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</si>
  <si>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</si>
  <si>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''1-2.NP - př. 100' 14*0,8*0,304  
''2.NP - př. 100' 18*0,8*0,304  
''3.NP - př. 100' 18*0,8*0,304  
''4.NP - př. 100' 14*0,8*0,304  
''5.NP - př. 100' 11*0,8*0,304  
''6.NP - př. 100' 5*0,8*0,304  
'IPE 100  
''2.NP - př. 59' 7*1,4*0,37  
''2.NP - př. 103' 3*1,3*0,37  
''2.NP - př. 104' 3*1,5*0,37  
''2.NP - př. 105' 6*1,4*0,37  
''3.NP - př. 68' 6*1,5*0,37  
''3.NP - př. 69' 6*1,2*0,37  
''4.NP - př. 53' 6*1,4*0,37  
''4.NP - př. 133' 2*6*1,5*0,37  
''5.NP - př. 54' 6*1,4*0,37  
''5.NP - př. 109' 2*6*1,6*0,37  
''5.NP - př. 110' 3*1,4*0,37  
''5.NP - př. 134' 3*1,65*0,37  
'IPE 120  
''1-2.NP - př. 22' 3*1,5*0,439  
''1-2.NP - př. 23' 1*1,5*0,439  
''2.NP - př. 26' 4*1,35*0,439  
''2.NP - př. 103' 3*1,3*0,439  
''2.NP - př. 104' 3*1,5*0,439  
''4.NP - př. 54' 4*1,4*0,439  
'IPE 140  
''1.PP - př. 111' 2*2,3*0,502  
''1.PP - př. 112' 3*2,4*0,502  
''1.NP - př. 07' 4*1,6*0,502  
''1.NP - př. 99' 4*1,65*0,502  
''1.NP - př. 113' 6*1,3*0,502  
''1-2.NP - př. 63' 6*2,7*0,502  
''1-2.NP - př. 64' 4*2,5*0,502  
''1-2.NP - př. 117' 2*1,9*0,502  
''1-2.NP - př. 118' 2*1,6*0,502  
''2.NP - př. 60' 4*2*2*0,502  
''2.NP - př. 61' 4*2,3*2*0,502  
''2.NP - př. 97' 6*2,1*0,502  
''2.NP - př. 114' 2*2*0,502  
''3.NP - př. 67' 6*2,1*0,502  
''4.NP - př. 108' 6*3,1*0,502  
''5.NP - př. 88' 6*2,2*0,502  
'IPE 160  
''1.NP - př. 09' 2*2,3*0,575  
''1.NP - př. 106' 2*1,85*0,575  
''1.NP - př. 131' 2*2*0,575  
''3.NP - př. 43' 6*4*2,55*0,575  
''3.NP - př. 65' 4*2,75*0,575  
''3.NP - př. 116' 2*2,55*0,575  
''4.NP - př. 43' 3*4*2,55*0,575  
''4.NP - př. 70' 2*3,15*0,575  
'IPE 180  
''2.NP - př. 115' 2,565*0,64  
'IPE 200  
''1.PP - př. 130' 6*3,4*0,709  
''1-2.NP - př. 62' 6*3,6*0,709  
'IPE 220  
''1.NP - př. 93' 4*3*0,775  
''3.NP - př. 66' 4*3,62*0,775  
''4.NP - př. 66' 4*3,62*0,775  
''5.NP - př. 66' 4*3,62*0,775  
'IPE 240  
''1-2.NP - př. 107' 2*3,4*0,844  
''2.NP - př. 29' 4*3,6*0,844  
''2.NP - př. 96' 2*4*3,7*0,844  
''3.NP - př. 96' 2*4*3,7*0,844  
''4.NP - př. 96' 2*4*3,7*0,844  
'IPE 270  
''1.NP - př. 08' 2*4,1*1,04  
''1-2.NP - př. 19' 2*4,8*1,04  
'Nosníky  
''dle výkazu ocelových kcí - 1.NP - IPE 100' 19,9/8,34*0,37  
''dle výkazu ocelových kcí - 1.-2.NP - IPE 100' 19,9/8,34*0,37  
''dle výkazu ocelových kcí - 2.NP - IPE 100' (16,1+19,9)/8,34*0,37  
''dle výkazu ocelových kcí - 3.NP - IPE 100' (16,1+19,9)/8,34*0,37  
''dle výkazu ocelových kcí - 4.NP - IPE 100' (16,1+19,9)/8,34*0,37  
''dle výkazu ocelových kcí - 5.NP - IPE 100' 19,9/8,34*0,37  
''dle výkazu ocelových kcí - 1.-2.NP - IPE 140' 24,8/14,4*0,502  
''dle výkazu ocelových kcí - 1.PP - IPE 180' 95,9/21,9*0,64  
''dle výkazu ocelových kcí - 1.NP - IPE 180' (122,2+101,5)/21,9*0,64  
''dle výkazu ocelových kcí - 1.-2.NP - IPE 180' (120,3+103,4)/21,9*0,64  
''dle výkazu ocelových kcí - 2.NP - IPE 180' (126+45,1)/21,9*0,64  
''dle výkazu ocelových kcí - 3.NP - IPE 180' 126/21,9*0,64  
''dle výkazu ocelových kcí - 4.NP - IPE 180' 126/21,9*0,64  
''dle výkazu ocelových kcí - 5.NP - IPE 180' 122,2/21,9*0,64  
''dle výkazu ocelových kcí - 7.NP - IPE 180' 176,7/21,9*0,64  
''dle výkazu ocelových kcí - 1.NP - IPE 240' 304/36,2*0,844  
''dle výkazu ocelových kcí - 1.-2.NP - IPE 240' (280,8+497,4+113,6+307,1)/36,2*0,844  
''dle výkazu ocelových kcí - 1.NP - IPE 270' 155,1/36,1*1,04  
''dle výkazu ocelových kcí - 1.-2.NP - IPE 270' 779/36,1*1,04  
''dle výkazu ocelových kcí - 1.NP - IPE 300' 549,2/54,2*1,03  
''dle výkazu ocelových kcí - 1.-2.NP - IPE 300' 557,6/54,2*1,03  
''dle výkazu ocelových kcí - 2.NP - IPE 300' (868,1+1404,6+582,9)/54,2*1,03  
''dle výkazu ocelových kcí - 3.NP - IPE 300' (2331,8+582,9)/54,2*1,03  
''dle výkazu ocelových kcí - 4.NP - IPE 300' (2314,9+582,9)/54,2*1,03  
''dle výkazu ocelových kcí - 5.NP - IPE 300' (2331,8+582,9)/54,2*1,03  
''dle výkazu ocelových kcí - 1.-2.NP - IPE 330' 491,5/49,1*1,25  
''dle výkazu ocelových kcí - 2.NP - IPE 360' 391,1/76,1*1,21  
''dle výkazu ocelových kcí - 3.NP - IPE 360' 393,9/76,1*1,21  
''dle výkazu ocelových kcí - 4.NP - IPE 360' 391,1/76,1*1,21  
''dle výkazu ocelových kcí - 1.-2.NP - IPE 400' 1060,9/92,4*1,33  
''dle výkazu ocelových kcí - 1.PP - HEB 100' 177,8/20,4*0,567  
''dle výkazu ocelových kcí - 1.NP - HEB 100' 141/20,4*0,567  
''dle výkazu ocelových kcí - 2.NP - HEB 100' 128,8/20,4*0,567  
''dle výkazu ocelových kcí - 1.PP - HEB 180' (222,8+230,5+15,4)/51,2*1,04  
''dle výkazu ocelových kcí - 1.NP - HEB 180' 5660,1/51,2*1,04  
''dle výkazu ocelových kcí - 1.PP - HEB 200' 269,7/61,3*1,15  
''dle výkazu ocelových kcí - 1.PP - HEB 260' 506,7/93*1,5  
''dle výkazu ocelových kcí - 2.NP - HEB 260' 1190,1/93*1,5  
''dle výkazu ocelových kcí - 1.NP - HEB 280' 1385,9/103*1,62  
''dle výkazu ocelových kcí - 1.NP - HEB 320' 1682/127*1,77  
''dle výkazu ocelových kcí - 2.NP - HEB 340' 1781,2/134*1,81  
''dle výkazu ocelových kcí - 1.NP - HEB 450' 2012,4/171*2,03  
''předpoklad špatného stavu stávajících stropů - IPE 300' 15000/54,2*1,03  
'Součet  
Celkem 1354.839=1 354.839 [A]</t>
  </si>
  <si>
    <t>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</si>
  <si>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</si>
  <si>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</si>
  <si>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</si>
  <si>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</si>
  <si>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</si>
  <si>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</si>
  <si>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</si>
  <si>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</si>
  <si>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</si>
  <si>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</si>
  <si>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</si>
  <si>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</si>
  <si>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</si>
  <si>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</si>
  <si>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</si>
  <si>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</si>
  <si>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</si>
  <si>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'Podlahy P06a - 1.PP  
''dle tabulky skladeb - podlahy - P/06a' 2,92+22,37+3+2,92  
'Mezisoučet  
''dle tabulky skladeb - podlahy - P/54' 1  
'Podlahy P55 - 3.NP  
'7,02+27,28+16,04  
'Podlahy P55 - 6.NP  
'28,9  
'Mezisoučet  
'Součet  
Celkem 115.36=115.360 [A]</t>
  </si>
  <si>
    <t>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</si>
  <si>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</si>
  <si>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</si>
  <si>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</si>
  <si>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</si>
  <si>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</si>
  <si>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</si>
  <si>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</si>
  <si>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</si>
  <si>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</si>
  <si>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'Součet  
Celkem 23903.42=23 903.420 [A]</t>
  </si>
  <si>
    <t>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</si>
  <si>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</si>
  <si>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</si>
  <si>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</si>
  <si>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</si>
  <si>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</si>
  <si>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</si>
  <si>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</si>
  <si>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</si>
  <si>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</si>
  <si>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</si>
  <si>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</si>
  <si>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</si>
  <si>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</si>
  <si>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</si>
  <si>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</si>
  <si>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Celkem 1=1.000 [A]</t>
  </si>
  <si>
    <t>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</si>
  <si>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</si>
  <si>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</si>
  <si>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</si>
  <si>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Celkem 2=2.000 [A]</t>
  </si>
  <si>
    <t>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</si>
  <si>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</si>
  <si>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</si>
  <si>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</si>
  <si>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Celkem 10=10.000 [A]</t>
  </si>
  <si>
    <t>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</si>
  <si>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</si>
  <si>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</si>
  <si>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</si>
  <si>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Celkem 301.4=301.400 [A]</t>
  </si>
  <si>
    <t>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</si>
  <si>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</si>
  <si>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</si>
  <si>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</si>
  <si>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Celkem 8=8.000 [A]</t>
  </si>
  <si>
    <t>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</si>
  <si>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</si>
  <si>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</si>
  <si>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</si>
  <si>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Celkem 1=1.000 [A]</t>
  </si>
  <si>
    <t>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</si>
  <si>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</si>
  <si>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</si>
  <si>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</si>
  <si>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Celkem 1=1.000 [A]</t>
  </si>
  <si>
    <t>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</si>
  <si>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</si>
  <si>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</si>
  <si>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</si>
  <si>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Celkem 2=2.000 [A]</t>
  </si>
  <si>
    <t>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</si>
  <si>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</si>
  <si>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</si>
  <si>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</si>
  <si>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Celkem 242.14=242.140 [A]</t>
  </si>
  <si>
    <t>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</si>
  <si>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</si>
  <si>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</si>
  <si>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</si>
  <si>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Celkem 10.8=10.800 [A]</t>
  </si>
  <si>
    <t>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</si>
  <si>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</si>
  <si>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</si>
  <si>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</si>
  <si>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Celkem 8=8.000 [A]</t>
  </si>
  <si>
    <t>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</si>
  <si>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</si>
  <si>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</si>
  <si>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</si>
  <si>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Celkem 129.1=129.100 [A]</t>
  </si>
  <si>
    <t>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</si>
  <si>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</si>
  <si>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</si>
  <si>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</si>
  <si>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Celkem 2=2.000 [A]</t>
  </si>
  <si>
    <t>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</si>
  <si>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</si>
  <si>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</si>
  <si>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</si>
  <si>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Celkem 2=2.000 [A]</t>
  </si>
  <si>
    <t>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</si>
  <si>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</si>
  <si>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</si>
  <si>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</si>
  <si>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Celkem 1=1.000 [A]</t>
  </si>
  <si>
    <t>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</si>
  <si>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</si>
  <si>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</si>
  <si>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</si>
  <si>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Celkem 2=2.000 [A]</t>
  </si>
  <si>
    <t>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</si>
  <si>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</si>
  <si>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</si>
  <si>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</si>
  <si>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Celkem 1=1.000 [A]</t>
  </si>
  <si>
    <t>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</si>
  <si>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</si>
  <si>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</si>
  <si>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</si>
  <si>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Celkem 1=1.000 [A]</t>
  </si>
  <si>
    <t>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</si>
  <si>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</si>
  <si>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</si>
  <si>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</si>
  <si>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Celkem 1=1.000 [A]</t>
  </si>
  <si>
    <t>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</si>
  <si>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</si>
  <si>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</si>
  <si>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</si>
  <si>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Celkem 1=1.000 [A]</t>
  </si>
  <si>
    <t>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</si>
  <si>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</si>
  <si>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</si>
  <si>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</si>
  <si>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Celkem 1=1.000 [A]</t>
  </si>
  <si>
    <t>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</si>
  <si>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</si>
  <si>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</si>
  <si>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975</t>
  </si>
  <si>
    <t>799-OV-26</t>
  </si>
  <si>
    <t>Kašna - kamenná deska s bronzovým reliéfem - dle specifikace v PD - OV/26</t>
  </si>
  <si>
    <t>'dle tabulky ostatních výrobků - OV/26 - včetně technologie a osvětlení' 1  
Celkem 1=1.000 [A]</t>
  </si>
  <si>
    <t>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</si>
  <si>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</si>
  <si>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</si>
  <si>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</si>
  <si>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Celkem 65.92=65.920 [A]</t>
  </si>
  <si>
    <t>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</si>
  <si>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</si>
  <si>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</si>
  <si>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</si>
  <si>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Celkem 12.8=12.800 [A]</t>
  </si>
  <si>
    <t>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</si>
  <si>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</si>
  <si>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</si>
  <si>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</si>
  <si>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Celkem 116.08=116.080 [A]</t>
  </si>
  <si>
    <t>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</si>
  <si>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</si>
  <si>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</si>
  <si>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</si>
  <si>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Celkem 1=1.000 [A]</t>
  </si>
  <si>
    <t>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</si>
  <si>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</si>
  <si>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</si>
  <si>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</si>
  <si>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Celkem 1=1.000 [A]</t>
  </si>
  <si>
    <t>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</si>
  <si>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</si>
  <si>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</si>
  <si>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</si>
  <si>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Celkem 1=1.000 [A]</t>
  </si>
  <si>
    <t>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</si>
  <si>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</si>
  <si>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</si>
  <si>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</si>
  <si>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Celkem 1=1.000 [A]</t>
  </si>
  <si>
    <t>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</si>
  <si>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</si>
  <si>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</si>
  <si>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</si>
  <si>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Celkem 1=1.000 [A]</t>
  </si>
  <si>
    <t>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</si>
  <si>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</si>
  <si>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</si>
  <si>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</si>
  <si>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Celkem 1=1.000 [A]</t>
  </si>
  <si>
    <t>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</si>
  <si>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</si>
  <si>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</si>
  <si>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</si>
  <si>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Celkem 1=1.000 [A]</t>
  </si>
  <si>
    <t>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</si>
  <si>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</si>
  <si>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</si>
  <si>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</si>
  <si>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Celkem 1=1.000 [A]</t>
  </si>
  <si>
    <t>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</si>
  <si>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</si>
  <si>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</si>
  <si>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</si>
  <si>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Celkem 1=1.000 [A]</t>
  </si>
  <si>
    <t>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</si>
  <si>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</si>
  <si>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</si>
  <si>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</si>
  <si>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Celkem 1=1.000 [A]</t>
  </si>
  <si>
    <t>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</si>
  <si>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</si>
  <si>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</si>
  <si>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</si>
  <si>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Celkem 1=1.000 [A]</t>
  </si>
  <si>
    <t>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</si>
  <si>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</si>
  <si>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</si>
  <si>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</si>
  <si>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Celkem 1=1.000 [A]</t>
  </si>
  <si>
    <t>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</si>
  <si>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</si>
  <si>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</si>
  <si>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</si>
  <si>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Celkem 1=1.000 [A]</t>
  </si>
  <si>
    <t>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</si>
  <si>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</si>
  <si>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</si>
  <si>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</si>
  <si>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Celkem 16=16.000 [A]</t>
  </si>
  <si>
    <t>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</si>
  <si>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</si>
  <si>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</si>
  <si>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</si>
  <si>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Celkem 18=18.000 [A]</t>
  </si>
  <si>
    <t>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</si>
  <si>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</si>
  <si>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</si>
  <si>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</si>
  <si>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Celkem 650=650.000 [A]</t>
  </si>
  <si>
    <t>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</si>
  <si>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</si>
  <si>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</si>
  <si>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</si>
  <si>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Celkem 40=40.000 [A]</t>
  </si>
  <si>
    <t>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</si>
  <si>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</si>
  <si>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</si>
  <si>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</si>
  <si>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Celkem 12=12.000 [A]</t>
  </si>
  <si>
    <t>Podlahová krabice - dle specifikace v PD - OV/49  
Podlahová krabice - dle specifikace v PD - OV/49  
Podlahová krabice - dle specifikace v PD - OV/49  
Podlahová krabice - dle specifikace v PD - OV/49</t>
  </si>
  <si>
    <t>799-STV</t>
  </si>
  <si>
    <t>Štukové výrobky</t>
  </si>
  <si>
    <t>799-SP-01</t>
  </si>
  <si>
    <t>Renovace plastiky - dle specifikace v PD - SP/01</t>
  </si>
  <si>
    <t>'dle navrhovaných úprav a všech požadavků v tabulce štukových výrobků - SP/01' 1  
Celkem 1=1.000 [A]</t>
  </si>
  <si>
    <t>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</si>
  <si>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</si>
  <si>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</si>
  <si>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</si>
  <si>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Celkem 1=1.000 [A]</t>
  </si>
  <si>
    <t>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</si>
  <si>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</si>
  <si>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</si>
  <si>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</si>
  <si>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Celkem 2=2.000 [A]</t>
  </si>
  <si>
    <t>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</si>
  <si>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</si>
  <si>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</si>
  <si>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</si>
  <si>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Celkem 8=8.000 [A]</t>
  </si>
  <si>
    <t>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</si>
  <si>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</si>
  <si>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</si>
  <si>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</si>
  <si>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Celkem 12=12.000 [A]</t>
  </si>
  <si>
    <t>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</si>
  <si>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</si>
  <si>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</si>
  <si>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</si>
  <si>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Celkem 10=10.000 [A]</t>
  </si>
  <si>
    <t>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</si>
  <si>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</si>
  <si>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</si>
  <si>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</si>
  <si>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Celkem 2=2.000 [A]</t>
  </si>
  <si>
    <t>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</si>
  <si>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</si>
  <si>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</si>
  <si>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</si>
  <si>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Celkem 8=8.000 [A]</t>
  </si>
  <si>
    <t>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</si>
  <si>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</si>
  <si>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</si>
  <si>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</si>
  <si>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Celkem 4=4.000 [A]</t>
  </si>
  <si>
    <t>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</si>
  <si>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</si>
  <si>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</si>
  <si>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</si>
  <si>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Celkem 1=1.000 [A]</t>
  </si>
  <si>
    <t>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</si>
  <si>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</si>
  <si>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</si>
  <si>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</si>
  <si>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Celkem 931.404=931.404 [A]</t>
  </si>
  <si>
    <t>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</si>
  <si>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</si>
  <si>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</si>
  <si>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</si>
  <si>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Celkem 860=860.000 [A]</t>
  </si>
  <si>
    <t>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</si>
  <si>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</si>
  <si>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</si>
  <si>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</si>
  <si>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Celkem 137.789=137.789 [A]</t>
  </si>
  <si>
    <t>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</si>
  <si>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</si>
  <si>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</si>
  <si>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</si>
  <si>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Celkem 180.176=180.176 [A]</t>
  </si>
  <si>
    <t>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</si>
  <si>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</si>
  <si>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</si>
  <si>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</si>
  <si>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Celkem 1=1.000 [A]</t>
  </si>
  <si>
    <t>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</si>
  <si>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</si>
  <si>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</si>
  <si>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</si>
  <si>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Celkem 1=1.000 [A]</t>
  </si>
  <si>
    <t>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</si>
  <si>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</si>
  <si>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</si>
  <si>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</si>
  <si>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Celkem 4=4.000 [A]</t>
  </si>
  <si>
    <t>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</si>
  <si>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</si>
  <si>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</si>
  <si>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</si>
  <si>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Celkem 4=4.000 [A]</t>
  </si>
  <si>
    <t>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</si>
  <si>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</si>
  <si>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</si>
  <si>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</si>
  <si>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Celkem 1=1.000 [A]</t>
  </si>
  <si>
    <t>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</si>
  <si>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</si>
  <si>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</si>
  <si>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</si>
  <si>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Celkem 4=4.000 [A]</t>
  </si>
  <si>
    <t>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</si>
  <si>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</si>
  <si>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</si>
  <si>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</si>
  <si>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Celkem 2=2.000 [A]</t>
  </si>
  <si>
    <t>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</si>
  <si>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</si>
  <si>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</si>
  <si>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</si>
  <si>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Celkem 2=2.000 [A]</t>
  </si>
  <si>
    <t>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</si>
  <si>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</si>
  <si>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</si>
  <si>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</si>
  <si>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Celkem 2=2.000 [A]</t>
  </si>
  <si>
    <t>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</si>
  <si>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</si>
  <si>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</si>
  <si>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</si>
  <si>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Celkem 2=2.000 [A]</t>
  </si>
  <si>
    <t>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</si>
  <si>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</si>
  <si>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</si>
  <si>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</si>
  <si>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Celkem 1=1.000 [A]</t>
  </si>
  <si>
    <t>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</si>
  <si>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</si>
  <si>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</si>
  <si>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</si>
  <si>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Celkem 2=2.000 [A]</t>
  </si>
  <si>
    <t>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</si>
  <si>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</si>
  <si>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</si>
  <si>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</si>
  <si>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Celkem 1=1.000 [A]</t>
  </si>
  <si>
    <t>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</si>
  <si>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</si>
  <si>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</si>
  <si>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</si>
  <si>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Celkem 2=2.000 [A]</t>
  </si>
  <si>
    <t>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</si>
  <si>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</si>
  <si>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</si>
  <si>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</si>
  <si>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Celkem 1=1.000 [A]</t>
  </si>
  <si>
    <t>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</si>
  <si>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</si>
  <si>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</si>
  <si>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</si>
  <si>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Celkem 1=1.000 [A]</t>
  </si>
  <si>
    <t>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</si>
  <si>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</si>
  <si>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</si>
  <si>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</si>
  <si>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Celkem 1=1.000 [A]</t>
  </si>
  <si>
    <t>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</si>
  <si>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</si>
  <si>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</si>
  <si>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</si>
  <si>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Celkem 3=3.000 [A]</t>
  </si>
  <si>
    <t>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</si>
  <si>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</si>
  <si>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</si>
  <si>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</si>
  <si>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Celkem 2=2.000 [A]</t>
  </si>
  <si>
    <t>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</si>
  <si>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</si>
  <si>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</si>
  <si>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</si>
  <si>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Celkem 987.9=987.900 [A]</t>
  </si>
  <si>
    <t>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</si>
  <si>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</si>
  <si>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</si>
  <si>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</si>
  <si>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Celkem 40=40.000 [A]</t>
  </si>
  <si>
    <t>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</si>
  <si>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</si>
  <si>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</si>
  <si>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</si>
  <si>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Celkem 14=14.000 [A]</t>
  </si>
  <si>
    <t>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</si>
  <si>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</si>
  <si>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</si>
  <si>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</si>
  <si>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Celkem 16=16.000 [A]</t>
  </si>
  <si>
    <t>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</si>
  <si>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</si>
  <si>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</si>
  <si>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</si>
  <si>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Celkem 12=12.000 [A]</t>
  </si>
  <si>
    <t>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</si>
  <si>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</si>
  <si>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</si>
  <si>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</si>
  <si>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</si>
  <si>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</si>
  <si>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Celkem 1=1.000 [A]</t>
  </si>
  <si>
    <t>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</si>
  <si>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</si>
  <si>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</si>
  <si>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</si>
  <si>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Celkem 1=1.000 [A]</t>
  </si>
  <si>
    <t>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</si>
  <si>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</si>
  <si>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</si>
  <si>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</si>
  <si>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Celkem 1=1.000 [A]</t>
  </si>
  <si>
    <t>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</si>
  <si>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</si>
  <si>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</si>
  <si>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</si>
  <si>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Celkem 1=1.000 [A]</t>
  </si>
  <si>
    <t>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</si>
  <si>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</si>
  <si>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</si>
  <si>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</si>
  <si>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Celkem 1=1.000 [A]</t>
  </si>
  <si>
    <t>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</si>
  <si>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</si>
  <si>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</si>
  <si>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</si>
  <si>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</si>
  <si>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P/02' P02  
''dle tabulky skladeb - podlahy - P/03' P03  
''dle tabulky skladeb - podlahy - P/04' P04  
''dle tabulky skladeb - podlahy - P/05' P05  
''dle tabulky skladeb - podlahy - P/06a' P06a  
''dle tabulky skladeb - podlahy - P/16' P16  
''dle tabulky skladeb - podlahy - P/20' P20  
'Součet  
Celkem 644.2=644.200 [A]</t>
  </si>
  <si>
    <t>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</si>
  <si>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</si>
  <si>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</si>
  <si>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</si>
  <si>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</si>
  <si>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</si>
  <si>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</si>
  <si>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</si>
  <si>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</si>
  <si>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'15,24*(6,97*2+6,595*2)  
'Součet  
Celkem 971.131=971.131 [A]</t>
  </si>
  <si>
    <t>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</si>
  <si>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</si>
  <si>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</si>
  <si>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</si>
  <si>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</si>
  <si>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</si>
  <si>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</si>
  <si>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</si>
  <si>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</si>
  <si>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</si>
  <si>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</si>
  <si>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</si>
  <si>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</si>
  <si>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</si>
  <si>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'P01+P03+P04+P05+P06+P06a+P07+P08+P09+P10+P11+P12+P13+P14+P15+P17+P18+P18a+P19+P20+P21+P22+P23+P24+P25+P26+P26a+P27+P28+P29+P30+P31+P32+P33+P34+P35+P 
'P37+P38+P39+P40+P41+P42+P43+P44+P45+P46+P47+P48+P49+P50+P51+P52+P53+P55  
'Mezisoučet  
'leseniprost*3  
Celkem 23760.39=23 760.390 [A]</t>
  </si>
  <si>
    <t>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</si>
  <si>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</si>
  <si>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</si>
  <si>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</si>
  <si>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</si>
  <si>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</si>
  <si>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</si>
  <si>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</si>
  <si>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</si>
  <si>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</si>
  <si>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</si>
  <si>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</si>
  <si>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</si>
  <si>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</si>
  <si>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</si>
  <si>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</si>
  <si>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</si>
  <si>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</si>
  <si>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</si>
  <si>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</si>
  <si>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</si>
  <si>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</si>
  <si>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Celkem 80=80.000 [A]</t>
  </si>
  <si>
    <t>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</si>
  <si>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</si>
  <si>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</si>
  <si>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</si>
  <si>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</si>
  <si>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</si>
  <si>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</si>
  <si>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</si>
  <si>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</si>
  <si>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Celkem 17.996=17.996 [A]</t>
  </si>
  <si>
    <t>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</si>
  <si>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</si>
  <si>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</si>
  <si>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</si>
  <si>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''1.NP' 3,1*5,185-0,8*1,97+2,5*1,475-0,8*1,97+2,05*(0,97+1-0,71)+2,14*(1,21+1,12+1,98)-0,6*1,97*2+3,68*4,695-0,68*0,61-0,9*1,97+3,65*1,55*2-0,6*1,97* 
'3,65*(0,79+1,27*2)-0,6*1,97*2  
''1.-2.NP' 3,66*5,485-0,8*1,97+3,13*(2,135+2,45)-0,8*1,97+2,7*2,02  
''2.NP' 3,67*1,32+3,61*0,805+1,695*4,02-0,8*1,97+3,63*2,09-0,8*1,97+3,65*(2,995+1,41*2+1,9+0,55)-0,6*1,97*2+3,64*(4,07+1,415*3)-0,6*1,97*4  
'3,54*(4,77+5,175+0,175+4,1)-1,22*2,4*3+3,52*5,755-1,22*2,34+3,55*4,55-1,2*2,38+2,86*(2,12+0,475*2)-0,8*1,97+3,6*3,47+2,86*0,945+4,18*4,645  
'4,07*(0,735+6,17)-0,82*1,97+4,23*(6,12+1,99)-0,82*2+4,14*(2,785+1,79)-0,6*1,97*4+4,13*(5,035+3,835)-1,2*2,4+4,1*(3,535+1,465+2,385)-0,8*2,4  
'4,11*3,56-1,2*2,4+4,12*7,43+4,1*(2,575+3,56)-1,2*2,4*2+4,11*7,35-1,22*2,4+4,11*(3,6+3,32)-(0,8*1,97+1,22*2,44)  
''3.NP' 3,515*(3,35+0,94)-0,7*2,1*2+2,7*3,06-0,74*1,93+4,03*(1,865+1,1)-0,6*1,97+4,16*2,575-0,9*2+4,05*0,965-0,8*1,97+4,08*4,585+2,42*4,585  
'4,05*0,98-0,7*2,07+4,06*2,25-1,2*2,38+4,06*1,05-0,7*2,13+2*1,49+2,7*(2,315+0,83+3,15*2+2,03+0,93+0,905+1,035-0,7*2)-0,6*1,97*3  
'4,15*(1,42+0,69)-0,61*1,98  
''4.NP' 3,18*1,46+1,33*2,38-0,8*1,97+3,61*4,18-0,6*1,95+3,6*3,96+3,61*(3,1+2,79)-(0,7*2,08+1,2*2,3)+3,615*(1,36*2+1,69+3,63+1,17)-0,6*1,97*2  
'3,615*3,075-0,6*1,97+3,58*(4,955+10,26)-(0,9*1,97*2+1,1*1*6)+3,6*4,9-0,9*1,97+3,72*2,3+3,655*(3,1*2+0,99+4,67)-(0,8*1,97+0,7*1,97+0,6*2)  
''5.NP' 3,05*(0,605+2,29+1,09+0,875+1,2)-0,6*1,97*2+2*(0,7*2,1-0,6*1,97)+2,755*(0,96+2,5)/2*2-(0,6*1,22+0,7*1,97)+3,62*(2,58+3,15)/2-0,8*1,97  
'1,81*(3,595+6,69)+3,495*(3,86+2,58)/2-0,9*1,97+3,15*1,165+3,11*(4,11+3,1+1,73)-0,6*1,97+3,1*(3,09+1,52)-0,6*1,97+3,38*(4,02+3,175)-0,8*1,97  
'3,39*1,145-0,6*1,97+3,37*3,15-0,8*1,97+3,44*(1,88+1,805)-0,6*1,97+0,85*2,3+0,9*2,35+(3,03*(2,1+0,75+1,02+2,2+1,1)-0,6*1,97*2)*2+0,95*2,3-0,7*1,97  
'2,81*(0,92+1,58+0,15+1,115+1,245)  
'Součet  
Celkem 1121.455=1 121.455 [A]</t>
  </si>
  <si>
    <t>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</si>
  <si>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</si>
  <si>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</si>
  <si>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</si>
  <si>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'3,76*2,715-0,8*1,97+3,77*(2,12+4,33)-(0,75*1,97+0,53*0,53*2)+3,73*1,36  
''1.-2.NP' 3,37*(5,575+1,5)-1,2*2,24+3,14*(1,94+1,34+1,91+1,83+3,4)-(0,6*1,97*3+0,8*1,97)+3,16*2,2-0,9*1,95+3,15*3,79*2  
'2,96*(3,8+1,68+1,73*2+2,06+1,02)-(0,8*1,95+0,8*1,97+0,6*1,97)+3,15*(3,945+1,9*2+1,355+1,24+1,7+1,085)-0,6*1,97*4+3,66*(2,225+0,945*2)-0,6*1,97*2  
'3,49*(2,225+0,875*2)-0,74*2*2+3,08*4,685  
''2.NP' 3,67*(1,31+1,035)-0,6*1,97+3,66*3,665+2,5*(2,59+1,755+1,21*3+3,045+0,9)-(0,6*1,98*2+0,6*1,99*2)+3,6*1,185+2,86*2,55-1,2*2,4+4,18*(2*4+5,45+1) 
'-0,6*1,97*4+4,18*4,215-0,9*2,11+4,08*(5,71+2,61+1,545*2+2,14+2,86+2,25+1,78)-(0,9*2,17+0,7*1,97+0,6*1,97*2+0,6*2)+4,1*2,73  
'4,14*(1,99+1,59+3,4)-0,8*1,97+1,625*3,5  
''3.NP' 1,075*3,365+0,8*2,1+3,86*0,4+3,86*(2,77+0,14)-0,9*2,1+4,03*(5,305+3,2)-(1,2*2,37+0,65*0,81+0,9*2)+4,05*5,89+4,07*4,14-1,2*2,39+4,07*5,81  
'4,02*6,27+4,06*(4,195*2+1,885+1,87-0,7)-(0,79*1,88+0,77*1,82+0,78*1,87)  
''4.NP' 3,63*4,17-0,7*1,97*2+3,625*5,01-0,9*1,97+3,615*4,08-0,8*1,97  
''5.NP' 3,44*0,93  
'Součet  
Celkem 731.916=731.916 [A]</t>
  </si>
  <si>
    <t>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</si>
  <si>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</si>
  <si>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</si>
  <si>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</si>
  <si>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''1.NP' 0,18*(3,835*(5,17+0,23)-0,6*1,97)+0,16*(1,68*3,07-0,9*1,95)+0,33*3,43*4+0,405*1,7*3,15+0,335*4,11*6,28+0,2*3,555*3,45  
'0,185*(3,73*(1,45+3,45)-1,43*1,15)+0,47*5,135*3,68-0,32*1,46*2,6+0,165*(3,66*2,25-0,8*1,97)+0,185*(4,81*3,65-0,8*1,97)+0,19*4,81*3,65  
''1.-2.NP' 0,24*7,22*4,47+0,505*3,14*3,55+0,485*3,17*1,09+0,26*(3,17*(1,98+4)-0,8*2)+0,2*3,16*2,065+0,17*3,16*2,27+0,18*1,02*2,4  
'0,225*(2,91*3,21-0,8*1,97)+0,205*(3,17*3,08-0,7*1,97*2)+0,665*2,81*4,11+0,21*3,66*4,86+0,165*(3,66*4,3-0,8*1,97*2)+0,165*(3,13*4,68-0,8*1,99)  
''2.NP' 0,19*(3,63*2,565-0,87*2,28)+0,18*(3,63*4,795-1,2*2,35)+0,17*3,64*2,795+0,205*(3,6*3,18+2,79*2,855-0,94*2,14)+0,19*4,19*3,035  
'0,18*(4,18*4,645-0,9*2,09)+0,175*(4,23*(4,39+1,85)-0,9*2,2-0,8*1,97)+0,315*1,645*3,5  
''3.NP' 0,225*(3,86*3,895-0,9*2,05)+0,16*3,42*3,5+0,36*3,42*1,18+0,18*(4,01*5,035-0,85*2,07)+0,48*0,255*0,87+0,65*4,15*3,19-1,1*2,17*0,485  
'0,19*(4,15*4,085-0,9*2,07)+0,16*4,05*(4,215+0,595)+0,5*(2,005*3,8-0,9*1,97)+0,63*(3,05*2,5-0,85*2,07)+0,68*1,015*4,16+0,455*(2,105*3,8-0,85*2,07)  
'0,3*2,11*3,8+0,47*(2,115*3,8-0,6*1,99)+0,5*(2,115*3,8-1,455*2,55)+0,48*(4,08*2,11-1,2*2,38)+0,155*(4,13*4,985-0,9*2,1)+0,17*(4,08*4,185-0,9*1,97)  
'0,195*4,1*1,02  
''4.NP' 0,17*(3,61*(2,03+5,37)-0,95*2,05-1,2*2,22)+0,19*(3,615*5,34-1,28*2,42)+0,64*3,105*2,4-0,46*2,18*3,05-0,18*0,9*1,97+0,625*0,63*2,4  
'0,2*(3,61*2,78-1,28*2,4)+0,48*(2,12*3,45-1,2*2,4)+0,17*(3,72*5,01-0,7*2,15)+0,315*(2,13*3,3-0,65*1,97)+0,18*(2,12*3,425-0,78*1,96)+0,49*2,12*3,425  
'0,63*1,1*2,25+0,16*(3,655*3,26-0,9*2,12-0,9*2,13)  
''5.NP' 0,57*(3,175*2,75-0,8*1,97)+0,885*3,1*0,8+0,59*(1,66*3,1-0,8*1,97)+0,6*2,18*1,4  
'Součet  
Celkem 211.779=211.779 [A]</t>
  </si>
  <si>
    <t>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</si>
  <si>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</si>
  <si>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</si>
  <si>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</si>
  <si>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'Součet  
Celkem 639.451=639.451 [A]</t>
  </si>
  <si>
    <t>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</si>
  <si>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</si>
  <si>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</si>
  <si>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</si>
  <si>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</si>
  <si>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</si>
  <si>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</si>
  <si>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</si>
  <si>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</si>
  <si>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</si>
  <si>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</si>
  <si>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</si>
  <si>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</si>
  <si>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</si>
  <si>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Celkem 111.972=111.972 [A]</t>
  </si>
  <si>
    <t>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</si>
  <si>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</si>
  <si>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</si>
  <si>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</si>
  <si>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''5.NP' 2*1,2*0,25*0,15  
'Součet  
Celkem 0.135=0.135 [A]</t>
  </si>
  <si>
    <t>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</si>
  <si>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</si>
  <si>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</si>
  <si>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</si>
  <si>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'Součet  
Celkem 20.901=20.901 [A]</t>
  </si>
  <si>
    <t>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</si>
  <si>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</si>
  <si>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</si>
  <si>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</si>
  <si>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Celkem 23.08=23.080 [A]</t>
  </si>
  <si>
    <t>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</si>
  <si>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</si>
  <si>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</si>
  <si>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</si>
  <si>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'skladba - bourání - SB/53 - 2.NP  
''dle tabulky skladeb - bouraných konstrukcí - SB/53' 1,8*1,65  
Celkem 350.282=350.282 [A]</t>
  </si>
  <si>
    <t>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</si>
  <si>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</si>
  <si>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</si>
  <si>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</si>
  <si>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'Součet  
Celkem 1.187=1.187 [A]</t>
  </si>
  <si>
    <t>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</si>
  <si>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</si>
  <si>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</si>
  <si>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</si>
  <si>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'skladba - bourání - Sb/39 - 1-2.NP  
''dle tabulky skladeb - bouraných konstrukcí - SB/39' 24,85+1,5*5,47  
'skladba - bourání - SB/47 - 2.NP  
''dle tabulky skladeb - bouraných konstrukcí - SB/47' 3,515*3,105  
'skladba - bourání - SB/65 - 3.NP  
''dle tabulky skladeb - bouraných konstrukcí - SB/65' 12,37  
'skladba - bourání - SB/65a - 3.NP  
''dle tabulky skladeb - bouraných konstrukcí - SB/65a' 6,36  
'skladba - bourání - SB/71 - 4.NP  
''dle tabulky skladeb - bouraných konstrukcí - SB/71' 4,84  
'skladba - bourání - SB/81 - 4.NP  
''dle tabulky skladeb - bouraných konstrukcí - SB/81' 15,51+4,11  
'skladba - bourání - SB/89 - 5.NP  
''dle tabulky skladeb - bouraných konstrukcí - SB/89' 15,3  
Celkem 79.13=79.130 [A]</t>
  </si>
  <si>
    <t>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</si>
  <si>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</si>
  <si>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</si>
  <si>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</si>
  <si>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'skladba - bourání - SB/22c - 1.NP  
''dle tabulky skladeb - bouraných konstrukcí - SB/22c' 20,54  
'skladba - bourání - SB/67 - 3.NP  
''dle tabulky skladeb - bouraných konstrukcí - SB/67' 7,14+16,04+27,28  
'skladba - bourání - SB/101 - 6.NP  
''dle tabulky skladeb - bouraných konstrukcí - SB/101' 13,98  
'Součet  
Celkem 204.44=204.440 [A]</t>
  </si>
  <si>
    <t>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</si>
  <si>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</si>
  <si>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</si>
  <si>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</si>
  <si>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</si>
  <si>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</si>
  <si>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</si>
  <si>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</si>
  <si>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</si>
  <si>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</si>
  <si>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</si>
  <si>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</si>
  <si>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</si>
  <si>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</si>
  <si>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''dle tabulky kamenických výrobků - KA/20' 20  
'Součet  
Celkem 51=51.000 [A]</t>
  </si>
  <si>
    <t>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</si>
  <si>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</si>
  <si>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</si>
  <si>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</si>
  <si>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Celkem 7.558=7.558 [A]</t>
  </si>
  <si>
    <t>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</si>
  <si>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</si>
  <si>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</si>
  <si>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</si>
  <si>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''demontáž okna pro repasi - dle tabulky repasovaných oken - OR/10' 0,96*0,51  
''demontáž okna pro repasi - dle tabulky repasovaných oken - OR/16' 3*0,33*0,64  
''demontáž okna pro repasi - dle tabulky repasovaných oken - OR/17' 0,64*0,64  
'Součet  
Celkem 3.349=3.349 [A]</t>
  </si>
  <si>
    <t>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</si>
  <si>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</si>
  <si>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</si>
  <si>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</si>
  <si>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''demontáž okna pro repasi - dle tabulky repasovaných oken - OR/02' 2*1,33*1,33  
''demontáž okna pro repasi - dle tabulky repasovaných oken - OR/21' 3*0,66*1,56  
''demontáž okna pro repasi - dle tabulky repasovaných oken - OR/22' 0,67*1,7  
'Součet  
Celkem 9.726=9.726 [A]</t>
  </si>
  <si>
    <t>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</si>
  <si>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</si>
  <si>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</si>
  <si>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</si>
  <si>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Celkem 5.78=5.780 [A]</t>
  </si>
  <si>
    <t>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</si>
  <si>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</si>
  <si>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</si>
  <si>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</si>
  <si>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Celkem 2.013=2.013 [A]</t>
  </si>
  <si>
    <t>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</si>
  <si>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</si>
  <si>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</si>
  <si>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</si>
  <si>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Celkem 4.54=4.540 [A]</t>
  </si>
  <si>
    <t>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</si>
  <si>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</si>
  <si>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</si>
  <si>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</si>
  <si>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Celkem 0.312=0.312 [A]</t>
  </si>
  <si>
    <t>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</si>
  <si>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</si>
  <si>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</si>
  <si>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</si>
  <si>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Celkem 1.61=1.610 [A]</t>
  </si>
  <si>
    <t>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</si>
  <si>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</si>
  <si>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</si>
  <si>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</si>
  <si>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Celkem 3.408=3.408 [A]</t>
  </si>
  <si>
    <t>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</si>
  <si>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</si>
  <si>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</si>
  <si>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</si>
  <si>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Celkem 19.2=19.200 [A]</t>
  </si>
  <si>
    <t>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</si>
  <si>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</si>
  <si>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</si>
  <si>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</si>
  <si>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''demontáž okna pro repasi - dle tabulky repasovaných oken - OR/06' 1,7*2,4  
''demontáž okna pro repasi - dle tabulky repasovaných oken - OR/07' 1,7*2,4  
''demontáž okna pro repasi - dle tabulky repasovaných oken - OR/09' 2*1,69*2,38  
''demontáž okna pro repasi - dle tabulky repasovaných oken - OR/11' 3*1,7*2,4  
''demontáž okna pro repasi - dle tabulky repasovaných oken - OR/13' 1,7*2,4  
''demontáž okna pro repasi - dle tabulky repasovaných oken - OR/14' 2*1,7*2,4  
'Součet  
Celkem 48.844=48.844 [A]</t>
  </si>
  <si>
    <t>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</si>
  <si>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</si>
  <si>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</si>
  <si>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</si>
  <si>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''demontáž okna pro repasi - dle tabulky repasovaných oken - OR/18' 2*1,2*2  
'Součet  
Celkem 11.898=11.898 [A]</t>
  </si>
  <si>
    <t>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</si>
  <si>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</si>
  <si>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</si>
  <si>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</si>
  <si>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''DB/26' 0,8*1,97  
''DB/89' 4*0,9*2,1  
''DB/93' 0,88*1,97  
''DB/55' 0,56*2,16  
''DB/59' 0,87*2,28  
''DB/37' 0,9*2,11  
''DB/88' 0,9*2  
''DB/89' 0,9*2,1  
''DB/35' (1+1)*0,7*2,1  
''DB/36' (1+1)*0,83*1,97  
''DB/37' (2+2)*0,9*2,05  
''DB/40' (1+1)*0,9*2  
''DB/42' (2+2)*0,9*1,97  
''DB/43' (1+1)*0,6*2,37  
''DB/44' (2+2)*0,7*2,13  
''DB/45' (2+2)*0,75*1,88  
''DB/46' (1+1)*0,6*1,99  
''DB/47' (2+2)*0,85*2,07  
''DB/48' (1+1)*0,6*1,97  
''DB/49' (2+2)*0,9*2  
''DB/66' (1+1)*0,77*1,82  
''DB/67' (2+2)*0,78*1,87  
''DB/70' (1+1)*0,92*2,12  
''DB/62' 2*0,6*1,97  
''DB/95' (1+4)*0,8*1,97  
'Součet  
Celkem 101.762=101.762 [A]</t>
  </si>
  <si>
    <t>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</si>
  <si>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</si>
  <si>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</si>
  <si>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</si>
  <si>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''demontáž dveří pro repasi - dle tabulky repasovaných dveří - DR/10' 0,85*2,02  
''demontáž dveří pro repasi - dle tabulky repasovaných dveří - DR/14' 2*0,7*2,38  
''demontáž dveří pro repasi - dle tabulky repasovaných dveří - DR/15' 0,7*2,06  
''demontáž dveří pro repasi - dle tabulky repasovaných dveří - DR/18' 0,7*2,08  
''demontáž dveří pro repasi - dle tabulky repasovaných dveří - DR/19' 0,95*2,05  
''demontáž dveří pro repasi - dle tabulky repasovaných dveří - DR/20' 0,9*1,97  
''demontáž dveří pro repasi - dle tabulky repasovaných dveří - DR/23' 0,9*2,13  
''demontáž dveří pro repasi - dle tabulky repasovaných dveří - DR/24' 0,9*2,1  
''demontáž dveří pro repasi - dle tabulky repasovaných dveří - DR/25' 0,6*1,97  
''demontáž dveří pro repasi - dle tabulky repasovaných dveří - DR/37' 2*0,68*2,1  
''demontáž dveří pro repasi - dle tabulky repasovaných dveří - DR/47' 2*0,9*2,1  
'Součet  
Celkem 25.156=25.156 [A]</t>
  </si>
  <si>
    <t>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</si>
  <si>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</si>
  <si>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</si>
  <si>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</si>
  <si>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''DB/20' 2*1,53*2,95  
''DB/25' 1,3*2,17  
''DB/96' 1,3*2,4  
''DB/27' (1+1)*1,22*2,48  
''DB/28' 1,4*2,24+2*1,36*1,97  
''DB/85' 4*1,2*2,4  
''DB/29' 1,58*2,32  
''DB/32' 1,4*2,4  
''DB/56' 2*0,85*(2,15+0,67)  
''DB/81' 1,22*2,35  
''DB/85' 2*1,2*2,4  
''DB/91' 2*1,2*2,12  
''DB/92' 1,2*2,4  
''DB/97' 2*0,9*2,3  
''DB/38' (1+1)*1,23*2,4  
''DB/39' (1+1)*1,2*2,37  
''DB/85' (4+2)*1,2*2,4  
''DB/86' 1,4*2,4  
''DB/94' 0,9*2,78  
'Součet  
Celkem 112.732=112.732 [A]</t>
  </si>
  <si>
    <t>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</si>
  <si>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</si>
  <si>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</si>
  <si>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</si>
  <si>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''demontáž dveří pro repasi - dle tabulky repasovaných dveří - DR/02' 1,2*2,4  
''demontáž dveří pro repasi - dle tabulky repasovaných dveří - DR/03' 2*1,21*2,4  
''demontáž dveří pro repasi - dle tabulky repasovaných dveří - DR/06' 1,2*2,4  
''demontáž dveří pro repasi - dle tabulky repasovaných dveří - DR/07' 1,2*2,4  
''demontáž dveří pro repasi - dle tabulky repasovaných dveří - DR/08' 1,2*2,35  
''demontáž dveří pro repasi - dle tabulky repasovaných dveří - DR/09' 1,2*2,4  
''demontáž dveří pro repasi - dle tabulky repasovaných dveří - DR/11' 1,22*2,34  
''demontáž dveří pro repasi - dle tabulky repasovaných dveří - DR/12' 2*1,2*2,38  
''demontáž dveří pro repasi - dle tabulky repasovaných dveří - DR/13' 1,2*2,39  
''demontáž dveří pro repasi - dle tabulky repasovaných dveří - DR/16' 1,2*2,42  
''demontáž dveří pro repasi - dle tabulky repasovaných dveří - DR/17' 1,2*2,38  
''demontáž dveří pro repasi - dle tabulky repasovaných dveří - DR/21' 1,2*2,4  
''demontáž dveří pro repasi - dle tabulky repasovaných dveří - DR/22' 1,2*2,4  
''demontáž dveří pro repasi - dle tabulky repasovaných dveří - DR/26' 4*1,2*2,42  
'Součet  
Celkem 57.647=57.647 [A]</t>
  </si>
  <si>
    <t>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</si>
  <si>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</si>
  <si>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</si>
  <si>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</si>
  <si>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''DB/58' 0,8*1,9  
''DB/61' 0,75*1,97  
'Součet  
Celkem 4.377=4.377 [A]</t>
  </si>
  <si>
    <t>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</si>
  <si>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</si>
  <si>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</si>
  <si>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</si>
  <si>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Celkem 3.749=3.749 [A]</t>
  </si>
  <si>
    <t>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</si>
  <si>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</si>
  <si>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</si>
  <si>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</si>
  <si>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''1.-2.NP' 3,11*(1,36+1,6)-0,7*1,97+3,16*(2,69+1,06)-0,68*2,1  
''2.NP' 4,17*3,855-0,8*1,9+2,57*(1,75+2,29)-0,75*1,97  
''3.NP' 4,14*(4,975+2,13)-0,75*1,88*2  
'Součet  
Celkem 81.769=81.769 [A]</t>
  </si>
  <si>
    <t>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</si>
  <si>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</si>
  <si>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</si>
  <si>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</si>
  <si>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''demontáž stěny pro repasi - dle tabulky repasovaných dveří - DR/28' 3,22*(4,33+5,97)/2  
'Součet  
Celkem 22.87=22.870 [A]</t>
  </si>
  <si>
    <t>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</si>
  <si>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</si>
  <si>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</si>
  <si>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</si>
  <si>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Celkem 1.914=1.914 [A]</t>
  </si>
  <si>
    <t>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</si>
  <si>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</si>
  <si>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</si>
  <si>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</si>
  <si>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''DB/03' 5*0,8*2  
''DB/04' (1+2+1+3)*0,7*1,97  
''DB/05' 2*0,9*1,97  
''DB/06' 2*1*2  
''DB/07' 2*0,8*1,97  
''DB/09' 0,6*1,97  
''DB/12' 0,6*1,97  
''DB/13' (11+7+3+1+1+17)*0,9*1,97  
''DB/15' 0,6*2,35  
''DB/16' (17+12+25+3+3+8+2)*0,6*1,97  
''DB/18' (17+18+12+2+2+4)*0,8*1,97  
''DB/22' 0,75*1,97  
''DB/23' 0,9*1,97  
''DB/73' 0,8*1,97  
''DB/19' 0,8*1,97  
''DB/57' 0,8*1,97  
''DB/60' 0,9*2,2  
''DB/80' 0,6*0,9  
''DB/34' (1+1)*0,9*2,1  
''DB/41' (1+1)*0,8*1,97  
''DB/68' (1+1)*0,61*1,98  
''DB/69' (1+1)*0,61*1,98  
''DB/75' (4+4)*0,9*1,97  
''DB/52' 0,6*1,22  
''DB/53' 2*0,65*1,56  
''DB/65' 2*0,8*1,97  
''DB/77' 1*1,97  
''DB/79' 0,9*(1,26+2,03)/2  
''DB/54' 0,6*1,78  
''DB/90' 0,6*1,54  
'Součet  
Celkem 323.547=323.547 [A]</t>
  </si>
  <si>
    <t>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</si>
  <si>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</si>
  <si>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</si>
  <si>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</si>
  <si>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''DB/14' 1,44*1,97  
''DB/17' 1,68*2,4  
''DB/21' 1,4*2,4  
''DB/24' 1,3*2,4  
''DB/98' 1,05*2,13  
''DB/71' 1,09*2,27  
''DB/76' (1+1)*1,4*1,97  
''DB/87' 2*1,05*2,22  
'Součet  
Celkem 31.301=31.301 [A]</t>
  </si>
  <si>
    <t>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</si>
  <si>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</si>
  <si>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</si>
  <si>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</si>
  <si>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Celkem 3.663=3.663 [A]</t>
  </si>
  <si>
    <t>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</si>
  <si>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</si>
  <si>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</si>
  <si>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</si>
  <si>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Celkem 4.2=4.200 [A]</t>
  </si>
  <si>
    <t>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</si>
  <si>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</si>
  <si>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</si>
  <si>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</si>
  <si>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4,17*(0,3*0,355+0,36*0,16+0,545*0,485)+4,32*0,19*0,35+4,35*0,405*0,12+4,02*(0,28*0,17+0,14*0,14)+4,15*0,405*0,38+3*0,405*0,405+4,56*0,355*0,4 
'4,4*0,405*0,585+3,25*0,3*0,195+3,85*0,14*0,14+3,29*(0,38*0,21+0,57*0,675+0,14*0,14)+3,27*0,85*0,245+3,3*(0,21*0,205+0,35*0,525+0,175*0,22+0,135*0,14 
'3,3*(0,21+0,525+0,21*0,2+0,155*0,13+0,35*0,235+0,4*0,295+0,23*0,265+0,21*0,215)+2,82*0,38*0,215+2,6*0,405*0,2+2,89*0,14*0,14+3,05*(0,4*0,21+0,35*0,2 
'3,3*(0,35*0,25+0,54*0,455)+3*(0,36*0,205+0,355*0,315+0,19*0,21+0,42*0,48+0,205*0,21+0,34*0,395+0,165*0,175+0,21*0,31+0,25*0,21+0,45*0,21+0,375*0,21) 
'3,26*0,29*0,3+2,8*0,34*0,255+2,88*(0,36*0,3+0,37*0,35)+3,1*0,14*0,155+4,52*(0,3*0,29+0,45*0,565)+2,28*0,405*0,19+1,56*0,14*0,14+2,66*0,31*0,43  
'2,74*0,145*0,14+3,26*(0,22*0,21+0,33*0,205)+3,3*(0,14*0,14+0,87*0,385+0,04*0,565+0,405*0,44+0,27*0,47+0,35*0,205+0,34*0,195)+3,66*0,195*0,245  
'3,1*0,35*0,33  
''1.NP' 6,51*0,31*0,18+7*(0,205*0,35+0,69*0,14+0,4*0,59+0,225*0,225)+6,72*0,26*0,405+3*0,14*0,14*2+5,53*0,205*0,35+3,21*0,23*0,405+5,45*0,405*0,23  
'3,64*0,425*0,23+3,74*0,465*0,285+3,77*0,255*0,3+2,42*(0,605*0,165+0,205*0,31)+7,19*(0,35*0,215+0,565*0,305)+7,08*(0,405*0,23+0,73*0,185+0,29*0,515)  
'7,08*(0,35*0,205+0,3*0,185)+3,1*0,29*0,18+6,57*(0,15*0,275*2+0,26*0,14+0,16*1,955+0,3*0,18+0,205*0,35+0,3*0,18)+2,14*(0,21*0,22+0,47*0,21+0,2*0,275) 
'3,71*(0,47*0,25+0,405*0,245+0,26*0,87)+3,825*(0,26*0,21+0,225*0,225+0,15*0,69+0,42*0,21)+2,67*0,35*0,2+0,69*0,69*0,11+3,56*0,2*0,2+3,53*0,18*0,245  
'3,8*0,37*0,205+2,12*0,18*0,08+2,13*0,18*0,17+3,53*(0,15*0,13+0,15*0,42+0,24*0,14)+3,52*0,35*0,255+3,43*0,405*0,255+3,61*0,475*0,24+3,63*0,15*0,695  
'3,63*(0,21*0,21*2+0,2*0,2+0,325*0,155+0,35*0,02+0,225*0,35)+3,68*(0,69*0,15+0,35*0,205)+0,15*0,69*2,08+3,64*(0,14*0,14+0,15*0,15)+3,78*0,405*0,23  
'3,73*0,38*0,22+3,65*(0,52*0,21+0,54*0,305+0,35*0,22)+3,68*(0,26*0,205+0,2*0,125)+3,68*0,405*0,23  
'3,66*(0,175*0,155+0,4*0,28+0,205*0,35+0,4*0,2+0,23*0,175+0,34*0,405)+3,69*(0,695*0,15+0,21*0,275)+3,68*0,215*0,14+3,67*(0,69*0,15+0,3*0,18+0,21*0,38 
'3,62*(0,205*0,21+0,175*0,175)+3,63*(0,175*0,165+0,27*0,21)+3,62*(0,845*0,275+0,59*0,405+0,265*0,26)+3,64*(0,44*0,14+0,38*0,215)  
'3,66*(0,66*0,255+0,38*0,28)+3,65*(0,215*0,38+0,395*0,21+0,28*0,285+0,215*0,38+0,175*0,175+0,265*0,3)  
''1.-2.NP' 4,5*0,23*0,425+4,45*0,405*0,23+4,26*0,405*0,225+4,46*0,205*0,35+3,36*0,255*0,225+4,31*(0,21*0,35+0,225*0,225+0,59*0,4)+4,4*0,26*0,255  
'3,14*(0,36*0,325+0,3*0,23)+3,37*(0,14*0,14*2+0,145*0,14)+3,14*(0,305*0,2+0,26*0,215)+3,12*0,465*0,258+3,13*0,69*0,15+3,1*0,18*0,29+7,19*0,35*0,215  
'7,19*0,565*0,305+6,57*0,14*0,14+7,22*(0,325*0,18+0,3*0,18+0,165*1,95)+3,07*(0,14*0,24+0,28*0,15+0,27*0,15+0,31*0,22)+7,07*(0,35*0,37+0,52*0,31)  
'7,07*(0,21*0,21*2+0,405+0,415+0,3*0,365)+3,05*(0,14*0,24+0,28*0,15+0,27*0,15+0,21*0,235)+3,15*0,17*0,15+2,92*(0,87*0,27+0,245*0,405+0,335*0,47)  
'3,16*(0,135*0,69+0,14*0,14+0,25*0,72)+3,15*(0,69*0,155+0,34*0,195)+3,14*0,175*0,175+2,43*0,2*0,185+3,16*0,135*0,9*2+3,15*0,3*0,21  
'3,05*(0,175*0,325+0,175*0,245)+2,77*(0,355*0,2+0,18*0,19+0,175*0,205)+3,05*0,69*0,15+3,04*0,25*0,35+3,16*(0,69*0,15+0,405*0,23)+3,17*0,205*0,34  
'3,15*0,21*0,205+3,14*0,26*0,35+3,66*(0,19*1,1+0,31*0,19)+3,15*0,21*0,475+3,11*0,385*0,405+3,12*(0,305*0,35+0,69*0,15)+0,505*(3,13*2,135-1,21*2,4)  
'3,13*(0,405*0,385+0,225*0,225+0,145*0,125)+3,14*(0,54*0,295+0,69*0,15+0,39*0,215+0,35*0,205)  
'0,22*(1,95*2,92-1,2*2,4)+3,11*0,38*0,36+3,1*(0,4*0,22+0,175*0,175+0,195*0,175+0,415*0,415*0,5)+3,08*(0,21*0,215+0,225*0,225+0,33*0,64+0,39*0,22)  
'3,12*0,69*0,15+2,86*0,175*0,175+3,16*0,69*0,155+3,16*(0,325*0,59+0,3*0,3+0,81*0,245)+3,19*(0,22*0,37+0,195*0,14)+3,15*(0,22*0,34+0,29*0,495+0,69*0,1 
'3,15*(0,38*0,24+0,28*0,28+0,395*0,23)+3,16*(0,69*0,15+0,38*0,255+0,3*0,18)+0,485*0,705*2,03  
''2.NP' 3,67*0,43*0,45+3,65*(0,295*0,39+0,175*0,175)+3,67*(0,4*0,2+0,26*0,305+0,315*0,59+0,23*0,225+0,175*0,22+0,15*0,15+0,69*0,15+0,21*0,295)  
'3,67*0,135*0,065+3,66*(0,635*0,15+0,225*0,225+0,36*0,21+0,495*0,405+0,285*0,28)+3,64*0,35*0,255+3,63*(0,69*0,15+0,23*0,15+0,21*0,315+0,175*0,175)  
'3,63*0,405*0,49+4,17*0,405*0,23+3,62*(0,21*0,235+0,14*0,14+0,26*0,175+0,21*0,34)+3,63*0,69*0,15+4,17*(0,4*0,23+0,225*0,225)  
'3,66*(0,69*0,145+0,375*0,24+0,69*0,15)+3,61*(00,405*0,555+0,2*0,2)+4,17*(0,175*0,175+0,3*0,18)+3,6*0,405*0,23+0,175*(1,2*2,4-0,9*2,2)+2,49*0,565*0,2 
'2,49*0,38*0,175+2,5*0,22*0,35+2,49*(0,225*0,225+0,23*0,35)+3,79*(0,45*0,35+0,235*0,79)+3,6*0,23*0,475+3,57*0,81*0,15+3,46*(0,41*0,375+0,69*0,165)  
'3,65*(0,26*0,14+0,15*0,15)+3,63*(0,4*0,35+0,69*0,15)+3,62*0,405*0,4+3,55*(0,225*0,225+0,35*0,4)+3,65*0,205*0,35+3,54*0,71*0,205+3,52*0,38*0,375  
'3,47*(0,405*0,33+0,31*0,21+0,69*0,15)+3,56*(0,335*0,225+0,485*0,275+0,345*0,345)+3,6*(0,23*0,405+0,285*0,21)+2,86*(0,14*0,14+0,21*0,24)+2,85*0,4*0,2 
'3,53*(0,245*0,175+0,38*0,4+0,35*0,21+0,5*0,48+0,69*0,175)+2,86*0,225*0,225+3,57*(0,38*0,38+0,3*0,3+0,34*0,59)+4,17*0,3*0,185+4,15*0,205*0,47  
'4,22*0,175*0,29+4,17*(0,205*0,35+0,565*0,3)+4,18*(0,69*0,15+0,71*0,205)+2,95*0,14*0,14+4,07*0,21*0,395+4,18*0,19*0,3+4,07*0,35*0,205+4,23*0,69*0,15  
'4,23*0,405*0,23+4,72*(0,35*0,3+0,14*0,155)+2,14*0,22*0,31+4,06*(0,3*0,18+0,405*0,23)+11,7*0,21*0,5+4,71*(0,14*0,14+0,35*0,295)+4,04*0,405*0,275  
'4,04*(0,69*0,15+0,4*0,23)+4,2*(0,305*0,26+0,3*0,555+0,405*0,24+0,47*0,265+0,26*0,21)+4,14*(0,325*0,325+0,15*0,69+0,35*0,22+0,225*0,275)+4,17*0,15*0, 
'4,13*0,15*0,69+4,1*0,215*0,335+4,11*(0,35*0,225+0,405*0,23*2+0,175*0,175)+4,1*(0,2*0,2+0,14*0,14)+4,12*0,69*0,15+4,1*0,175*0,17+4,09*0,3*0,205  
'4,11*(0,26*0,26+0,17*0,175+0,35*0,205)  
''3.NP' 1,62*0,405*0,245+0,32*(0,22*0,225+0,21*0,22+0,21*0,21)+3,23*(0,3*0,18+0,35*0,2+0,155*0,135+0,14*0,245+0,415*0,155+0,47*0,225)  
'3,19*(0,525*0,21+0,33*0,395+0,15*0,3+0,15*0,25+0,14*0,24+0,405*0,23)+2,58*0,21*0,21+2,05*(0,225*0,4+0,245*0,4)+2,66*(0,195*0,69+0,21*0,255)  
'3,75*(0,35*0,2+0,14*0,14)+3,76*0,465*0,47+4,1*(0,69*0,15+0,4*0,115+0,405*0,2*2)+3,28*0,24*0,475+2,7*0,225*0,235+4,03*(0,41*0,265+0,175*0,175)  
'4,01*0,405*0,235+4,05*0,69*0,15+2,295*0,71*0,205+4,15*0,35*0,205+4*0,225*0,225+4,08*0,35*0,22+4,07*0,21*0,175+4,11*0,4*0,24+4,07*0,38*0,24  
'4,05*(0,69*0,16+0,48*0,365+0,21*0,215)+4,03*0,225*0,225+4,05*0,38*0,245+4,07*0,175*0,175+0,175*0,9*2,23+0,16*0,7*0,7+4,07*0,405*0,23+4,06*0,195*0,21 
'4,13*0,28*0,675+4,12*0,22*0,38+4,11*(0,3*0,3+0,22*0,38)+4,16*0,405*0,265+2,7*0,205*0,21+4,14*(0,22*0,35+0,225*0,225+0,59*0,325+0,54*0,215+0,35*0,225 
'4,13*(0,21*0,295+0,175*0,185*2)+4,12*(0,405*0,235+0,69*0,15)+4,1*0,225*0,225+4,14*(0,205*0,35+0,14*0,145+0,225*0,225+0,69*0,15+0,175*0,15+0,21*0,215 
'4,1*0,23*0,405+4,08*0,35*0,205+4,06*(0,3*0,54+0,225*0,22+0,29*0,21+0,16*0,69+0,25*0,4)+4,1*0,205*0,35+4,06*0,35*0,205+4,08*(0,35*0,225+0,21*0,21)  
'4,08*0,175*0,175+4,1*0,35*0,2+4,15*(0,18*0,16+0,465*0,24)+4,08*(0,23*0,405+0,21*0,21)+3,66*(0,225*0,205+0,4*0,235)  
'4,1*(0,405*0,245+0,69*0,145+0,175*0,175+0,27*0,25)+4,12*0,175*0,175+4,08*(0,13*0,69+0,14*0,14+0,165*0,175)+4,15*(0,36*0,21+0,69*0,15+0,405*0,23)  
''4.NP' 3,24*(0,15*0,1+0,14*0,225+0,45*0,15)+3,28*(0,415*0,15+0,275*0,245+0,15*0,135+0,47*0,225)+3,65*(0,225*0,22+0,35*0,205+0,21*0,235+0,125*0,19)  
'3,52*(0,69*0,15+0,35*0,21)+3,65*(0,23*0,295+0,18*0,175)+3,64*(0,23*0,405+0,15*0,69)+3,63*0,225*0,225+3,64*(0,14*0,145+0,2*0,2)+3,69*0,225*0,225  
'3,24*(0,69*0,17+0,175*0,17+0,245*0,405)+3,6*0,34*0,24+3,61*0,23*0,35+3,63*(0,54*0,29+0,26*0,265+0,29*0,195+0,225*0,225+0,22*0,405)+3,6*0,35*0,235  
'3,6*0,215*0,35+3,61*(0,26*0,26+0,21*0,405)+3,62*(0,2*0,21+0,19*0,175+0,35*0,215)+3,63*(0,405*0,265+0,69*0,15+0,175*0,175)+3,66*0,5*0,24  
'3,66*0,175*0,165+3,6*0,175*0,175+3,62*(0,235*0,21+0,355*0,245)+3,7*(0,15*0,16+0,21*0,215+0,69*0,15+0,255*0,405)+3,58*(0,41*0,235+0,175*0,205)  
'3,6*0,38*0,22+3,71*0,225*0,14+3,615*(0,35*0,19+0,69*0,15+0,225*0,225)+3,625*0,405*0,24+3,615*0,195*0,35+3,6*(0,24*0,405+0,69*0,15+0,245*0,195)  
'3,6*0,205*0,325+3,72*(0,21*0,265+0,51*0,325)+3,68*0,38*0,195+3,6*(0,35*0,205+0,175*0,15)+3,57*0,38*0,22+3,615*0,3*0,4+3,58*0,23*0,175+3,655*0,69*0,1 
'3,655*0,405*0,235+3,57*0,69*0,175+3,655*0,25*0,21+3,63*0,48*0,21+3,615*0,225*0,225+3,605*0,14*0,14+3,655*(0,3*0,3+0,38*0,22)+0,175*1*2,3  
'3,65*0,21*0,2  
''5.NP' 0,99*(0,35*0,385+0,395*0,225)+0,95*0,385*0,35+1,13*(0,405*0,4+0,265*1,08)+3,24*0,225*0,22+4*0,15*0,69+3,43*0,2*0,2+3*0,14*0,145+2,98*0,69*0,1 
'4*0,69*0,15+3,18*0,25*0,225+1*0,85*0,405+3,09*(0,225*0,225+0,25*0,4+0,29*0,22+0,74*0,32)+3,42*0,175*0,175+2,53*0,35*0,38+2,47*0,14*0,14+2,54*0,14*0, 
'2,5*0,35*0,405+2,53*(0,21*0,265+0,215*0,2)+0,65*0,35*0,32+3,4*0,69*0,145+3,11*(0,35*0,205+0,49*0,21)+3,04*0,405*0,21+2,94*0,325*0,325+3,3*0,69*0,15  
'0,61*0,47*0,35+0,67*0,405*0,425+1,06*0,24*0,28+1,05*(0,26*0,38+0,23*0,405)+0,85*0,405*0,65  
'0,6*(0,41*0,235+0,38*0,24+0,405*0,265+0,325*0,325+0,21*0,21+0,38*0,275+0,33*0,3+0,38*0,265+0,21*0,375+0,28*0,28+0,38*0,285+0,35*0,23+0,405*0,24)  
'0,6*0,215*0,35+3,84*0,69*0,15+3,86*0,69*0,15+3,1*0,35*0,21+4,9*0,225*0,225+4,07*0,19*0,175+2,23*0,4*0,24+4,91*0,185*0,175+3,78*0,69*0,15  
'3,38*(0,69*0,15+0,35*0,205)+3,8*0,69*0,15+3,39*0,21*0,43+3,44*0,14*0,14+3,86*0,3*0,3+3,03*0,24*0,295+2,24*0,47*0,29+2,81*0,2*0,21+2,92*0,69*0,15  
'2,83*0,14*0,14  
''6.NP' 0,34*(0,69*0,15+0,2*0,2)+2,84*0,14*0,155+2,56*(0,235*0,225+0,825*0,32+0,21*0,22+0,69*0,15)+2,26*0,405*0,26+3,56*(0,78*0,15+0,2*0,2+0,78*0,15) 
'2,15*0,165*0,175+1,87*0,16*0,175+2,18*0,195*0,545+1,1*0,445*0,325  
'Součet  
Celkem 213.787=213.787 [A]</t>
  </si>
  <si>
    <t>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</si>
  <si>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</si>
  <si>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</si>
  <si>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</si>
  <si>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''2.NP' 0,58*1*2,41+0,5*1,9*1,97*2+0,47*(1,92*1,97*2-0,6*0,9)+0,49*1,305*1,72+0,305*1,405*2,5  
''3.NP' 0,51*1*2,5  
''5.NP' 0,58*1*2,2  
'Součet  
Celkem 14.667=14.667 [A]</t>
  </si>
  <si>
    <t>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</si>
  <si>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</si>
  <si>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</si>
  <si>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</si>
  <si>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''1.-2.NP' 0,78*(3,105*2,5-2,026*2,48)+0,75*0,975*2,5  
''2.NP' 0,855*1*2,2+0,645*1*2,2+0,66*1,645*2,5+0,655*(3,1*2,5-0,9*2,07)  
''4.NP' 0,635*(2,8*1,5-0,8*1,97)+0,645*(2,8*1,5-0,8*1,97)+0,64*0,975*2,3  
''5.NP' 0,62*1*2,45  
'Součet  
Celkem 22.022=22.022 [A]</t>
  </si>
  <si>
    <t>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</si>
  <si>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</si>
  <si>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</si>
  <si>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</si>
  <si>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Celkem 2.424=2.424 [A]</t>
  </si>
  <si>
    <t>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</si>
  <si>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</si>
  <si>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</si>
  <si>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</si>
  <si>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''1.NP' 1+2+10  
''1.-2.NP' 3+2  
''2.NP' 4+14+1  
''3.NP' 6+10+2  
''4.NP' 6+4  
''5.NP' 8+4  
''6.NP' 1  
'Součet  
Celkem 95=95.000 [A]</t>
  </si>
  <si>
    <t>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</si>
  <si>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</si>
  <si>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</si>
  <si>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</si>
  <si>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Celkem 80=80.000 [A]</t>
  </si>
  <si>
    <t>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</si>
  <si>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</si>
  <si>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</si>
  <si>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</si>
  <si>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Celkem 66.87=66.870 [A]</t>
  </si>
  <si>
    <t>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</si>
  <si>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</si>
  <si>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</si>
  <si>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</si>
  <si>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</si>
  <si>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</si>
  <si>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</si>
  <si>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</si>
  <si>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''3.NP' 27,93+10,94  
'ST03  
'Součet  
Celkem 5277.33=5 277.330 [A]</t>
  </si>
  <si>
    <t>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</si>
  <si>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</si>
  <si>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</si>
  <si>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</si>
  <si>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</si>
  <si>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</si>
  <si>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</si>
  <si>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</si>
  <si>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Celkem 19861.412=19 861.412 [A]</t>
  </si>
  <si>
    <t>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</si>
  <si>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</si>
  <si>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</si>
  <si>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</si>
  <si>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</si>
  <si>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</si>
  <si>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</si>
  <si>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</si>
  <si>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</si>
  <si>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</si>
  <si>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</si>
  <si>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</si>
  <si>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</si>
  <si>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</si>
  <si>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  
Vybourání výtahové konstrukce  
Vybourání výtahové konstrukce  
Vybourání výtahové konstrukce</t>
  </si>
  <si>
    <t>1109</t>
  </si>
  <si>
    <t>985131111</t>
  </si>
  <si>
    <t>Očištění ploch stěn, rubu kleneb a podlah tlakovou vodou</t>
  </si>
  <si>
    <t>'chodba 1.032c' 346,33*1,2+(7-1,6)*47,76*2  
''příjezdová hala 1.060' 860  
''chodba 1.080a,b,c' (32,71+51,45+31,92)*1,2+320  
''salonky 1.081 a 1.082' 82,09*1,2+52,08+450  
'Součet  
Celkem 2851.288=2 851.288 [A]</t>
  </si>
  <si>
    <t>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</si>
  <si>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</si>
  <si>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</si>
  <si>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</si>
  <si>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</si>
  <si>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</si>
  <si>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997013217</t>
  </si>
  <si>
    <t>Vnitrostaveništní doprava suti a vybouraných hmot pro budovy v přes 21 do 24 m ručně</t>
  </si>
  <si>
    <t>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</si>
  <si>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</si>
  <si>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</si>
  <si>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</si>
  <si>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</si>
  <si>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Celkem 1871.19=1 871.190 [A]</t>
  </si>
  <si>
    <t>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</si>
  <si>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</si>
  <si>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</si>
  <si>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</si>
  <si>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</si>
  <si>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2423,469  
Celkem 2423.469=2 423.469 [A]</t>
  </si>
  <si>
    <t>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</si>
  <si>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</si>
  <si>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</si>
  <si>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</si>
  <si>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</si>
  <si>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Celkem 285.184=285.184 [A]</t>
  </si>
  <si>
    <t>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</si>
  <si>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</si>
  <si>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</si>
  <si>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</si>
  <si>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</si>
  <si>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Celkem 1061.087=1 061.087 [A]</t>
  </si>
  <si>
    <t>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</si>
  <si>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</si>
  <si>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Celkem 387.145=387.145 [A]</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</si>
  <si>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</si>
  <si>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</si>
  <si>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</si>
  <si>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</si>
  <si>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Celkem 60.528=60.528 [A]</t>
  </si>
  <si>
    <t>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</si>
  <si>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</si>
  <si>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</si>
  <si>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</si>
  <si>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</si>
  <si>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</si>
  <si>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</si>
  <si>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</si>
  <si>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</si>
  <si>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</si>
  <si>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</si>
  <si>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</si>
  <si>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</si>
  <si>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</si>
  <si>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</si>
  <si>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</si>
  <si>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</si>
  <si>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</si>
  <si>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1121</t>
  </si>
  <si>
    <t>09410300R</t>
  </si>
  <si>
    <t>Odpojení a odstranění veškerých stávavajících instalací</t>
  </si>
  <si>
    <t>ZTI, elektro, atd...  
'1  
Celkem 1=1.000 [A]</t>
  </si>
  <si>
    <t>Odpojení a odstranění veškerých stávavajících instalací  
Odpojení a odstranění veškerých stávavajících instalací  
Odpojení a odstranění veškerých stávavajících instalací  
Odpojení a odstranění veškerých stávavajících instalací</t>
  </si>
  <si>
    <t>1122</t>
  </si>
  <si>
    <t>09410301R</t>
  </si>
  <si>
    <t>Čistý úklid po předání etap do užívání</t>
  </si>
  <si>
    <t>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</si>
  <si>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</si>
  <si>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</si>
  <si>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</si>
  <si>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</si>
  <si>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Publicita stavby</t>
  </si>
  <si>
    <t>VSEOB01</t>
  </si>
  <si>
    <t>KOMPLETNÍ ŘEŠENÍ PUBLICITY STAVBY  
KOMPLETNÍ ŘEŠENÍ PUBLICITY STAVBY  
KOMPLETNÍ ŘEŠENÍ PUBLICITY STAVBY  
KOMPLETNÍ ŘEŠENÍ PUBLICITY STAVBY</t>
  </si>
  <si>
    <t>Dokumentace</t>
  </si>
  <si>
    <t>VSEOB001</t>
  </si>
  <si>
    <t>Geodetická dokumentace skutečného provedení stavby</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</si>
  <si>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</si>
  <si>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</si>
  <si>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</si>
  <si>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</si>
  <si>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</si>
  <si>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</si>
  <si>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</si>
  <si>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</si>
  <si>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</si>
  <si>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</si>
  <si>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</si>
  <si>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</si>
  <si>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</si>
  <si>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</si>
  <si>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</si>
  <si>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  
Hlukové měření  
Hlukové měření  
Hlukové měření</t>
  </si>
  <si>
    <t>RVO006</t>
  </si>
  <si>
    <t>Měření osvětlení</t>
  </si>
  <si>
    <t>'v předepsaném rozsahu a počtu dle VTP a ZTP' 1  
Celkem 1=1.000 [A]</t>
  </si>
  <si>
    <t>Měření osvětlení  
Měření osvětlení  
Měření osvětlení  
Měření osvětlení</t>
  </si>
  <si>
    <t>01131400R</t>
  </si>
  <si>
    <t>Archeologický dohled</t>
  </si>
  <si>
    <t>Archeologický dohled  
Archeologický dohled  
Archeologický dohled  
Archeologický dohled</t>
  </si>
  <si>
    <t>01150300R</t>
  </si>
  <si>
    <t>Podrobný průzkum salinity a návrh odsolení</t>
  </si>
  <si>
    <t>Podrobný průzkum salinity a návrh odsolení  
Podrobný průzkum salinity a návrh odsolení  
Podrobný průzkum salinity a návrh odsolení  
Podrobný průzkum salinity a návrh odsolení</t>
  </si>
  <si>
    <t>01154400R</t>
  </si>
  <si>
    <t>Restaurátorský průzkum</t>
  </si>
  <si>
    <t>Restaurátorský průzkum  
Restaurátorský průzkum  
Restaurátorský průzkum  
Restaurátorský průzkum</t>
  </si>
  <si>
    <t>01154402R</t>
  </si>
  <si>
    <t>Podrobný průzkum stavu stropních konstrukcí a návrh opatření</t>
  </si>
  <si>
    <t>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</si>
  <si>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</si>
  <si>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</si>
  <si>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</si>
  <si>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</si>
  <si>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</si>
  <si>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</si>
  <si>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</si>
  <si>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</si>
  <si>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</si>
  <si>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</si>
  <si>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</si>
  <si>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</si>
  <si>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</si>
  <si>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Celkem 1871.19=1 871.190 [A]</t>
  </si>
  <si>
    <t>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</si>
  <si>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</si>
  <si>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2423,469  
Celkem 2423.469=2 423.469 [A]</t>
  </si>
  <si>
    <t>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</si>
  <si>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</si>
  <si>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Celkem 285.184=285.184 [A]</t>
  </si>
  <si>
    <t>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</si>
  <si>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</si>
  <si>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Celkem 1061.087=1 061.087 [A]</t>
  </si>
  <si>
    <t>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</si>
  <si>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</si>
  <si>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''D.1.2.7 - slaboproud' 42+24+0,9+36  
''D.1.2.4 - PZTS' 36+3+0,18  
''D.1.2.2 - NZS' 39  
''SO 07-71-07.04' 15,4+0,286+43,68+19,62+0,35+1,34  
'Součet  
Celkem 648.901=648.901 [A]</t>
  </si>
  <si>
    <t>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</si>
  <si>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</si>
  <si>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Celkem 60.528=60.528 [A]</t>
  </si>
  <si>
    <t>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</si>
  <si>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</si>
  <si>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''D.1.2.7 - slaboproud' 11  
'Součet  
Celkem 29.45=29.450 [A]</t>
  </si>
  <si>
    <t>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</si>
  <si>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</si>
  <si>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</si>
  <si>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</si>
  <si>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</si>
  <si>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</si>
  <si>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</si>
  <si>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</si>
  <si>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</si>
  <si>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</si>
  <si>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</si>
  <si>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</si>
  <si>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</si>
  <si>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</si>
  <si>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</si>
  <si>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</si>
  <si>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</si>
  <si>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</si>
  <si>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</si>
  <si>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</si>
  <si>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</si>
  <si>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</si>
  <si>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</si>
  <si>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</si>
  <si>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Celkem 1=1.000 [A]</t>
  </si>
  <si>
    <t>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</si>
  <si>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</si>
  <si>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</si>
  <si>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</si>
  <si>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</si>
  <si>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</si>
  <si>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</si>
  <si>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</si>
  <si>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</si>
  <si>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</si>
  <si>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</si>
  <si>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</si>
  <si>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</si>
  <si>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</si>
  <si>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</si>
  <si>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</si>
  <si>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</si>
  <si>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</si>
  <si>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</si>
  <si>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</si>
  <si>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</si>
  <si>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</si>
  <si>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Poznámka k položce:  
86x298x121mm nerez brus  
Poznámka k položce:  
86x298x121mm nerez brus  
Poznámka k položce:  
Poznámka k položce:</t>
  </si>
  <si>
    <t>725291653</t>
  </si>
  <si>
    <t>Montáž zásobníku toaletních papírů</t>
  </si>
  <si>
    <t>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</si>
  <si>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</si>
  <si>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</si>
  <si>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</si>
  <si>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</si>
  <si>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</si>
  <si>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Poznámka k položce:  
115x220x250mm nerez brus  
Poznámka k položce:  
115x220x250mm nerez brus  
Poznámka k položce:  
115x220x250mm nerez brus  
Poznámka k položce:  
115x220x250mm nerez brus</t>
  </si>
  <si>
    <t>C_12</t>
  </si>
  <si>
    <t>Držák na toaletní papír, zámek, nerez brus</t>
  </si>
  <si>
    <t>Poznámka k položce:  
90x140x110mm nerez brus  
Poznámka k položce:  
90x140x110mm nerez brus  
Poznámka k položce:  
90x140x110mm nerez brus  
Poznámka k položce:  
90x140x110mm nerez brus</t>
  </si>
  <si>
    <t>725291654</t>
  </si>
  <si>
    <t>Montáž zásobníku papírových ručníků</t>
  </si>
  <si>
    <t>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</si>
  <si>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</si>
  <si>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</si>
  <si>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</si>
  <si>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Poznámka k položce:  
220x350x448mm nerez brus  
Poznámka k položce:  
220x350x448mm nerez brus  
Poznámka k položce:  
220x350x448mm nerez brus  
Poznámka k položce:  
220x350x448mm nerez brus</t>
  </si>
  <si>
    <t>725291664</t>
  </si>
  <si>
    <t>Montáž štětky závěsné</t>
  </si>
  <si>
    <t>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</si>
  <si>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</si>
  <si>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</si>
  <si>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Poznámka k položce:  
97x380x129mm nerez brus  
Poznámka k položce:  
97x380x129mm nerez brus  
Poznámka k položce:  
97x380x129mm nerez brus  
Poznámka k položce:  
97x380x129mm nerez brus</t>
  </si>
  <si>
    <t>725291667</t>
  </si>
  <si>
    <t>Montáž piktogramu</t>
  </si>
  <si>
    <t>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</si>
  <si>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</si>
  <si>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</si>
  <si>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</si>
  <si>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</si>
  <si>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</si>
  <si>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 
Celkem 63=63.000 [A]</t>
  </si>
  <si>
    <t>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</si>
  <si>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</si>
  <si>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</si>
  <si>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 
Celkem 11=11.000 [A]</t>
  </si>
  <si>
    <t>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</si>
  <si>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</si>
  <si>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</si>
  <si>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 
Celkem 61=61.000 [A]</t>
  </si>
  <si>
    <t>Poznámka k položce:  
170x298x448mm nerez brus  
Poznámka k položce:  
170x298x448mm nerez brus  
Poznámka k položce:  
170x298x448mm nerez brus  
Poznámka k položce:  
170x298x448mm nerez brus</t>
  </si>
  <si>
    <t>76681111R</t>
  </si>
  <si>
    <t>Montáž kuchyňských linek</t>
  </si>
  <si>
    <t>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</si>
  <si>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</si>
  <si>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</si>
  <si>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Celkem 1=1.000 [A]</t>
  </si>
  <si>
    <t>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</si>
  <si>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</si>
  <si>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</si>
  <si>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Celkem 1=1.000 [A]</t>
  </si>
  <si>
    <t>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</si>
  <si>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</si>
  <si>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</si>
  <si>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Celkem 1=1.000 [A]</t>
  </si>
  <si>
    <t>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</si>
  <si>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</si>
  <si>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</si>
  <si>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Celkem 1=1.000 [A]</t>
  </si>
  <si>
    <t>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</si>
  <si>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</si>
  <si>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</si>
  <si>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Celkem 1=1.000 [A]</t>
  </si>
  <si>
    <t>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</si>
  <si>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</si>
  <si>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</si>
  <si>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Celkem 1=1.000 [A]</t>
  </si>
  <si>
    <t>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</si>
  <si>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</si>
  <si>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</si>
  <si>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Celkem 1=1.000 [A]</t>
  </si>
  <si>
    <t>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</si>
  <si>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</si>
  <si>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</si>
  <si>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Celkem 1=1.000 [A]</t>
  </si>
  <si>
    <t>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</si>
  <si>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</si>
  <si>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</si>
  <si>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Celkem 1=1.000 [A]</t>
  </si>
  <si>
    <t>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</si>
  <si>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</si>
  <si>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</si>
  <si>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Celkem 1=1.000 [A]</t>
  </si>
  <si>
    <t>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</si>
  <si>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</si>
  <si>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</si>
  <si>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Celkem 1=1.000 [A]</t>
  </si>
  <si>
    <t>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</si>
  <si>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</si>
  <si>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</si>
  <si>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Celkem 1=1.000 [A]</t>
  </si>
  <si>
    <t>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</si>
  <si>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</si>
  <si>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</si>
  <si>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Celkem 1=1.000 [A]</t>
  </si>
  <si>
    <t>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</si>
  <si>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</si>
  <si>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</si>
  <si>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Celkem 1=1.000 [A]</t>
  </si>
  <si>
    <t>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</si>
  <si>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</si>
  <si>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</si>
  <si>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Celkem 1=1.000 [A]</t>
  </si>
  <si>
    <t>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</si>
  <si>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</si>
  <si>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</si>
  <si>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Celkem 1=1.000 [A]</t>
  </si>
  <si>
    <t>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</si>
  <si>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</si>
  <si>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</si>
  <si>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Celkem 1=1.000 [A]</t>
  </si>
  <si>
    <t>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</si>
  <si>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</si>
  <si>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</si>
  <si>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Celkem 1=1.000 [A]</t>
  </si>
  <si>
    <t>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</si>
  <si>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</si>
  <si>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</si>
  <si>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Celkem 1=1.000 [A]</t>
  </si>
  <si>
    <t>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</si>
  <si>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</si>
  <si>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</si>
  <si>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Celkem 1=1.000 [A]</t>
  </si>
  <si>
    <t>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</si>
  <si>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</si>
  <si>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</si>
  <si>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Celkem 1=1.000 [A]</t>
  </si>
  <si>
    <t>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</si>
  <si>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</si>
  <si>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</si>
  <si>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Celkem 1=1.000 [A]</t>
  </si>
  <si>
    <t>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</si>
  <si>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 
Celkem 1.62=1.620 [A]</t>
  </si>
  <si>
    <t>zrcadlo sklopné, nerez brus</t>
  </si>
  <si>
    <t>Poznámka k položce:  
600x600mm nerez brus  
Poznámka k položce:  
600x600mm nerez brus  
Poznámka k položce:  
600x600mm nerez brus  
Poznámka k položce:  
600x600mm nerez brus</t>
  </si>
  <si>
    <t>953943211</t>
  </si>
  <si>
    <t>Osazování hasicího přístroje</t>
  </si>
  <si>
    <t>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</si>
  <si>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</si>
  <si>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</si>
  <si>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''dle tabulky ostatních výrobků - OV/02' 40  
'Součet  
Celkem 54=54.000 [A]</t>
  </si>
  <si>
    <t>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</si>
  <si>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</si>
  <si>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</si>
  <si>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Celkem 1=1.000 [A]</t>
  </si>
  <si>
    <t>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</si>
</sst>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402</v>
      </c>
      <c s="12" t="s">
        <v>403</v>
      </c>
      <c s="14">
        <f>D.1.2.4.1!K8+D.1.2.4.1!M8</f>
      </c>
      <c s="14">
        <f>C12*0.21</f>
      </c>
      <c s="14">
        <f>C12+D12</f>
      </c>
      <c s="13">
        <f>D.1.2.4.1!T7</f>
      </c>
    </row>
    <row r="13" spans="1:6" ht="12.75">
      <c r="A13" s="11" t="s">
        <v>638</v>
      </c>
      <c s="12" t="s">
        <v>639</v>
      </c>
      <c s="14">
        <f>D.1.2.4.2!K8+D.1.2.4.2!M8</f>
      </c>
      <c s="14">
        <f>C13*0.21</f>
      </c>
      <c s="14">
        <f>C13+D13</f>
      </c>
      <c s="13">
        <f>D.1.2.4.2!T7</f>
      </c>
    </row>
    <row r="14" spans="1:6" ht="12.75">
      <c r="A14" s="11" t="s">
        <v>788</v>
      </c>
      <c s="12" t="s">
        <v>789</v>
      </c>
      <c s="14">
        <f>D.1.2.4.3!K8+D.1.2.4.3!M8</f>
      </c>
      <c s="14">
        <f>C14*0.21</f>
      </c>
      <c s="14">
        <f>C14+D14</f>
      </c>
      <c s="13">
        <f>D.1.2.4.3!T7</f>
      </c>
    </row>
    <row r="15" spans="1:6" ht="12.75">
      <c r="A15" s="11" t="s">
        <v>824</v>
      </c>
      <c s="12" t="s">
        <v>825</v>
      </c>
      <c s="14">
        <f>D.1.2.7.1!K8+D.1.2.7.1!M8</f>
      </c>
      <c s="14">
        <f>C15*0.21</f>
      </c>
      <c s="14">
        <f>C15+D15</f>
      </c>
      <c s="13">
        <f>D.1.2.7.1!T7</f>
      </c>
    </row>
    <row r="16" spans="1:6" ht="12.75">
      <c r="A16" s="11" t="s">
        <v>1463</v>
      </c>
      <c s="12" t="s">
        <v>1464</v>
      </c>
      <c s="14">
        <f>D.1.2.7.2!K8+D.1.2.7.2!M8</f>
      </c>
      <c s="14">
        <f>C16*0.21</f>
      </c>
      <c s="14">
        <f>C16+D16</f>
      </c>
      <c s="13">
        <f>D.1.2.7.2!T7</f>
      </c>
    </row>
    <row r="17" spans="1:6" ht="12.75">
      <c r="A17" s="11" t="s">
        <v>1514</v>
      </c>
      <c s="12" t="s">
        <v>1515</v>
      </c>
      <c s="14">
        <f>D.1.2.7.3!K8+D.1.2.7.3!M8</f>
      </c>
      <c s="14">
        <f>C17*0.21</f>
      </c>
      <c s="14">
        <f>C17+D17</f>
      </c>
      <c s="13">
        <f>D.1.2.7.3!T7</f>
      </c>
    </row>
    <row r="18" spans="1:6" ht="12.75">
      <c r="A18" s="11" t="s">
        <v>1561</v>
      </c>
      <c s="12" t="s">
        <v>1562</v>
      </c>
      <c s="14">
        <f>D.1.2.7.4!K8+D.1.2.7.4!M8</f>
      </c>
      <c s="14">
        <f>C18*0.21</f>
      </c>
      <c s="14">
        <f>C18+D18</f>
      </c>
      <c s="13">
        <f>D.1.2.7.4!T7</f>
      </c>
    </row>
    <row r="19" spans="1:6" ht="12.75">
      <c r="A19" s="11" t="s">
        <v>1640</v>
      </c>
      <c s="12" t="s">
        <v>1641</v>
      </c>
      <c s="14">
        <f>D.1.2.7.5!K8+D.1.2.7.5!M8</f>
      </c>
      <c s="14">
        <f>C19*0.21</f>
      </c>
      <c s="14">
        <f>C19+D19</f>
      </c>
      <c s="13">
        <f>D.1.2.7.5!T7</f>
      </c>
    </row>
    <row r="20" spans="1:6" ht="12.75">
      <c r="A20" s="11" t="s">
        <v>1753</v>
      </c>
      <c s="12" t="s">
        <v>1754</v>
      </c>
      <c s="14">
        <f>D.1.4.3!K8+D.1.4.3!M8</f>
      </c>
      <c s="14">
        <f>C20*0.21</f>
      </c>
      <c s="14">
        <f>C20+D20</f>
      </c>
      <c s="13">
        <f>D.1.4.3!T7</f>
      </c>
    </row>
    <row r="21" spans="1:6" ht="12.75">
      <c r="A21" s="11" t="s">
        <v>2043</v>
      </c>
      <c s="12" t="s">
        <v>2044</v>
      </c>
      <c s="14">
        <f>0+C22+C23+C24+C25+C26+C27+C28+C29</f>
      </c>
      <c s="14">
        <f>C21*0.21</f>
      </c>
      <c s="14">
        <f>0+E22+E23+E24+E25+E26+E27+E28+E29</f>
      </c>
      <c s="13">
        <f>0+F22+F23+F24+F25+F26+F27+F28+F29</f>
      </c>
    </row>
    <row r="22" spans="1:6" ht="12.75">
      <c r="A22" s="11" t="s">
        <v>2045</v>
      </c>
      <c s="12" t="s">
        <v>2046</v>
      </c>
      <c s="14">
        <f>'SO 07-71-07.0.1'!K8+'SO 07-71-07.0.1'!M8</f>
      </c>
      <c s="14">
        <f>C22*0.21</f>
      </c>
      <c s="14">
        <f>C22+D22</f>
      </c>
      <c s="13">
        <f>'SO 07-71-07.0.1'!T7</f>
      </c>
    </row>
    <row r="23" spans="1:6" ht="12.75">
      <c r="A23" s="11" t="s">
        <v>2346</v>
      </c>
      <c s="12" t="s">
        <v>2347</v>
      </c>
      <c s="14">
        <f>'SO 07-71-07.0.2'!K8+'SO 07-71-07.0.2'!M8</f>
      </c>
      <c s="14">
        <f>C23*0.21</f>
      </c>
      <c s="14">
        <f>C23+D23</f>
      </c>
      <c s="13">
        <f>'SO 07-71-07.0.2'!T7</f>
      </c>
    </row>
    <row r="24" spans="1:6" ht="12.75">
      <c r="A24" s="11" t="s">
        <v>2420</v>
      </c>
      <c s="12" t="s">
        <v>2421</v>
      </c>
      <c s="14">
        <f>'SO 07-71-07.0.3'!K8+'SO 07-71-07.0.3'!M8</f>
      </c>
      <c s="14">
        <f>C24*0.21</f>
      </c>
      <c s="14">
        <f>C24+D24</f>
      </c>
      <c s="13">
        <f>'SO 07-71-07.0.3'!T7</f>
      </c>
    </row>
    <row r="25" spans="1:6" ht="12.75">
      <c r="A25" s="11" t="s">
        <v>2804</v>
      </c>
      <c s="12" t="s">
        <v>2805</v>
      </c>
      <c s="14">
        <f>'SO 07-71-07.0.4'!K8+'SO 07-71-07.0.4'!M8</f>
      </c>
      <c s="14">
        <f>C25*0.21</f>
      </c>
      <c s="14">
        <f>C25+D25</f>
      </c>
      <c s="13">
        <f>'SO 07-71-07.0.4'!T7</f>
      </c>
    </row>
    <row r="26" spans="1:6" ht="12.75">
      <c r="A26" s="11" t="s">
        <v>2998</v>
      </c>
      <c s="12" t="s">
        <v>2999</v>
      </c>
      <c s="14">
        <f>'SO 07-71-07.0.5'!K8+'SO 07-71-07.0.5'!M8</f>
      </c>
      <c s="14">
        <f>C26*0.21</f>
      </c>
      <c s="14">
        <f>C26+D26</f>
      </c>
      <c s="13">
        <f>'SO 07-71-07.0.5'!T7</f>
      </c>
    </row>
    <row r="27" spans="1:6" ht="12.75">
      <c r="A27" s="11" t="s">
        <v>3256</v>
      </c>
      <c s="12" t="s">
        <v>3257</v>
      </c>
      <c s="14">
        <f>'SO 07-71-07.0.6'!K8+'SO 07-71-07.0.6'!M8</f>
      </c>
      <c s="14">
        <f>C27*0.21</f>
      </c>
      <c s="14">
        <f>C27+D27</f>
      </c>
      <c s="13">
        <f>'SO 07-71-07.0.6'!T7</f>
      </c>
    </row>
    <row r="28" spans="1:6" ht="12.75">
      <c r="A28" s="11" t="s">
        <v>4093</v>
      </c>
      <c s="12" t="s">
        <v>4094</v>
      </c>
      <c s="14">
        <f>'SO 07-71-07.0.7'!K8+'SO 07-71-07.0.7'!M8</f>
      </c>
      <c s="14">
        <f>C28*0.21</f>
      </c>
      <c s="14">
        <f>C28+D28</f>
      </c>
      <c s="13">
        <f>'SO 07-71-07.0.7'!T7</f>
      </c>
    </row>
    <row r="29" spans="1:6" ht="12.75">
      <c r="A29" s="11" t="s">
        <v>4276</v>
      </c>
      <c s="12" t="s">
        <v>4277</v>
      </c>
      <c s="14">
        <f>'SO 07-71-07.01'!K8+'SO 07-71-07.01'!M8</f>
      </c>
      <c s="14">
        <f>C29*0.21</f>
      </c>
      <c s="14">
        <f>C29+D29</f>
      </c>
      <c s="13">
        <f>'SO 07-71-07.01'!T7</f>
      </c>
    </row>
    <row r="30" spans="1:6" ht="12.75">
      <c r="A30" s="11" t="s">
        <v>9183</v>
      </c>
      <c s="12" t="s">
        <v>9184</v>
      </c>
      <c s="14">
        <f>0+C31</f>
      </c>
      <c s="14">
        <f>C30*0.21</f>
      </c>
      <c s="14">
        <f>0+E31</f>
      </c>
      <c s="13">
        <f>0+F31</f>
      </c>
    </row>
    <row r="31" spans="1:6" ht="12.75">
      <c r="A31" s="11" t="s">
        <v>9185</v>
      </c>
      <c s="12" t="s">
        <v>9184</v>
      </c>
      <c s="14">
        <f>'SO 98-98'!K8+'SO 98-98'!M8</f>
      </c>
      <c s="14">
        <f>C31*0.21</f>
      </c>
      <c s="14">
        <f>C31+D31</f>
      </c>
      <c s="13">
        <f>'SO 98-98'!T7</f>
      </c>
    </row>
    <row r="32" spans="1:6" ht="12.75">
      <c r="A32" s="11" t="s">
        <v>9233</v>
      </c>
      <c s="12" t="s">
        <v>9234</v>
      </c>
      <c s="14">
        <f>0+C33</f>
      </c>
      <c s="14">
        <f>C32*0.21</f>
      </c>
      <c s="14">
        <f>0+E33</f>
      </c>
      <c s="13">
        <f>0+F33</f>
      </c>
    </row>
    <row r="33" spans="1:6" ht="12.75">
      <c r="A33" s="11" t="s">
        <v>9235</v>
      </c>
      <c s="12" t="s">
        <v>9234</v>
      </c>
      <c s="14">
        <f>'SO 90-90'!K8+'SO 90-90'!M8</f>
      </c>
      <c s="14">
        <f>C33*0.21</f>
      </c>
      <c s="14">
        <f>C33+D33</f>
      </c>
      <c s="13">
        <f>'SO 90-90'!T7</f>
      </c>
    </row>
    <row r="34" spans="1:6" ht="12.75">
      <c r="A34" s="11" t="s">
        <v>9258</v>
      </c>
      <c s="12" t="s">
        <v>9259</v>
      </c>
      <c s="14">
        <f>0+C35</f>
      </c>
      <c s="14">
        <f>C34*0.21</f>
      </c>
      <c s="14">
        <f>0+E35</f>
      </c>
      <c s="13">
        <f>0+F35</f>
      </c>
    </row>
    <row r="35" spans="1:6" ht="12.75">
      <c r="A35" s="11" t="s">
        <v>9260</v>
      </c>
      <c s="12" t="s">
        <v>9259</v>
      </c>
      <c s="14">
        <f>'SO-ON'!K8+'SO-ON'!M8</f>
      </c>
      <c s="14">
        <f>C35*0.21</f>
      </c>
      <c s="14">
        <f>C35+D35</f>
      </c>
      <c s="13">
        <f>'SO-ON'!T7</f>
      </c>
    </row>
    <row r="36" spans="1:6" ht="12.75">
      <c r="A36" s="11" t="s">
        <v>9283</v>
      </c>
      <c s="12" t="s">
        <v>9284</v>
      </c>
      <c s="14">
        <f>0+C37</f>
      </c>
      <c s="14">
        <f>C36*0.21</f>
      </c>
      <c s="14">
        <f>0+E37</f>
      </c>
      <c s="13">
        <f>0+F37</f>
      </c>
    </row>
    <row r="37" spans="1:6" ht="12.75">
      <c r="A37" s="11" t="s">
        <v>9285</v>
      </c>
      <c s="12" t="s">
        <v>9284</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1642</v>
      </c>
      <c r="E8" s="30" t="s">
        <v>1641</v>
      </c>
      <c r="J8" s="29">
        <f>0+J9+J110</f>
      </c>
      <c s="29">
        <f>0+K9+K110</f>
      </c>
      <c s="29">
        <f>0+L9+L110</f>
      </c>
      <c s="29">
        <f>0+M9+M110</f>
      </c>
    </row>
    <row r="9" spans="1:13" ht="12.75">
      <c r="A9" t="s">
        <v>47</v>
      </c>
      <c r="C9" s="31" t="s">
        <v>48</v>
      </c>
      <c r="E9" s="33" t="s">
        <v>1643</v>
      </c>
      <c r="J9" s="32">
        <f>0</f>
      </c>
      <c s="32">
        <f>0</f>
      </c>
      <c s="32">
        <f>0+L10+L14+L18+L22+L26+L30+L34+L38+L42+L46+L50+L54+L58+L62+L66+L70+L74+L78+L82+L86+L90+L94+L98+L102+L106</f>
      </c>
      <c s="32">
        <f>0+M10+M14+M18+M22+M26+M30+M34+M38+M42+M46+M50+M54+M58+M62+M66+M70+M74+M78+M82+M86+M90+M94+M98+M102+M106</f>
      </c>
    </row>
    <row r="10" spans="1:16" ht="12.75">
      <c r="A10" t="s">
        <v>50</v>
      </c>
      <c s="34" t="s">
        <v>51</v>
      </c>
      <c s="34" t="s">
        <v>1644</v>
      </c>
      <c s="35" t="s">
        <v>5</v>
      </c>
      <c s="6" t="s">
        <v>1645</v>
      </c>
      <c s="36" t="s">
        <v>244</v>
      </c>
      <c s="37">
        <v>1</v>
      </c>
      <c s="36">
        <v>0</v>
      </c>
      <c s="36">
        <f>ROUND(G10*H10,6)</f>
      </c>
      <c r="L10" s="38">
        <v>0</v>
      </c>
      <c s="32">
        <f>ROUND(ROUND(L10,2)*ROUND(G10,3),2)</f>
      </c>
      <c s="36" t="s">
        <v>62</v>
      </c>
      <c>
        <f>(M10*21)/100</f>
      </c>
      <c t="s">
        <v>28</v>
      </c>
    </row>
    <row r="11" spans="1:5" ht="12.75">
      <c r="A11" s="35" t="s">
        <v>56</v>
      </c>
      <c r="E11" s="39" t="s">
        <v>1645</v>
      </c>
    </row>
    <row r="12" spans="1:5" ht="12.75">
      <c r="A12" s="35" t="s">
        <v>57</v>
      </c>
      <c r="E12" s="40" t="s">
        <v>5</v>
      </c>
    </row>
    <row r="13" spans="1:5" ht="89.25">
      <c r="A13" t="s">
        <v>58</v>
      </c>
      <c r="E13" s="39" t="s">
        <v>1646</v>
      </c>
    </row>
    <row r="14" spans="1:16" ht="12.75">
      <c r="A14" t="s">
        <v>50</v>
      </c>
      <c s="34" t="s">
        <v>28</v>
      </c>
      <c s="34" t="s">
        <v>1647</v>
      </c>
      <c s="35" t="s">
        <v>5</v>
      </c>
      <c s="6" t="s">
        <v>1648</v>
      </c>
      <c s="36" t="s">
        <v>244</v>
      </c>
      <c s="37">
        <v>4</v>
      </c>
      <c s="36">
        <v>0</v>
      </c>
      <c s="36">
        <f>ROUND(G14*H14,6)</f>
      </c>
      <c r="L14" s="38">
        <v>0</v>
      </c>
      <c s="32">
        <f>ROUND(ROUND(L14,2)*ROUND(G14,3),2)</f>
      </c>
      <c s="36" t="s">
        <v>62</v>
      </c>
      <c>
        <f>(M14*21)/100</f>
      </c>
      <c t="s">
        <v>28</v>
      </c>
    </row>
    <row r="15" spans="1:5" ht="12.75">
      <c r="A15" s="35" t="s">
        <v>56</v>
      </c>
      <c r="E15" s="39" t="s">
        <v>1648</v>
      </c>
    </row>
    <row r="16" spans="1:5" ht="12.75">
      <c r="A16" s="35" t="s">
        <v>57</v>
      </c>
      <c r="E16" s="40" t="s">
        <v>5</v>
      </c>
    </row>
    <row r="17" spans="1:5" ht="89.25">
      <c r="A17" t="s">
        <v>58</v>
      </c>
      <c r="E17" s="39" t="s">
        <v>1649</v>
      </c>
    </row>
    <row r="18" spans="1:16" ht="12.75">
      <c r="A18" t="s">
        <v>50</v>
      </c>
      <c s="34" t="s">
        <v>26</v>
      </c>
      <c s="34" t="s">
        <v>1650</v>
      </c>
      <c s="35" t="s">
        <v>5</v>
      </c>
      <c s="6" t="s">
        <v>1651</v>
      </c>
      <c s="36" t="s">
        <v>244</v>
      </c>
      <c s="37">
        <v>1</v>
      </c>
      <c s="36">
        <v>0</v>
      </c>
      <c s="36">
        <f>ROUND(G18*H18,6)</f>
      </c>
      <c r="L18" s="38">
        <v>0</v>
      </c>
      <c s="32">
        <f>ROUND(ROUND(L18,2)*ROUND(G18,3),2)</f>
      </c>
      <c s="36" t="s">
        <v>62</v>
      </c>
      <c>
        <f>(M18*21)/100</f>
      </c>
      <c t="s">
        <v>28</v>
      </c>
    </row>
    <row r="19" spans="1:5" ht="12.75">
      <c r="A19" s="35" t="s">
        <v>56</v>
      </c>
      <c r="E19" s="39" t="s">
        <v>1651</v>
      </c>
    </row>
    <row r="20" spans="1:5" ht="12.75">
      <c r="A20" s="35" t="s">
        <v>57</v>
      </c>
      <c r="E20" s="40" t="s">
        <v>5</v>
      </c>
    </row>
    <row r="21" spans="1:5" ht="89.25">
      <c r="A21" t="s">
        <v>58</v>
      </c>
      <c r="E21" s="39" t="s">
        <v>1652</v>
      </c>
    </row>
    <row r="22" spans="1:16" ht="12.75">
      <c r="A22" t="s">
        <v>50</v>
      </c>
      <c s="34" t="s">
        <v>67</v>
      </c>
      <c s="34" t="s">
        <v>1653</v>
      </c>
      <c s="35" t="s">
        <v>5</v>
      </c>
      <c s="6" t="s">
        <v>1654</v>
      </c>
      <c s="36" t="s">
        <v>244</v>
      </c>
      <c s="37">
        <v>1</v>
      </c>
      <c s="36">
        <v>0</v>
      </c>
      <c s="36">
        <f>ROUND(G22*H22,6)</f>
      </c>
      <c r="L22" s="38">
        <v>0</v>
      </c>
      <c s="32">
        <f>ROUND(ROUND(L22,2)*ROUND(G22,3),2)</f>
      </c>
      <c s="36" t="s">
        <v>62</v>
      </c>
      <c>
        <f>(M22*21)/100</f>
      </c>
      <c t="s">
        <v>28</v>
      </c>
    </row>
    <row r="23" spans="1:5" ht="12.75">
      <c r="A23" s="35" t="s">
        <v>56</v>
      </c>
      <c r="E23" s="39" t="s">
        <v>1654</v>
      </c>
    </row>
    <row r="24" spans="1:5" ht="12.75">
      <c r="A24" s="35" t="s">
        <v>57</v>
      </c>
      <c r="E24" s="40" t="s">
        <v>5</v>
      </c>
    </row>
    <row r="25" spans="1:5" ht="89.25">
      <c r="A25" t="s">
        <v>58</v>
      </c>
      <c r="E25" s="39" t="s">
        <v>1655</v>
      </c>
    </row>
    <row r="26" spans="1:16" ht="12.75">
      <c r="A26" t="s">
        <v>50</v>
      </c>
      <c s="34" t="s">
        <v>71</v>
      </c>
      <c s="34" t="s">
        <v>1656</v>
      </c>
      <c s="35" t="s">
        <v>5</v>
      </c>
      <c s="6" t="s">
        <v>1657</v>
      </c>
      <c s="36" t="s">
        <v>202</v>
      </c>
      <c s="37">
        <v>56</v>
      </c>
      <c s="36">
        <v>0</v>
      </c>
      <c s="36">
        <f>ROUND(G26*H26,6)</f>
      </c>
      <c r="L26" s="38">
        <v>0</v>
      </c>
      <c s="32">
        <f>ROUND(ROUND(L26,2)*ROUND(G26,3),2)</f>
      </c>
      <c s="36" t="s">
        <v>62</v>
      </c>
      <c>
        <f>(M26*21)/100</f>
      </c>
      <c t="s">
        <v>28</v>
      </c>
    </row>
    <row r="27" spans="1:5" ht="12.75">
      <c r="A27" s="35" t="s">
        <v>56</v>
      </c>
      <c r="E27" s="39" t="s">
        <v>1657</v>
      </c>
    </row>
    <row r="28" spans="1:5" ht="12.75">
      <c r="A28" s="35" t="s">
        <v>57</v>
      </c>
      <c r="E28" s="40" t="s">
        <v>5</v>
      </c>
    </row>
    <row r="29" spans="1:5" ht="89.25">
      <c r="A29" t="s">
        <v>58</v>
      </c>
      <c r="E29" s="39" t="s">
        <v>1658</v>
      </c>
    </row>
    <row r="30" spans="1:16" ht="25.5">
      <c r="A30" t="s">
        <v>50</v>
      </c>
      <c s="34" t="s">
        <v>27</v>
      </c>
      <c s="34" t="s">
        <v>1659</v>
      </c>
      <c s="35" t="s">
        <v>5</v>
      </c>
      <c s="6" t="s">
        <v>1660</v>
      </c>
      <c s="36" t="s">
        <v>202</v>
      </c>
      <c s="37">
        <v>150</v>
      </c>
      <c s="36">
        <v>0</v>
      </c>
      <c s="36">
        <f>ROUND(G30*H30,6)</f>
      </c>
      <c r="L30" s="38">
        <v>0</v>
      </c>
      <c s="32">
        <f>ROUND(ROUND(L30,2)*ROUND(G30,3),2)</f>
      </c>
      <c s="36" t="s">
        <v>62</v>
      </c>
      <c>
        <f>(M30*21)/100</f>
      </c>
      <c t="s">
        <v>28</v>
      </c>
    </row>
    <row r="31" spans="1:5" ht="25.5">
      <c r="A31" s="35" t="s">
        <v>56</v>
      </c>
      <c r="E31" s="39" t="s">
        <v>1660</v>
      </c>
    </row>
    <row r="32" spans="1:5" ht="12.75">
      <c r="A32" s="35" t="s">
        <v>57</v>
      </c>
      <c r="E32" s="40" t="s">
        <v>5</v>
      </c>
    </row>
    <row r="33" spans="1:5" ht="140.25">
      <c r="A33" t="s">
        <v>58</v>
      </c>
      <c r="E33" s="39" t="s">
        <v>1661</v>
      </c>
    </row>
    <row r="34" spans="1:16" ht="12.75">
      <c r="A34" t="s">
        <v>50</v>
      </c>
      <c s="34" t="s">
        <v>78</v>
      </c>
      <c s="34" t="s">
        <v>1662</v>
      </c>
      <c s="35" t="s">
        <v>5</v>
      </c>
      <c s="6" t="s">
        <v>1663</v>
      </c>
      <c s="36" t="s">
        <v>202</v>
      </c>
      <c s="37">
        <v>60</v>
      </c>
      <c s="36">
        <v>0</v>
      </c>
      <c s="36">
        <f>ROUND(G34*H34,6)</f>
      </c>
      <c r="L34" s="38">
        <v>0</v>
      </c>
      <c s="32">
        <f>ROUND(ROUND(L34,2)*ROUND(G34,3),2)</f>
      </c>
      <c s="36" t="s">
        <v>62</v>
      </c>
      <c>
        <f>(M34*21)/100</f>
      </c>
      <c t="s">
        <v>28</v>
      </c>
    </row>
    <row r="35" spans="1:5" ht="12.75">
      <c r="A35" s="35" t="s">
        <v>56</v>
      </c>
      <c r="E35" s="39" t="s">
        <v>1663</v>
      </c>
    </row>
    <row r="36" spans="1:5" ht="12.75">
      <c r="A36" s="35" t="s">
        <v>57</v>
      </c>
      <c r="E36" s="40" t="s">
        <v>5</v>
      </c>
    </row>
    <row r="37" spans="1:5" ht="89.25">
      <c r="A37" t="s">
        <v>58</v>
      </c>
      <c r="E37" s="39" t="s">
        <v>1664</v>
      </c>
    </row>
    <row r="38" spans="1:16" ht="12.75">
      <c r="A38" t="s">
        <v>50</v>
      </c>
      <c s="34" t="s">
        <v>82</v>
      </c>
      <c s="34" t="s">
        <v>1665</v>
      </c>
      <c s="35" t="s">
        <v>5</v>
      </c>
      <c s="6" t="s">
        <v>1666</v>
      </c>
      <c s="36" t="s">
        <v>244</v>
      </c>
      <c s="37">
        <v>1</v>
      </c>
      <c s="36">
        <v>0</v>
      </c>
      <c s="36">
        <f>ROUND(G38*H38,6)</f>
      </c>
      <c r="L38" s="38">
        <v>0</v>
      </c>
      <c s="32">
        <f>ROUND(ROUND(L38,2)*ROUND(G38,3),2)</f>
      </c>
      <c s="36" t="s">
        <v>62</v>
      </c>
      <c>
        <f>(M38*21)/100</f>
      </c>
      <c t="s">
        <v>28</v>
      </c>
    </row>
    <row r="39" spans="1:5" ht="12.75">
      <c r="A39" s="35" t="s">
        <v>56</v>
      </c>
      <c r="E39" s="39" t="s">
        <v>1666</v>
      </c>
    </row>
    <row r="40" spans="1:5" ht="12.75">
      <c r="A40" s="35" t="s">
        <v>57</v>
      </c>
      <c r="E40" s="40" t="s">
        <v>5</v>
      </c>
    </row>
    <row r="41" spans="1:5" ht="89.25">
      <c r="A41" t="s">
        <v>58</v>
      </c>
      <c r="E41" s="39" t="s">
        <v>1667</v>
      </c>
    </row>
    <row r="42" spans="1:16" ht="12.75">
      <c r="A42" t="s">
        <v>50</v>
      </c>
      <c s="34" t="s">
        <v>86</v>
      </c>
      <c s="34" t="s">
        <v>1668</v>
      </c>
      <c s="35" t="s">
        <v>5</v>
      </c>
      <c s="6" t="s">
        <v>1669</v>
      </c>
      <c s="36" t="s">
        <v>244</v>
      </c>
      <c s="37">
        <v>2</v>
      </c>
      <c s="36">
        <v>0</v>
      </c>
      <c s="36">
        <f>ROUND(G42*H42,6)</f>
      </c>
      <c r="L42" s="38">
        <v>0</v>
      </c>
      <c s="32">
        <f>ROUND(ROUND(L42,2)*ROUND(G42,3),2)</f>
      </c>
      <c s="36" t="s">
        <v>62</v>
      </c>
      <c>
        <f>(M42*21)/100</f>
      </c>
      <c t="s">
        <v>28</v>
      </c>
    </row>
    <row r="43" spans="1:5" ht="12.75">
      <c r="A43" s="35" t="s">
        <v>56</v>
      </c>
      <c r="E43" s="39" t="s">
        <v>1669</v>
      </c>
    </row>
    <row r="44" spans="1:5" ht="12.75">
      <c r="A44" s="35" t="s">
        <v>57</v>
      </c>
      <c r="E44" s="40" t="s">
        <v>5</v>
      </c>
    </row>
    <row r="45" spans="1:5" ht="89.25">
      <c r="A45" t="s">
        <v>58</v>
      </c>
      <c r="E45" s="39" t="s">
        <v>1670</v>
      </c>
    </row>
    <row r="46" spans="1:16" ht="12.75">
      <c r="A46" t="s">
        <v>50</v>
      </c>
      <c s="34" t="s">
        <v>90</v>
      </c>
      <c s="34" t="s">
        <v>1671</v>
      </c>
      <c s="35" t="s">
        <v>5</v>
      </c>
      <c s="6" t="s">
        <v>1672</v>
      </c>
      <c s="36" t="s">
        <v>244</v>
      </c>
      <c s="37">
        <v>2</v>
      </c>
      <c s="36">
        <v>0</v>
      </c>
      <c s="36">
        <f>ROUND(G46*H46,6)</f>
      </c>
      <c r="L46" s="38">
        <v>0</v>
      </c>
      <c s="32">
        <f>ROUND(ROUND(L46,2)*ROUND(G46,3),2)</f>
      </c>
      <c s="36" t="s">
        <v>62</v>
      </c>
      <c>
        <f>(M46*21)/100</f>
      </c>
      <c t="s">
        <v>28</v>
      </c>
    </row>
    <row r="47" spans="1:5" ht="12.75">
      <c r="A47" s="35" t="s">
        <v>56</v>
      </c>
      <c r="E47" s="39" t="s">
        <v>1672</v>
      </c>
    </row>
    <row r="48" spans="1:5" ht="12.75">
      <c r="A48" s="35" t="s">
        <v>57</v>
      </c>
      <c r="E48" s="40" t="s">
        <v>5</v>
      </c>
    </row>
    <row r="49" spans="1:5" ht="89.25">
      <c r="A49" t="s">
        <v>58</v>
      </c>
      <c r="E49" s="39" t="s">
        <v>1673</v>
      </c>
    </row>
    <row r="50" spans="1:16" ht="12.75">
      <c r="A50" t="s">
        <v>50</v>
      </c>
      <c s="34" t="s">
        <v>94</v>
      </c>
      <c s="34" t="s">
        <v>1674</v>
      </c>
      <c s="35" t="s">
        <v>5</v>
      </c>
      <c s="6" t="s">
        <v>1675</v>
      </c>
      <c s="36" t="s">
        <v>202</v>
      </c>
      <c s="37">
        <v>1</v>
      </c>
      <c s="36">
        <v>0</v>
      </c>
      <c s="36">
        <f>ROUND(G50*H50,6)</f>
      </c>
      <c r="L50" s="38">
        <v>0</v>
      </c>
      <c s="32">
        <f>ROUND(ROUND(L50,2)*ROUND(G50,3),2)</f>
      </c>
      <c s="36" t="s">
        <v>62</v>
      </c>
      <c>
        <f>(M50*21)/100</f>
      </c>
      <c t="s">
        <v>28</v>
      </c>
    </row>
    <row r="51" spans="1:5" ht="12.75">
      <c r="A51" s="35" t="s">
        <v>56</v>
      </c>
      <c r="E51" s="39" t="s">
        <v>1675</v>
      </c>
    </row>
    <row r="52" spans="1:5" ht="12.75">
      <c r="A52" s="35" t="s">
        <v>57</v>
      </c>
      <c r="E52" s="40" t="s">
        <v>5</v>
      </c>
    </row>
    <row r="53" spans="1:5" ht="89.25">
      <c r="A53" t="s">
        <v>58</v>
      </c>
      <c r="E53" s="39" t="s">
        <v>1676</v>
      </c>
    </row>
    <row r="54" spans="1:16" ht="12.75">
      <c r="A54" t="s">
        <v>50</v>
      </c>
      <c s="34" t="s">
        <v>98</v>
      </c>
      <c s="34" t="s">
        <v>576</v>
      </c>
      <c s="35" t="s">
        <v>5</v>
      </c>
      <c s="6" t="s">
        <v>577</v>
      </c>
      <c s="36" t="s">
        <v>202</v>
      </c>
      <c s="37">
        <v>20</v>
      </c>
      <c s="36">
        <v>0</v>
      </c>
      <c s="36">
        <f>ROUND(G54*H54,6)</f>
      </c>
      <c r="L54" s="38">
        <v>0</v>
      </c>
      <c s="32">
        <f>ROUND(ROUND(L54,2)*ROUND(G54,3),2)</f>
      </c>
      <c s="36" t="s">
        <v>55</v>
      </c>
      <c>
        <f>(M54*21)/100</f>
      </c>
      <c t="s">
        <v>28</v>
      </c>
    </row>
    <row r="55" spans="1:5" ht="12.75">
      <c r="A55" s="35" t="s">
        <v>56</v>
      </c>
      <c r="E55" s="39" t="s">
        <v>577</v>
      </c>
    </row>
    <row r="56" spans="1:5" ht="12.75">
      <c r="A56" s="35" t="s">
        <v>57</v>
      </c>
      <c r="E56" s="40" t="s">
        <v>5</v>
      </c>
    </row>
    <row r="57" spans="1:5" ht="191.25">
      <c r="A57" t="s">
        <v>58</v>
      </c>
      <c r="E57" s="39" t="s">
        <v>578</v>
      </c>
    </row>
    <row r="58" spans="1:16" ht="12.75">
      <c r="A58" t="s">
        <v>50</v>
      </c>
      <c s="34" t="s">
        <v>102</v>
      </c>
      <c s="34" t="s">
        <v>1677</v>
      </c>
      <c s="35" t="s">
        <v>5</v>
      </c>
      <c s="6" t="s">
        <v>1678</v>
      </c>
      <c s="36" t="s">
        <v>244</v>
      </c>
      <c s="37">
        <v>10</v>
      </c>
      <c s="36">
        <v>0</v>
      </c>
      <c s="36">
        <f>ROUND(G58*H58,6)</f>
      </c>
      <c r="L58" s="38">
        <v>0</v>
      </c>
      <c s="32">
        <f>ROUND(ROUND(L58,2)*ROUND(G58,3),2)</f>
      </c>
      <c s="36" t="s">
        <v>62</v>
      </c>
      <c>
        <f>(M58*21)/100</f>
      </c>
      <c t="s">
        <v>28</v>
      </c>
    </row>
    <row r="59" spans="1:5" ht="12.75">
      <c r="A59" s="35" t="s">
        <v>56</v>
      </c>
      <c r="E59" s="39" t="s">
        <v>1678</v>
      </c>
    </row>
    <row r="60" spans="1:5" ht="12.75">
      <c r="A60" s="35" t="s">
        <v>57</v>
      </c>
      <c r="E60" s="40" t="s">
        <v>5</v>
      </c>
    </row>
    <row r="61" spans="1:5" ht="89.25">
      <c r="A61" t="s">
        <v>58</v>
      </c>
      <c r="E61" s="39" t="s">
        <v>1679</v>
      </c>
    </row>
    <row r="62" spans="1:16" ht="12.75">
      <c r="A62" t="s">
        <v>50</v>
      </c>
      <c s="34" t="s">
        <v>106</v>
      </c>
      <c s="34" t="s">
        <v>1680</v>
      </c>
      <c s="35" t="s">
        <v>5</v>
      </c>
      <c s="6" t="s">
        <v>1681</v>
      </c>
      <c s="36" t="s">
        <v>202</v>
      </c>
      <c s="37">
        <v>296</v>
      </c>
      <c s="36">
        <v>0</v>
      </c>
      <c s="36">
        <f>ROUND(G62*H62,6)</f>
      </c>
      <c r="L62" s="38">
        <v>0</v>
      </c>
      <c s="32">
        <f>ROUND(ROUND(L62,2)*ROUND(G62,3),2)</f>
      </c>
      <c s="36" t="s">
        <v>62</v>
      </c>
      <c>
        <f>(M62*21)/100</f>
      </c>
      <c t="s">
        <v>28</v>
      </c>
    </row>
    <row r="63" spans="1:5" ht="12.75">
      <c r="A63" s="35" t="s">
        <v>56</v>
      </c>
      <c r="E63" s="39" t="s">
        <v>1681</v>
      </c>
    </row>
    <row r="64" spans="1:5" ht="12.75">
      <c r="A64" s="35" t="s">
        <v>57</v>
      </c>
      <c r="E64" s="40" t="s">
        <v>5</v>
      </c>
    </row>
    <row r="65" spans="1:5" ht="89.25">
      <c r="A65" t="s">
        <v>58</v>
      </c>
      <c r="E65" s="39" t="s">
        <v>1682</v>
      </c>
    </row>
    <row r="66" spans="1:16" ht="12.75">
      <c r="A66" t="s">
        <v>50</v>
      </c>
      <c s="34" t="s">
        <v>110</v>
      </c>
      <c s="34" t="s">
        <v>1683</v>
      </c>
      <c s="35" t="s">
        <v>5</v>
      </c>
      <c s="6" t="s">
        <v>1684</v>
      </c>
      <c s="36" t="s">
        <v>202</v>
      </c>
      <c s="37">
        <v>276</v>
      </c>
      <c s="36">
        <v>0</v>
      </c>
      <c s="36">
        <f>ROUND(G66*H66,6)</f>
      </c>
      <c r="L66" s="38">
        <v>0</v>
      </c>
      <c s="32">
        <f>ROUND(ROUND(L66,2)*ROUND(G66,3),2)</f>
      </c>
      <c s="36" t="s">
        <v>62</v>
      </c>
      <c>
        <f>(M66*21)/100</f>
      </c>
      <c t="s">
        <v>28</v>
      </c>
    </row>
    <row r="67" spans="1:5" ht="12.75">
      <c r="A67" s="35" t="s">
        <v>56</v>
      </c>
      <c r="E67" s="39" t="s">
        <v>1684</v>
      </c>
    </row>
    <row r="68" spans="1:5" ht="12.75">
      <c r="A68" s="35" t="s">
        <v>57</v>
      </c>
      <c r="E68" s="40" t="s">
        <v>5</v>
      </c>
    </row>
    <row r="69" spans="1:5" ht="89.25">
      <c r="A69" t="s">
        <v>58</v>
      </c>
      <c r="E69" s="39" t="s">
        <v>1685</v>
      </c>
    </row>
    <row r="70" spans="1:16" ht="12.75">
      <c r="A70" t="s">
        <v>50</v>
      </c>
      <c s="34" t="s">
        <v>114</v>
      </c>
      <c s="34" t="s">
        <v>1686</v>
      </c>
      <c s="35" t="s">
        <v>5</v>
      </c>
      <c s="6" t="s">
        <v>1687</v>
      </c>
      <c s="36" t="s">
        <v>244</v>
      </c>
      <c s="37">
        <v>2</v>
      </c>
      <c s="36">
        <v>0</v>
      </c>
      <c s="36">
        <f>ROUND(G70*H70,6)</f>
      </c>
      <c r="L70" s="38">
        <v>0</v>
      </c>
      <c s="32">
        <f>ROUND(ROUND(L70,2)*ROUND(G70,3),2)</f>
      </c>
      <c s="36" t="s">
        <v>62</v>
      </c>
      <c>
        <f>(M70*21)/100</f>
      </c>
      <c t="s">
        <v>28</v>
      </c>
    </row>
    <row r="71" spans="1:5" ht="12.75">
      <c r="A71" s="35" t="s">
        <v>56</v>
      </c>
      <c r="E71" s="39" t="s">
        <v>1687</v>
      </c>
    </row>
    <row r="72" spans="1:5" ht="12.75">
      <c r="A72" s="35" t="s">
        <v>57</v>
      </c>
      <c r="E72" s="40" t="s">
        <v>5</v>
      </c>
    </row>
    <row r="73" spans="1:5" ht="89.25">
      <c r="A73" t="s">
        <v>58</v>
      </c>
      <c r="E73" s="39" t="s">
        <v>1688</v>
      </c>
    </row>
    <row r="74" spans="1:16" ht="12.75">
      <c r="A74" t="s">
        <v>50</v>
      </c>
      <c s="34" t="s">
        <v>118</v>
      </c>
      <c s="34" t="s">
        <v>1689</v>
      </c>
      <c s="35" t="s">
        <v>5</v>
      </c>
      <c s="6" t="s">
        <v>1690</v>
      </c>
      <c s="36" t="s">
        <v>244</v>
      </c>
      <c s="37">
        <v>2</v>
      </c>
      <c s="36">
        <v>0</v>
      </c>
      <c s="36">
        <f>ROUND(G74*H74,6)</f>
      </c>
      <c r="L74" s="38">
        <v>0</v>
      </c>
      <c s="32">
        <f>ROUND(ROUND(L74,2)*ROUND(G74,3),2)</f>
      </c>
      <c s="36" t="s">
        <v>62</v>
      </c>
      <c>
        <f>(M74*21)/100</f>
      </c>
      <c t="s">
        <v>28</v>
      </c>
    </row>
    <row r="75" spans="1:5" ht="12.75">
      <c r="A75" s="35" t="s">
        <v>56</v>
      </c>
      <c r="E75" s="39" t="s">
        <v>1690</v>
      </c>
    </row>
    <row r="76" spans="1:5" ht="12.75">
      <c r="A76" s="35" t="s">
        <v>57</v>
      </c>
      <c r="E76" s="40" t="s">
        <v>5</v>
      </c>
    </row>
    <row r="77" spans="1:5" ht="89.25">
      <c r="A77" t="s">
        <v>58</v>
      </c>
      <c r="E77" s="39" t="s">
        <v>1691</v>
      </c>
    </row>
    <row r="78" spans="1:16" ht="12.75">
      <c r="A78" t="s">
        <v>50</v>
      </c>
      <c s="34" t="s">
        <v>122</v>
      </c>
      <c s="34" t="s">
        <v>1692</v>
      </c>
      <c s="35" t="s">
        <v>5</v>
      </c>
      <c s="6" t="s">
        <v>1693</v>
      </c>
      <c s="36" t="s">
        <v>244</v>
      </c>
      <c s="37">
        <v>2</v>
      </c>
      <c s="36">
        <v>0</v>
      </c>
      <c s="36">
        <f>ROUND(G78*H78,6)</f>
      </c>
      <c r="L78" s="38">
        <v>0</v>
      </c>
      <c s="32">
        <f>ROUND(ROUND(L78,2)*ROUND(G78,3),2)</f>
      </c>
      <c s="36" t="s">
        <v>62</v>
      </c>
      <c>
        <f>(M78*21)/100</f>
      </c>
      <c t="s">
        <v>28</v>
      </c>
    </row>
    <row r="79" spans="1:5" ht="12.75">
      <c r="A79" s="35" t="s">
        <v>56</v>
      </c>
      <c r="E79" s="39" t="s">
        <v>1693</v>
      </c>
    </row>
    <row r="80" spans="1:5" ht="12.75">
      <c r="A80" s="35" t="s">
        <v>57</v>
      </c>
      <c r="E80" s="40" t="s">
        <v>5</v>
      </c>
    </row>
    <row r="81" spans="1:5" ht="89.25">
      <c r="A81" t="s">
        <v>58</v>
      </c>
      <c r="E81" s="39" t="s">
        <v>1694</v>
      </c>
    </row>
    <row r="82" spans="1:16" ht="12.75">
      <c r="A82" t="s">
        <v>50</v>
      </c>
      <c s="34" t="s">
        <v>126</v>
      </c>
      <c s="34" t="s">
        <v>1695</v>
      </c>
      <c s="35" t="s">
        <v>5</v>
      </c>
      <c s="6" t="s">
        <v>1696</v>
      </c>
      <c s="36" t="s">
        <v>244</v>
      </c>
      <c s="37">
        <v>4</v>
      </c>
      <c s="36">
        <v>0</v>
      </c>
      <c s="36">
        <f>ROUND(G82*H82,6)</f>
      </c>
      <c r="L82" s="38">
        <v>0</v>
      </c>
      <c s="32">
        <f>ROUND(ROUND(L82,2)*ROUND(G82,3),2)</f>
      </c>
      <c s="36" t="s">
        <v>62</v>
      </c>
      <c>
        <f>(M82*21)/100</f>
      </c>
      <c t="s">
        <v>28</v>
      </c>
    </row>
    <row r="83" spans="1:5" ht="12.75">
      <c r="A83" s="35" t="s">
        <v>56</v>
      </c>
      <c r="E83" s="39" t="s">
        <v>1696</v>
      </c>
    </row>
    <row r="84" spans="1:5" ht="12.75">
      <c r="A84" s="35" t="s">
        <v>57</v>
      </c>
      <c r="E84" s="40" t="s">
        <v>5</v>
      </c>
    </row>
    <row r="85" spans="1:5" ht="89.25">
      <c r="A85" t="s">
        <v>58</v>
      </c>
      <c r="E85" s="39" t="s">
        <v>1697</v>
      </c>
    </row>
    <row r="86" spans="1:16" ht="12.75">
      <c r="A86" t="s">
        <v>50</v>
      </c>
      <c s="34" t="s">
        <v>132</v>
      </c>
      <c s="34" t="s">
        <v>1698</v>
      </c>
      <c s="35" t="s">
        <v>5</v>
      </c>
      <c s="6" t="s">
        <v>1699</v>
      </c>
      <c s="36" t="s">
        <v>244</v>
      </c>
      <c s="37">
        <v>1</v>
      </c>
      <c s="36">
        <v>0</v>
      </c>
      <c s="36">
        <f>ROUND(G86*H86,6)</f>
      </c>
      <c r="L86" s="38">
        <v>0</v>
      </c>
      <c s="32">
        <f>ROUND(ROUND(L86,2)*ROUND(G86,3),2)</f>
      </c>
      <c s="36" t="s">
        <v>62</v>
      </c>
      <c>
        <f>(M86*21)/100</f>
      </c>
      <c t="s">
        <v>28</v>
      </c>
    </row>
    <row r="87" spans="1:5" ht="12.75">
      <c r="A87" s="35" t="s">
        <v>56</v>
      </c>
      <c r="E87" s="39" t="s">
        <v>1699</v>
      </c>
    </row>
    <row r="88" spans="1:5" ht="12.75">
      <c r="A88" s="35" t="s">
        <v>57</v>
      </c>
      <c r="E88" s="40" t="s">
        <v>5</v>
      </c>
    </row>
    <row r="89" spans="1:5" ht="89.25">
      <c r="A89" t="s">
        <v>58</v>
      </c>
      <c r="E89" s="39" t="s">
        <v>1700</v>
      </c>
    </row>
    <row r="90" spans="1:16" ht="12.75">
      <c r="A90" t="s">
        <v>50</v>
      </c>
      <c s="34" t="s">
        <v>136</v>
      </c>
      <c s="34" t="s">
        <v>564</v>
      </c>
      <c s="35" t="s">
        <v>5</v>
      </c>
      <c s="6" t="s">
        <v>565</v>
      </c>
      <c s="36" t="s">
        <v>202</v>
      </c>
      <c s="37">
        <v>14</v>
      </c>
      <c s="36">
        <v>0</v>
      </c>
      <c s="36">
        <f>ROUND(G90*H90,6)</f>
      </c>
      <c r="L90" s="38">
        <v>0</v>
      </c>
      <c s="32">
        <f>ROUND(ROUND(L90,2)*ROUND(G90,3),2)</f>
      </c>
      <c s="36" t="s">
        <v>55</v>
      </c>
      <c>
        <f>(M90*21)/100</f>
      </c>
      <c t="s">
        <v>28</v>
      </c>
    </row>
    <row r="91" spans="1:5" ht="12.75">
      <c r="A91" s="35" t="s">
        <v>56</v>
      </c>
      <c r="E91" s="39" t="s">
        <v>565</v>
      </c>
    </row>
    <row r="92" spans="1:5" ht="12.75">
      <c r="A92" s="35" t="s">
        <v>57</v>
      </c>
      <c r="E92" s="40" t="s">
        <v>5</v>
      </c>
    </row>
    <row r="93" spans="1:5" ht="140.25">
      <c r="A93" t="s">
        <v>58</v>
      </c>
      <c r="E93" s="39" t="s">
        <v>566</v>
      </c>
    </row>
    <row r="94" spans="1:16" ht="12.75">
      <c r="A94" t="s">
        <v>50</v>
      </c>
      <c s="34" t="s">
        <v>140</v>
      </c>
      <c s="34" t="s">
        <v>1701</v>
      </c>
      <c s="35" t="s">
        <v>5</v>
      </c>
      <c s="6" t="s">
        <v>1702</v>
      </c>
      <c s="36" t="s">
        <v>202</v>
      </c>
      <c s="37">
        <v>2</v>
      </c>
      <c s="36">
        <v>0</v>
      </c>
      <c s="36">
        <f>ROUND(G94*H94,6)</f>
      </c>
      <c r="L94" s="38">
        <v>0</v>
      </c>
      <c s="32">
        <f>ROUND(ROUND(L94,2)*ROUND(G94,3),2)</f>
      </c>
      <c s="36" t="s">
        <v>55</v>
      </c>
      <c>
        <f>(M94*21)/100</f>
      </c>
      <c t="s">
        <v>28</v>
      </c>
    </row>
    <row r="95" spans="1:5" ht="12.75">
      <c r="A95" s="35" t="s">
        <v>56</v>
      </c>
      <c r="E95" s="39" t="s">
        <v>1702</v>
      </c>
    </row>
    <row r="96" spans="1:5" ht="12.75">
      <c r="A96" s="35" t="s">
        <v>57</v>
      </c>
      <c r="E96" s="40" t="s">
        <v>5</v>
      </c>
    </row>
    <row r="97" spans="1:5" ht="191.25">
      <c r="A97" t="s">
        <v>58</v>
      </c>
      <c r="E97" s="39" t="s">
        <v>1703</v>
      </c>
    </row>
    <row r="98" spans="1:16" ht="12.75">
      <c r="A98" t="s">
        <v>50</v>
      </c>
      <c s="34" t="s">
        <v>144</v>
      </c>
      <c s="34" t="s">
        <v>1704</v>
      </c>
      <c s="35" t="s">
        <v>5</v>
      </c>
      <c s="6" t="s">
        <v>1705</v>
      </c>
      <c s="36" t="s">
        <v>54</v>
      </c>
      <c s="37">
        <v>3</v>
      </c>
      <c s="36">
        <v>0</v>
      </c>
      <c s="36">
        <f>ROUND(G98*H98,6)</f>
      </c>
      <c r="L98" s="38">
        <v>0</v>
      </c>
      <c s="32">
        <f>ROUND(ROUND(L98,2)*ROUND(G98,3),2)</f>
      </c>
      <c s="36" t="s">
        <v>55</v>
      </c>
      <c>
        <f>(M98*21)/100</f>
      </c>
      <c t="s">
        <v>28</v>
      </c>
    </row>
    <row r="99" spans="1:5" ht="12.75">
      <c r="A99" s="35" t="s">
        <v>56</v>
      </c>
      <c r="E99" s="39" t="s">
        <v>1705</v>
      </c>
    </row>
    <row r="100" spans="1:5" ht="12.75">
      <c r="A100" s="35" t="s">
        <v>57</v>
      </c>
      <c r="E100" s="40" t="s">
        <v>5</v>
      </c>
    </row>
    <row r="101" spans="1:5" ht="242.25">
      <c r="A101" t="s">
        <v>58</v>
      </c>
      <c r="E101" s="39" t="s">
        <v>1706</v>
      </c>
    </row>
    <row r="102" spans="1:16" ht="12.75">
      <c r="A102" t="s">
        <v>50</v>
      </c>
      <c s="34" t="s">
        <v>148</v>
      </c>
      <c s="34" t="s">
        <v>1707</v>
      </c>
      <c s="35" t="s">
        <v>5</v>
      </c>
      <c s="6" t="s">
        <v>1708</v>
      </c>
      <c s="36" t="s">
        <v>621</v>
      </c>
      <c s="37">
        <v>10</v>
      </c>
      <c s="36">
        <v>0</v>
      </c>
      <c s="36">
        <f>ROUND(G102*H102,6)</f>
      </c>
      <c r="L102" s="38">
        <v>0</v>
      </c>
      <c s="32">
        <f>ROUND(ROUND(L102,2)*ROUND(G102,3),2)</f>
      </c>
      <c s="36" t="s">
        <v>62</v>
      </c>
      <c>
        <f>(M102*21)/100</f>
      </c>
      <c t="s">
        <v>28</v>
      </c>
    </row>
    <row r="103" spans="1:5" ht="12.75">
      <c r="A103" s="35" t="s">
        <v>56</v>
      </c>
      <c r="E103" s="39" t="s">
        <v>1708</v>
      </c>
    </row>
    <row r="104" spans="1:5" ht="12.75">
      <c r="A104" s="35" t="s">
        <v>57</v>
      </c>
      <c r="E104" s="40" t="s">
        <v>5</v>
      </c>
    </row>
    <row r="105" spans="1:5" ht="89.25">
      <c r="A105" t="s">
        <v>58</v>
      </c>
      <c r="E105" s="39" t="s">
        <v>1709</v>
      </c>
    </row>
    <row r="106" spans="1:16" ht="12.75">
      <c r="A106" t="s">
        <v>50</v>
      </c>
      <c s="34" t="s">
        <v>151</v>
      </c>
      <c s="34" t="s">
        <v>1710</v>
      </c>
      <c s="35" t="s">
        <v>5</v>
      </c>
      <c s="6" t="s">
        <v>1711</v>
      </c>
      <c s="36" t="s">
        <v>244</v>
      </c>
      <c s="37">
        <v>1</v>
      </c>
      <c s="36">
        <v>0</v>
      </c>
      <c s="36">
        <f>ROUND(G106*H106,6)</f>
      </c>
      <c r="L106" s="38">
        <v>0</v>
      </c>
      <c s="32">
        <f>ROUND(ROUND(L106,2)*ROUND(G106,3),2)</f>
      </c>
      <c s="36" t="s">
        <v>62</v>
      </c>
      <c>
        <f>(M106*21)/100</f>
      </c>
      <c t="s">
        <v>28</v>
      </c>
    </row>
    <row r="107" spans="1:5" ht="12.75">
      <c r="A107" s="35" t="s">
        <v>56</v>
      </c>
      <c r="E107" s="39" t="s">
        <v>1711</v>
      </c>
    </row>
    <row r="108" spans="1:5" ht="12.75">
      <c r="A108" s="35" t="s">
        <v>57</v>
      </c>
      <c r="E108" s="40" t="s">
        <v>5</v>
      </c>
    </row>
    <row r="109" spans="1:5" ht="89.25">
      <c r="A109" t="s">
        <v>58</v>
      </c>
      <c r="E109" s="39" t="s">
        <v>1712</v>
      </c>
    </row>
    <row r="110" spans="1:13" ht="12.75">
      <c r="A110" t="s">
        <v>47</v>
      </c>
      <c r="C110" s="31" t="s">
        <v>130</v>
      </c>
      <c r="E110" s="33" t="s">
        <v>1713</v>
      </c>
      <c r="J110" s="32">
        <f>0</f>
      </c>
      <c s="32">
        <f>0</f>
      </c>
      <c s="32">
        <f>0+L111+L115+L119+L123+L127+L131+L135+L139+L143+L147+L151+L155+L159</f>
      </c>
      <c s="32">
        <f>0+M111+M115+M119+M123+M127+M131+M135+M139+M143+M147+M151+M155+M159</f>
      </c>
    </row>
    <row r="111" spans="1:16" ht="12.75">
      <c r="A111" t="s">
        <v>50</v>
      </c>
      <c s="34" t="s">
        <v>155</v>
      </c>
      <c s="34" t="s">
        <v>1714</v>
      </c>
      <c s="35" t="s">
        <v>5</v>
      </c>
      <c s="6" t="s">
        <v>1715</v>
      </c>
      <c s="36" t="s">
        <v>244</v>
      </c>
      <c s="37">
        <v>1</v>
      </c>
      <c s="36">
        <v>0</v>
      </c>
      <c s="36">
        <f>ROUND(G111*H111,6)</f>
      </c>
      <c r="L111" s="38">
        <v>0</v>
      </c>
      <c s="32">
        <f>ROUND(ROUND(L111,2)*ROUND(G111,3),2)</f>
      </c>
      <c s="36" t="s">
        <v>62</v>
      </c>
      <c>
        <f>(M111*21)/100</f>
      </c>
      <c t="s">
        <v>28</v>
      </c>
    </row>
    <row r="112" spans="1:5" ht="12.75">
      <c r="A112" s="35" t="s">
        <v>56</v>
      </c>
      <c r="E112" s="39" t="s">
        <v>1715</v>
      </c>
    </row>
    <row r="113" spans="1:5" ht="12.75">
      <c r="A113" s="35" t="s">
        <v>57</v>
      </c>
      <c r="E113" s="40" t="s">
        <v>5</v>
      </c>
    </row>
    <row r="114" spans="1:5" ht="89.25">
      <c r="A114" t="s">
        <v>58</v>
      </c>
      <c r="E114" s="39" t="s">
        <v>1716</v>
      </c>
    </row>
    <row r="115" spans="1:16" ht="12.75">
      <c r="A115" t="s">
        <v>50</v>
      </c>
      <c s="34" t="s">
        <v>159</v>
      </c>
      <c s="34" t="s">
        <v>1717</v>
      </c>
      <c s="35" t="s">
        <v>5</v>
      </c>
      <c s="6" t="s">
        <v>1718</v>
      </c>
      <c s="36" t="s">
        <v>244</v>
      </c>
      <c s="37">
        <v>1</v>
      </c>
      <c s="36">
        <v>0</v>
      </c>
      <c s="36">
        <f>ROUND(G115*H115,6)</f>
      </c>
      <c r="L115" s="38">
        <v>0</v>
      </c>
      <c s="32">
        <f>ROUND(ROUND(L115,2)*ROUND(G115,3),2)</f>
      </c>
      <c s="36" t="s">
        <v>62</v>
      </c>
      <c>
        <f>(M115*21)/100</f>
      </c>
      <c t="s">
        <v>28</v>
      </c>
    </row>
    <row r="116" spans="1:5" ht="12.75">
      <c r="A116" s="35" t="s">
        <v>56</v>
      </c>
      <c r="E116" s="39" t="s">
        <v>1718</v>
      </c>
    </row>
    <row r="117" spans="1:5" ht="12.75">
      <c r="A117" s="35" t="s">
        <v>57</v>
      </c>
      <c r="E117" s="40" t="s">
        <v>5</v>
      </c>
    </row>
    <row r="118" spans="1:5" ht="89.25">
      <c r="A118" t="s">
        <v>58</v>
      </c>
      <c r="E118" s="39" t="s">
        <v>1719</v>
      </c>
    </row>
    <row r="119" spans="1:16" ht="12.75">
      <c r="A119" t="s">
        <v>50</v>
      </c>
      <c s="34" t="s">
        <v>163</v>
      </c>
      <c s="34" t="s">
        <v>1720</v>
      </c>
      <c s="35" t="s">
        <v>5</v>
      </c>
      <c s="6" t="s">
        <v>1721</v>
      </c>
      <c s="36" t="s">
        <v>244</v>
      </c>
      <c s="37">
        <v>1</v>
      </c>
      <c s="36">
        <v>0</v>
      </c>
      <c s="36">
        <f>ROUND(G119*H119,6)</f>
      </c>
      <c r="L119" s="38">
        <v>0</v>
      </c>
      <c s="32">
        <f>ROUND(ROUND(L119,2)*ROUND(G119,3),2)</f>
      </c>
      <c s="36" t="s">
        <v>62</v>
      </c>
      <c>
        <f>(M119*21)/100</f>
      </c>
      <c t="s">
        <v>28</v>
      </c>
    </row>
    <row r="120" spans="1:5" ht="12.75">
      <c r="A120" s="35" t="s">
        <v>56</v>
      </c>
      <c r="E120" s="39" t="s">
        <v>1721</v>
      </c>
    </row>
    <row r="121" spans="1:5" ht="12.75">
      <c r="A121" s="35" t="s">
        <v>57</v>
      </c>
      <c r="E121" s="40" t="s">
        <v>5</v>
      </c>
    </row>
    <row r="122" spans="1:5" ht="89.25">
      <c r="A122" t="s">
        <v>58</v>
      </c>
      <c r="E122" s="39" t="s">
        <v>1722</v>
      </c>
    </row>
    <row r="123" spans="1:16" ht="12.75">
      <c r="A123" t="s">
        <v>50</v>
      </c>
      <c s="34" t="s">
        <v>169</v>
      </c>
      <c s="34" t="s">
        <v>1723</v>
      </c>
      <c s="35" t="s">
        <v>5</v>
      </c>
      <c s="6" t="s">
        <v>1724</v>
      </c>
      <c s="36" t="s">
        <v>244</v>
      </c>
      <c s="37">
        <v>2</v>
      </c>
      <c s="36">
        <v>0</v>
      </c>
      <c s="36">
        <f>ROUND(G123*H123,6)</f>
      </c>
      <c r="L123" s="38">
        <v>0</v>
      </c>
      <c s="32">
        <f>ROUND(ROUND(L123,2)*ROUND(G123,3),2)</f>
      </c>
      <c s="36" t="s">
        <v>62</v>
      </c>
      <c>
        <f>(M123*21)/100</f>
      </c>
      <c t="s">
        <v>28</v>
      </c>
    </row>
    <row r="124" spans="1:5" ht="12.75">
      <c r="A124" s="35" t="s">
        <v>56</v>
      </c>
      <c r="E124" s="39" t="s">
        <v>1724</v>
      </c>
    </row>
    <row r="125" spans="1:5" ht="12.75">
      <c r="A125" s="35" t="s">
        <v>57</v>
      </c>
      <c r="E125" s="40" t="s">
        <v>5</v>
      </c>
    </row>
    <row r="126" spans="1:5" ht="89.25">
      <c r="A126" t="s">
        <v>58</v>
      </c>
      <c r="E126" s="39" t="s">
        <v>1725</v>
      </c>
    </row>
    <row r="127" spans="1:16" ht="12.75">
      <c r="A127" t="s">
        <v>50</v>
      </c>
      <c s="34" t="s">
        <v>173</v>
      </c>
      <c s="34" t="s">
        <v>1726</v>
      </c>
      <c s="35" t="s">
        <v>5</v>
      </c>
      <c s="6" t="s">
        <v>1727</v>
      </c>
      <c s="36" t="s">
        <v>244</v>
      </c>
      <c s="37">
        <v>2</v>
      </c>
      <c s="36">
        <v>0</v>
      </c>
      <c s="36">
        <f>ROUND(G127*H127,6)</f>
      </c>
      <c r="L127" s="38">
        <v>0</v>
      </c>
      <c s="32">
        <f>ROUND(ROUND(L127,2)*ROUND(G127,3),2)</f>
      </c>
      <c s="36" t="s">
        <v>62</v>
      </c>
      <c>
        <f>(M127*21)/100</f>
      </c>
      <c t="s">
        <v>28</v>
      </c>
    </row>
    <row r="128" spans="1:5" ht="12.75">
      <c r="A128" s="35" t="s">
        <v>56</v>
      </c>
      <c r="E128" s="39" t="s">
        <v>1727</v>
      </c>
    </row>
    <row r="129" spans="1:5" ht="12.75">
      <c r="A129" s="35" t="s">
        <v>57</v>
      </c>
      <c r="E129" s="40" t="s">
        <v>5</v>
      </c>
    </row>
    <row r="130" spans="1:5" ht="89.25">
      <c r="A130" t="s">
        <v>58</v>
      </c>
      <c r="E130" s="39" t="s">
        <v>1728</v>
      </c>
    </row>
    <row r="131" spans="1:16" ht="12.75">
      <c r="A131" t="s">
        <v>50</v>
      </c>
      <c s="34" t="s">
        <v>177</v>
      </c>
      <c s="34" t="s">
        <v>1729</v>
      </c>
      <c s="35" t="s">
        <v>5</v>
      </c>
      <c s="6" t="s">
        <v>1730</v>
      </c>
      <c s="36" t="s">
        <v>244</v>
      </c>
      <c s="37">
        <v>4</v>
      </c>
      <c s="36">
        <v>0</v>
      </c>
      <c s="36">
        <f>ROUND(G131*H131,6)</f>
      </c>
      <c r="L131" s="38">
        <v>0</v>
      </c>
      <c s="32">
        <f>ROUND(ROUND(L131,2)*ROUND(G131,3),2)</f>
      </c>
      <c s="36" t="s">
        <v>62</v>
      </c>
      <c>
        <f>(M131*21)/100</f>
      </c>
      <c t="s">
        <v>28</v>
      </c>
    </row>
    <row r="132" spans="1:5" ht="12.75">
      <c r="A132" s="35" t="s">
        <v>56</v>
      </c>
      <c r="E132" s="39" t="s">
        <v>1730</v>
      </c>
    </row>
    <row r="133" spans="1:5" ht="12.75">
      <c r="A133" s="35" t="s">
        <v>57</v>
      </c>
      <c r="E133" s="40" t="s">
        <v>5</v>
      </c>
    </row>
    <row r="134" spans="1:5" ht="89.25">
      <c r="A134" t="s">
        <v>58</v>
      </c>
      <c r="E134" s="39" t="s">
        <v>1731</v>
      </c>
    </row>
    <row r="135" spans="1:16" ht="12.75">
      <c r="A135" t="s">
        <v>50</v>
      </c>
      <c s="34" t="s">
        <v>181</v>
      </c>
      <c s="34" t="s">
        <v>1732</v>
      </c>
      <c s="35" t="s">
        <v>5</v>
      </c>
      <c s="6" t="s">
        <v>1733</v>
      </c>
      <c s="36" t="s">
        <v>202</v>
      </c>
      <c s="37">
        <v>327</v>
      </c>
      <c s="36">
        <v>0</v>
      </c>
      <c s="36">
        <f>ROUND(G135*H135,6)</f>
      </c>
      <c r="L135" s="38">
        <v>0</v>
      </c>
      <c s="32">
        <f>ROUND(ROUND(L135,2)*ROUND(G135,3),2)</f>
      </c>
      <c s="36" t="s">
        <v>62</v>
      </c>
      <c>
        <f>(M135*21)/100</f>
      </c>
      <c t="s">
        <v>28</v>
      </c>
    </row>
    <row r="136" spans="1:5" ht="12.75">
      <c r="A136" s="35" t="s">
        <v>56</v>
      </c>
      <c r="E136" s="39" t="s">
        <v>1733</v>
      </c>
    </row>
    <row r="137" spans="1:5" ht="12.75">
      <c r="A137" s="35" t="s">
        <v>57</v>
      </c>
      <c r="E137" s="40" t="s">
        <v>5</v>
      </c>
    </row>
    <row r="138" spans="1:5" ht="89.25">
      <c r="A138" t="s">
        <v>58</v>
      </c>
      <c r="E138" s="39" t="s">
        <v>1734</v>
      </c>
    </row>
    <row r="139" spans="1:16" ht="12.75">
      <c r="A139" t="s">
        <v>50</v>
      </c>
      <c s="34" t="s">
        <v>185</v>
      </c>
      <c s="34" t="s">
        <v>1735</v>
      </c>
      <c s="35" t="s">
        <v>5</v>
      </c>
      <c s="6" t="s">
        <v>1736</v>
      </c>
      <c s="36" t="s">
        <v>202</v>
      </c>
      <c s="37">
        <v>20</v>
      </c>
      <c s="36">
        <v>0</v>
      </c>
      <c s="36">
        <f>ROUND(G139*H139,6)</f>
      </c>
      <c r="L139" s="38">
        <v>0</v>
      </c>
      <c s="32">
        <f>ROUND(ROUND(L139,2)*ROUND(G139,3),2)</f>
      </c>
      <c s="36" t="s">
        <v>62</v>
      </c>
      <c>
        <f>(M139*21)/100</f>
      </c>
      <c t="s">
        <v>28</v>
      </c>
    </row>
    <row r="140" spans="1:5" ht="12.75">
      <c r="A140" s="35" t="s">
        <v>56</v>
      </c>
      <c r="E140" s="39" t="s">
        <v>1736</v>
      </c>
    </row>
    <row r="141" spans="1:5" ht="12.75">
      <c r="A141" s="35" t="s">
        <v>57</v>
      </c>
      <c r="E141" s="40" t="s">
        <v>5</v>
      </c>
    </row>
    <row r="142" spans="1:5" ht="89.25">
      <c r="A142" t="s">
        <v>58</v>
      </c>
      <c r="E142" s="39" t="s">
        <v>1737</v>
      </c>
    </row>
    <row r="143" spans="1:16" ht="12.75">
      <c r="A143" t="s">
        <v>50</v>
      </c>
      <c s="34" t="s">
        <v>189</v>
      </c>
      <c s="34" t="s">
        <v>1738</v>
      </c>
      <c s="35" t="s">
        <v>5</v>
      </c>
      <c s="6" t="s">
        <v>1739</v>
      </c>
      <c s="36" t="s">
        <v>244</v>
      </c>
      <c s="37">
        <v>10</v>
      </c>
      <c s="36">
        <v>0</v>
      </c>
      <c s="36">
        <f>ROUND(G143*H143,6)</f>
      </c>
      <c r="L143" s="38">
        <v>0</v>
      </c>
      <c s="32">
        <f>ROUND(ROUND(L143,2)*ROUND(G143,3),2)</f>
      </c>
      <c s="36" t="s">
        <v>62</v>
      </c>
      <c>
        <f>(M143*21)/100</f>
      </c>
      <c t="s">
        <v>28</v>
      </c>
    </row>
    <row r="144" spans="1:5" ht="12.75">
      <c r="A144" s="35" t="s">
        <v>56</v>
      </c>
      <c r="E144" s="39" t="s">
        <v>1739</v>
      </c>
    </row>
    <row r="145" spans="1:5" ht="12.75">
      <c r="A145" s="35" t="s">
        <v>57</v>
      </c>
      <c r="E145" s="40" t="s">
        <v>5</v>
      </c>
    </row>
    <row r="146" spans="1:5" ht="89.25">
      <c r="A146" t="s">
        <v>58</v>
      </c>
      <c r="E146" s="39" t="s">
        <v>1740</v>
      </c>
    </row>
    <row r="147" spans="1:16" ht="12.75">
      <c r="A147" t="s">
        <v>50</v>
      </c>
      <c s="34" t="s">
        <v>193</v>
      </c>
      <c s="34" t="s">
        <v>1741</v>
      </c>
      <c s="35" t="s">
        <v>5</v>
      </c>
      <c s="6" t="s">
        <v>1742</v>
      </c>
      <c s="36" t="s">
        <v>202</v>
      </c>
      <c s="37">
        <v>276</v>
      </c>
      <c s="36">
        <v>0</v>
      </c>
      <c s="36">
        <f>ROUND(G147*H147,6)</f>
      </c>
      <c r="L147" s="38">
        <v>0</v>
      </c>
      <c s="32">
        <f>ROUND(ROUND(L147,2)*ROUND(G147,3),2)</f>
      </c>
      <c s="36" t="s">
        <v>62</v>
      </c>
      <c>
        <f>(M147*21)/100</f>
      </c>
      <c t="s">
        <v>28</v>
      </c>
    </row>
    <row r="148" spans="1:5" ht="12.75">
      <c r="A148" s="35" t="s">
        <v>56</v>
      </c>
      <c r="E148" s="39" t="s">
        <v>1742</v>
      </c>
    </row>
    <row r="149" spans="1:5" ht="12.75">
      <c r="A149" s="35" t="s">
        <v>57</v>
      </c>
      <c r="E149" s="40" t="s">
        <v>5</v>
      </c>
    </row>
    <row r="150" spans="1:5" ht="89.25">
      <c r="A150" t="s">
        <v>58</v>
      </c>
      <c r="E150" s="39" t="s">
        <v>1743</v>
      </c>
    </row>
    <row r="151" spans="1:16" ht="12.75">
      <c r="A151" t="s">
        <v>50</v>
      </c>
      <c s="34" t="s">
        <v>199</v>
      </c>
      <c s="34" t="s">
        <v>1744</v>
      </c>
      <c s="35" t="s">
        <v>5</v>
      </c>
      <c s="6" t="s">
        <v>1745</v>
      </c>
      <c s="36" t="s">
        <v>244</v>
      </c>
      <c s="37">
        <v>1</v>
      </c>
      <c s="36">
        <v>0</v>
      </c>
      <c s="36">
        <f>ROUND(G151*H151,6)</f>
      </c>
      <c r="L151" s="38">
        <v>0</v>
      </c>
      <c s="32">
        <f>ROUND(ROUND(L151,2)*ROUND(G151,3),2)</f>
      </c>
      <c s="36" t="s">
        <v>62</v>
      </c>
      <c>
        <f>(M151*21)/100</f>
      </c>
      <c t="s">
        <v>28</v>
      </c>
    </row>
    <row r="152" spans="1:5" ht="12.75">
      <c r="A152" s="35" t="s">
        <v>56</v>
      </c>
      <c r="E152" s="39" t="s">
        <v>1745</v>
      </c>
    </row>
    <row r="153" spans="1:5" ht="12.75">
      <c r="A153" s="35" t="s">
        <v>57</v>
      </c>
      <c r="E153" s="40" t="s">
        <v>5</v>
      </c>
    </row>
    <row r="154" spans="1:5" ht="89.25">
      <c r="A154" t="s">
        <v>58</v>
      </c>
      <c r="E154" s="39" t="s">
        <v>1746</v>
      </c>
    </row>
    <row r="155" spans="1:16" ht="12.75">
      <c r="A155" t="s">
        <v>50</v>
      </c>
      <c s="34" t="s">
        <v>204</v>
      </c>
      <c s="34" t="s">
        <v>1747</v>
      </c>
      <c s="35" t="s">
        <v>5</v>
      </c>
      <c s="6" t="s">
        <v>1748</v>
      </c>
      <c s="36" t="s">
        <v>202</v>
      </c>
      <c s="37">
        <v>14</v>
      </c>
      <c s="36">
        <v>0</v>
      </c>
      <c s="36">
        <f>ROUND(G155*H155,6)</f>
      </c>
      <c r="L155" s="38">
        <v>0</v>
      </c>
      <c s="32">
        <f>ROUND(ROUND(L155,2)*ROUND(G155,3),2)</f>
      </c>
      <c s="36" t="s">
        <v>55</v>
      </c>
      <c>
        <f>(M155*21)/100</f>
      </c>
      <c t="s">
        <v>28</v>
      </c>
    </row>
    <row r="156" spans="1:5" ht="12.75">
      <c r="A156" s="35" t="s">
        <v>56</v>
      </c>
      <c r="E156" s="39" t="s">
        <v>1748</v>
      </c>
    </row>
    <row r="157" spans="1:5" ht="12.75">
      <c r="A157" s="35" t="s">
        <v>57</v>
      </c>
      <c r="E157" s="40" t="s">
        <v>5</v>
      </c>
    </row>
    <row r="158" spans="1:5" ht="89.25">
      <c r="A158" t="s">
        <v>58</v>
      </c>
      <c r="E158" s="39" t="s">
        <v>1749</v>
      </c>
    </row>
    <row r="159" spans="1:16" ht="12.75">
      <c r="A159" t="s">
        <v>50</v>
      </c>
      <c s="34" t="s">
        <v>208</v>
      </c>
      <c s="34" t="s">
        <v>1750</v>
      </c>
      <c s="35" t="s">
        <v>5</v>
      </c>
      <c s="6" t="s">
        <v>1751</v>
      </c>
      <c s="36" t="s">
        <v>244</v>
      </c>
      <c s="37">
        <v>1</v>
      </c>
      <c s="36">
        <v>0</v>
      </c>
      <c s="36">
        <f>ROUND(G159*H159,6)</f>
      </c>
      <c r="L159" s="38">
        <v>0</v>
      </c>
      <c s="32">
        <f>ROUND(ROUND(L159,2)*ROUND(G159,3),2)</f>
      </c>
      <c s="36" t="s">
        <v>62</v>
      </c>
      <c>
        <f>(M159*21)/100</f>
      </c>
      <c t="s">
        <v>28</v>
      </c>
    </row>
    <row r="160" spans="1:5" ht="12.75">
      <c r="A160" s="35" t="s">
        <v>56</v>
      </c>
      <c r="E160" s="39" t="s">
        <v>1751</v>
      </c>
    </row>
    <row r="161" spans="1:5" ht="12.75">
      <c r="A161" s="35" t="s">
        <v>57</v>
      </c>
      <c r="E161" s="40" t="s">
        <v>5</v>
      </c>
    </row>
    <row r="162" spans="1:5" ht="89.25">
      <c r="A162" t="s">
        <v>58</v>
      </c>
      <c r="E162" s="39" t="s">
        <v>1752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COUNTIFS(L8:L581,"=0",A8:A581,"P")+COUNTIFS(L8:L581,"",A8:A581,"P")+SUM(Q8:Q581)</f>
      </c>
    </row>
    <row r="8" spans="1:13" ht="12.75">
      <c r="A8" t="s">
        <v>45</v>
      </c>
      <c r="C8" s="28" t="s">
        <v>1755</v>
      </c>
      <c r="E8" s="30" t="s">
        <v>1754</v>
      </c>
      <c r="J8" s="29">
        <f>0+J9+J98+J123+J156+J233+J270+J335+J364+J397+J442+J459+J512</f>
      </c>
      <c s="29">
        <f>0+K9+K98+K123+K156+K233+K270+K335+K364+K397+K442+K459+K512</f>
      </c>
      <c s="29">
        <f>0+L9+L98+L123+L156+L233+L270+L335+L364+L397+L442+L459+L512</f>
      </c>
      <c s="29">
        <f>0+M9+M98+M123+M156+M233+M270+M335+M364+M397+M442+M459+M512</f>
      </c>
    </row>
    <row r="9" spans="1:13" ht="12.75">
      <c r="A9" t="s">
        <v>47</v>
      </c>
      <c r="C9" s="31" t="s">
        <v>48</v>
      </c>
      <c r="E9" s="33" t="s">
        <v>1756</v>
      </c>
      <c r="J9" s="32">
        <f>0</f>
      </c>
      <c s="32">
        <f>0</f>
      </c>
      <c s="32">
        <f>0+L10+L14+L18+L22+L26+L30+L34+L38+L42+L46+L50+L54+L58+L62+L66+L70+L74+L78+L82+L86+L90+L94</f>
      </c>
      <c s="32">
        <f>0+M10+M14+M18+M22+M26+M30+M34+M38+M42+M46+M50+M54+M58+M62+M66+M70+M74+M78+M82+M86+M90+M94</f>
      </c>
    </row>
    <row r="10" spans="1:16" ht="12.75">
      <c r="A10" t="s">
        <v>50</v>
      </c>
      <c s="34" t="s">
        <v>51</v>
      </c>
      <c s="34" t="s">
        <v>1757</v>
      </c>
      <c s="35" t="s">
        <v>51</v>
      </c>
      <c s="6" t="s">
        <v>1758</v>
      </c>
      <c s="36" t="s">
        <v>54</v>
      </c>
      <c s="37">
        <v>1</v>
      </c>
      <c s="36">
        <v>0</v>
      </c>
      <c s="36">
        <f>ROUND(G10*H10,6)</f>
      </c>
      <c r="L10" s="38">
        <v>0</v>
      </c>
      <c s="32">
        <f>ROUND(ROUND(L10,2)*ROUND(G10,3),2)</f>
      </c>
      <c s="36" t="s">
        <v>55</v>
      </c>
      <c>
        <f>(M10*21)/100</f>
      </c>
      <c t="s">
        <v>28</v>
      </c>
    </row>
    <row r="11" spans="1:5" ht="12.75">
      <c r="A11" s="35" t="s">
        <v>56</v>
      </c>
      <c r="E11" s="39" t="s">
        <v>1758</v>
      </c>
    </row>
    <row r="12" spans="1:5" ht="12.75">
      <c r="A12" s="35" t="s">
        <v>57</v>
      </c>
      <c r="E12" s="40" t="s">
        <v>5</v>
      </c>
    </row>
    <row r="13" spans="1:5" ht="140.25">
      <c r="A13" t="s">
        <v>58</v>
      </c>
      <c r="E13" s="39" t="s">
        <v>1759</v>
      </c>
    </row>
    <row r="14" spans="1:16" ht="12.75">
      <c r="A14" t="s">
        <v>50</v>
      </c>
      <c s="34" t="s">
        <v>28</v>
      </c>
      <c s="34" t="s">
        <v>1760</v>
      </c>
      <c s="35" t="s">
        <v>5</v>
      </c>
      <c s="6" t="s">
        <v>1761</v>
      </c>
      <c s="36" t="s">
        <v>54</v>
      </c>
      <c s="37">
        <v>1</v>
      </c>
      <c s="36">
        <v>0</v>
      </c>
      <c s="36">
        <f>ROUND(G14*H14,6)</f>
      </c>
      <c r="L14" s="38">
        <v>0</v>
      </c>
      <c s="32">
        <f>ROUND(ROUND(L14,2)*ROUND(G14,3),2)</f>
      </c>
      <c s="36" t="s">
        <v>62</v>
      </c>
      <c>
        <f>(M14*21)/100</f>
      </c>
      <c t="s">
        <v>28</v>
      </c>
    </row>
    <row r="15" spans="1:5" ht="12.75">
      <c r="A15" s="35" t="s">
        <v>56</v>
      </c>
      <c r="E15" s="39" t="s">
        <v>1761</v>
      </c>
    </row>
    <row r="16" spans="1:5" ht="12.75">
      <c r="A16" s="35" t="s">
        <v>57</v>
      </c>
      <c r="E16" s="40" t="s">
        <v>5</v>
      </c>
    </row>
    <row r="17" spans="1:5" ht="344.25">
      <c r="A17" t="s">
        <v>58</v>
      </c>
      <c r="E17" s="39" t="s">
        <v>1762</v>
      </c>
    </row>
    <row r="18" spans="1:16" ht="12.75">
      <c r="A18" t="s">
        <v>50</v>
      </c>
      <c s="34" t="s">
        <v>26</v>
      </c>
      <c s="34" t="s">
        <v>1763</v>
      </c>
      <c s="35" t="s">
        <v>5</v>
      </c>
      <c s="6" t="s">
        <v>1764</v>
      </c>
      <c s="36" t="s">
        <v>54</v>
      </c>
      <c s="37">
        <v>7</v>
      </c>
      <c s="36">
        <v>0</v>
      </c>
      <c s="36">
        <f>ROUND(G18*H18,6)</f>
      </c>
      <c r="L18" s="38">
        <v>0</v>
      </c>
      <c s="32">
        <f>ROUND(ROUND(L18,2)*ROUND(G18,3),2)</f>
      </c>
      <c s="36" t="s">
        <v>55</v>
      </c>
      <c>
        <f>(M18*21)/100</f>
      </c>
      <c t="s">
        <v>28</v>
      </c>
    </row>
    <row r="19" spans="1:5" ht="12.75">
      <c r="A19" s="35" t="s">
        <v>56</v>
      </c>
      <c r="E19" s="39" t="s">
        <v>1764</v>
      </c>
    </row>
    <row r="20" spans="1:5" ht="12.75">
      <c r="A20" s="35" t="s">
        <v>57</v>
      </c>
      <c r="E20" s="40" t="s">
        <v>5</v>
      </c>
    </row>
    <row r="21" spans="1:5" ht="140.25">
      <c r="A21" t="s">
        <v>58</v>
      </c>
      <c r="E21" s="39" t="s">
        <v>1765</v>
      </c>
    </row>
    <row r="22" spans="1:16" ht="12.75">
      <c r="A22" t="s">
        <v>50</v>
      </c>
      <c s="34" t="s">
        <v>67</v>
      </c>
      <c s="34" t="s">
        <v>1766</v>
      </c>
      <c s="35" t="s">
        <v>5</v>
      </c>
      <c s="6" t="s">
        <v>1767</v>
      </c>
      <c s="36" t="s">
        <v>54</v>
      </c>
      <c s="37">
        <v>1</v>
      </c>
      <c s="36">
        <v>0</v>
      </c>
      <c s="36">
        <f>ROUND(G22*H22,6)</f>
      </c>
      <c r="L22" s="38">
        <v>0</v>
      </c>
      <c s="32">
        <f>ROUND(ROUND(L22,2)*ROUND(G22,3),2)</f>
      </c>
      <c s="36" t="s">
        <v>62</v>
      </c>
      <c>
        <f>(M22*21)/100</f>
      </c>
      <c t="s">
        <v>28</v>
      </c>
    </row>
    <row r="23" spans="1:5" ht="12.75">
      <c r="A23" s="35" t="s">
        <v>56</v>
      </c>
      <c r="E23" s="39" t="s">
        <v>1767</v>
      </c>
    </row>
    <row r="24" spans="1:5" ht="12.75">
      <c r="A24" s="35" t="s">
        <v>57</v>
      </c>
      <c r="E24" s="40" t="s">
        <v>5</v>
      </c>
    </row>
    <row r="25" spans="1:5" ht="89.25">
      <c r="A25" t="s">
        <v>58</v>
      </c>
      <c r="E25" s="39" t="s">
        <v>1768</v>
      </c>
    </row>
    <row r="26" spans="1:16" ht="12.75">
      <c r="A26" t="s">
        <v>50</v>
      </c>
      <c s="34" t="s">
        <v>71</v>
      </c>
      <c s="34" t="s">
        <v>1769</v>
      </c>
      <c s="35" t="s">
        <v>5</v>
      </c>
      <c s="6" t="s">
        <v>1770</v>
      </c>
      <c s="36" t="s">
        <v>54</v>
      </c>
      <c s="37">
        <v>6</v>
      </c>
      <c s="36">
        <v>0</v>
      </c>
      <c s="36">
        <f>ROUND(G26*H26,6)</f>
      </c>
      <c r="L26" s="38">
        <v>0</v>
      </c>
      <c s="32">
        <f>ROUND(ROUND(L26,2)*ROUND(G26,3),2)</f>
      </c>
      <c s="36" t="s">
        <v>62</v>
      </c>
      <c>
        <f>(M26*21)/100</f>
      </c>
      <c t="s">
        <v>28</v>
      </c>
    </row>
    <row r="27" spans="1:5" ht="12.75">
      <c r="A27" s="35" t="s">
        <v>56</v>
      </c>
      <c r="E27" s="39" t="s">
        <v>1770</v>
      </c>
    </row>
    <row r="28" spans="1:5" ht="12.75">
      <c r="A28" s="35" t="s">
        <v>57</v>
      </c>
      <c r="E28" s="40" t="s">
        <v>5</v>
      </c>
    </row>
    <row r="29" spans="1:5" ht="89.25">
      <c r="A29" t="s">
        <v>58</v>
      </c>
      <c r="E29" s="39" t="s">
        <v>1771</v>
      </c>
    </row>
    <row r="30" spans="1:16" ht="12.75">
      <c r="A30" t="s">
        <v>50</v>
      </c>
      <c s="34" t="s">
        <v>27</v>
      </c>
      <c s="34" t="s">
        <v>1772</v>
      </c>
      <c s="35" t="s">
        <v>5</v>
      </c>
      <c s="6" t="s">
        <v>1773</v>
      </c>
      <c s="36" t="s">
        <v>54</v>
      </c>
      <c s="37">
        <v>1</v>
      </c>
      <c s="36">
        <v>0</v>
      </c>
      <c s="36">
        <f>ROUND(G30*H30,6)</f>
      </c>
      <c r="L30" s="38">
        <v>0</v>
      </c>
      <c s="32">
        <f>ROUND(ROUND(L30,2)*ROUND(G30,3),2)</f>
      </c>
      <c s="36" t="s">
        <v>62</v>
      </c>
      <c>
        <f>(M30*21)/100</f>
      </c>
      <c t="s">
        <v>28</v>
      </c>
    </row>
    <row r="31" spans="1:5" ht="12.75">
      <c r="A31" s="35" t="s">
        <v>56</v>
      </c>
      <c r="E31" s="39" t="s">
        <v>1773</v>
      </c>
    </row>
    <row r="32" spans="1:5" ht="12.75">
      <c r="A32" s="35" t="s">
        <v>57</v>
      </c>
      <c r="E32" s="40" t="s">
        <v>5</v>
      </c>
    </row>
    <row r="33" spans="1:5" ht="89.25">
      <c r="A33" t="s">
        <v>58</v>
      </c>
      <c r="E33" s="39" t="s">
        <v>1774</v>
      </c>
    </row>
    <row r="34" spans="1:16" ht="12.75">
      <c r="A34" t="s">
        <v>50</v>
      </c>
      <c s="34" t="s">
        <v>78</v>
      </c>
      <c s="34" t="s">
        <v>1775</v>
      </c>
      <c s="35" t="s">
        <v>5</v>
      </c>
      <c s="6" t="s">
        <v>1776</v>
      </c>
      <c s="36" t="s">
        <v>54</v>
      </c>
      <c s="37">
        <v>1</v>
      </c>
      <c s="36">
        <v>0</v>
      </c>
      <c s="36">
        <f>ROUND(G34*H34,6)</f>
      </c>
      <c r="L34" s="38">
        <v>0</v>
      </c>
      <c s="32">
        <f>ROUND(ROUND(L34,2)*ROUND(G34,3),2)</f>
      </c>
      <c s="36" t="s">
        <v>55</v>
      </c>
      <c>
        <f>(M34*21)/100</f>
      </c>
      <c t="s">
        <v>28</v>
      </c>
    </row>
    <row r="35" spans="1:5" ht="12.75">
      <c r="A35" s="35" t="s">
        <v>56</v>
      </c>
      <c r="E35" s="39" t="s">
        <v>1776</v>
      </c>
    </row>
    <row r="36" spans="1:5" ht="12.75">
      <c r="A36" s="35" t="s">
        <v>57</v>
      </c>
      <c r="E36" s="40" t="s">
        <v>5</v>
      </c>
    </row>
    <row r="37" spans="1:5" ht="140.25">
      <c r="A37" t="s">
        <v>58</v>
      </c>
      <c r="E37" s="39" t="s">
        <v>1777</v>
      </c>
    </row>
    <row r="38" spans="1:16" ht="12.75">
      <c r="A38" t="s">
        <v>50</v>
      </c>
      <c s="34" t="s">
        <v>82</v>
      </c>
      <c s="34" t="s">
        <v>1778</v>
      </c>
      <c s="35" t="s">
        <v>5</v>
      </c>
      <c s="6" t="s">
        <v>1779</v>
      </c>
      <c s="36" t="s">
        <v>54</v>
      </c>
      <c s="37">
        <v>1</v>
      </c>
      <c s="36">
        <v>0</v>
      </c>
      <c s="36">
        <f>ROUND(G38*H38,6)</f>
      </c>
      <c r="L38" s="38">
        <v>0</v>
      </c>
      <c s="32">
        <f>ROUND(ROUND(L38,2)*ROUND(G38,3),2)</f>
      </c>
      <c s="36" t="s">
        <v>62</v>
      </c>
      <c>
        <f>(M38*21)/100</f>
      </c>
      <c t="s">
        <v>28</v>
      </c>
    </row>
    <row r="39" spans="1:5" ht="12.75">
      <c r="A39" s="35" t="s">
        <v>56</v>
      </c>
      <c r="E39" s="39" t="s">
        <v>1779</v>
      </c>
    </row>
    <row r="40" spans="1:5" ht="12.75">
      <c r="A40" s="35" t="s">
        <v>57</v>
      </c>
      <c r="E40" s="40" t="s">
        <v>5</v>
      </c>
    </row>
    <row r="41" spans="1:5" ht="89.25">
      <c r="A41" t="s">
        <v>58</v>
      </c>
      <c r="E41" s="39" t="s">
        <v>1780</v>
      </c>
    </row>
    <row r="42" spans="1:16" ht="12.75">
      <c r="A42" t="s">
        <v>50</v>
      </c>
      <c s="34" t="s">
        <v>86</v>
      </c>
      <c s="34" t="s">
        <v>115</v>
      </c>
      <c s="35" t="s">
        <v>5</v>
      </c>
      <c s="6" t="s">
        <v>116</v>
      </c>
      <c s="36" t="s">
        <v>54</v>
      </c>
      <c s="37">
        <v>1</v>
      </c>
      <c s="36">
        <v>0</v>
      </c>
      <c s="36">
        <f>ROUND(G42*H42,6)</f>
      </c>
      <c r="L42" s="38">
        <v>0</v>
      </c>
      <c s="32">
        <f>ROUND(ROUND(L42,2)*ROUND(G42,3),2)</f>
      </c>
      <c s="36" t="s">
        <v>55</v>
      </c>
      <c>
        <f>(M42*21)/100</f>
      </c>
      <c t="s">
        <v>28</v>
      </c>
    </row>
    <row r="43" spans="1:5" ht="12.75">
      <c r="A43" s="35" t="s">
        <v>56</v>
      </c>
      <c r="E43" s="39" t="s">
        <v>116</v>
      </c>
    </row>
    <row r="44" spans="1:5" ht="12.75">
      <c r="A44" s="35" t="s">
        <v>57</v>
      </c>
      <c r="E44" s="40" t="s">
        <v>5</v>
      </c>
    </row>
    <row r="45" spans="1:5" ht="140.25">
      <c r="A45" t="s">
        <v>58</v>
      </c>
      <c r="E45" s="39" t="s">
        <v>117</v>
      </c>
    </row>
    <row r="46" spans="1:16" ht="12.75">
      <c r="A46" t="s">
        <v>50</v>
      </c>
      <c s="34" t="s">
        <v>90</v>
      </c>
      <c s="34" t="s">
        <v>1781</v>
      </c>
      <c s="35" t="s">
        <v>5</v>
      </c>
      <c s="6" t="s">
        <v>1782</v>
      </c>
      <c s="36" t="s">
        <v>54</v>
      </c>
      <c s="37">
        <v>1</v>
      </c>
      <c s="36">
        <v>0</v>
      </c>
      <c s="36">
        <f>ROUND(G46*H46,6)</f>
      </c>
      <c r="L46" s="38">
        <v>0</v>
      </c>
      <c s="32">
        <f>ROUND(ROUND(L46,2)*ROUND(G46,3),2)</f>
      </c>
      <c s="36" t="s">
        <v>62</v>
      </c>
      <c>
        <f>(M46*21)/100</f>
      </c>
      <c t="s">
        <v>28</v>
      </c>
    </row>
    <row r="47" spans="1:5" ht="12.75">
      <c r="A47" s="35" t="s">
        <v>56</v>
      </c>
      <c r="E47" s="39" t="s">
        <v>1782</v>
      </c>
    </row>
    <row r="48" spans="1:5" ht="12.75">
      <c r="A48" s="35" t="s">
        <v>57</v>
      </c>
      <c r="E48" s="40" t="s">
        <v>5</v>
      </c>
    </row>
    <row r="49" spans="1:5" ht="89.25">
      <c r="A49" t="s">
        <v>58</v>
      </c>
      <c r="E49" s="39" t="s">
        <v>1783</v>
      </c>
    </row>
    <row r="50" spans="1:16" ht="12.75">
      <c r="A50" t="s">
        <v>50</v>
      </c>
      <c s="34" t="s">
        <v>94</v>
      </c>
      <c s="34" t="s">
        <v>1784</v>
      </c>
      <c s="35" t="s">
        <v>5</v>
      </c>
      <c s="6" t="s">
        <v>1785</v>
      </c>
      <c s="36" t="s">
        <v>54</v>
      </c>
      <c s="37">
        <v>1</v>
      </c>
      <c s="36">
        <v>0</v>
      </c>
      <c s="36">
        <f>ROUND(G50*H50,6)</f>
      </c>
      <c r="L50" s="38">
        <v>0</v>
      </c>
      <c s="32">
        <f>ROUND(ROUND(L50,2)*ROUND(G50,3),2)</f>
      </c>
      <c s="36" t="s">
        <v>62</v>
      </c>
      <c>
        <f>(M50*21)/100</f>
      </c>
      <c t="s">
        <v>28</v>
      </c>
    </row>
    <row r="51" spans="1:5" ht="12.75">
      <c r="A51" s="35" t="s">
        <v>56</v>
      </c>
      <c r="E51" s="39" t="s">
        <v>1785</v>
      </c>
    </row>
    <row r="52" spans="1:5" ht="12.75">
      <c r="A52" s="35" t="s">
        <v>57</v>
      </c>
      <c r="E52" s="40" t="s">
        <v>5</v>
      </c>
    </row>
    <row r="53" spans="1:5" ht="89.25">
      <c r="A53" t="s">
        <v>58</v>
      </c>
      <c r="E53" s="39" t="s">
        <v>1786</v>
      </c>
    </row>
    <row r="54" spans="1:16" ht="12.75">
      <c r="A54" t="s">
        <v>50</v>
      </c>
      <c s="34" t="s">
        <v>98</v>
      </c>
      <c s="34" t="s">
        <v>123</v>
      </c>
      <c s="35" t="s">
        <v>51</v>
      </c>
      <c s="6" t="s">
        <v>124</v>
      </c>
      <c s="36" t="s">
        <v>54</v>
      </c>
      <c s="37">
        <v>1</v>
      </c>
      <c s="36">
        <v>0</v>
      </c>
      <c s="36">
        <f>ROUND(G54*H54,6)</f>
      </c>
      <c r="L54" s="38">
        <v>0</v>
      </c>
      <c s="32">
        <f>ROUND(ROUND(L54,2)*ROUND(G54,3),2)</f>
      </c>
      <c s="36" t="s">
        <v>55</v>
      </c>
      <c>
        <f>(M54*21)/100</f>
      </c>
      <c t="s">
        <v>28</v>
      </c>
    </row>
    <row r="55" spans="1:5" ht="12.75">
      <c r="A55" s="35" t="s">
        <v>56</v>
      </c>
      <c r="E55" s="39" t="s">
        <v>124</v>
      </c>
    </row>
    <row r="56" spans="1:5" ht="12.75">
      <c r="A56" s="35" t="s">
        <v>57</v>
      </c>
      <c r="E56" s="40" t="s">
        <v>5</v>
      </c>
    </row>
    <row r="57" spans="1:5" ht="140.25">
      <c r="A57" t="s">
        <v>58</v>
      </c>
      <c r="E57" s="39" t="s">
        <v>125</v>
      </c>
    </row>
    <row r="58" spans="1:16" ht="12.75">
      <c r="A58" t="s">
        <v>50</v>
      </c>
      <c s="34" t="s">
        <v>102</v>
      </c>
      <c s="34" t="s">
        <v>1787</v>
      </c>
      <c s="35" t="s">
        <v>5</v>
      </c>
      <c s="6" t="s">
        <v>1788</v>
      </c>
      <c s="36" t="s">
        <v>54</v>
      </c>
      <c s="37">
        <v>2</v>
      </c>
      <c s="36">
        <v>0</v>
      </c>
      <c s="36">
        <f>ROUND(G58*H58,6)</f>
      </c>
      <c r="L58" s="38">
        <v>0</v>
      </c>
      <c s="32">
        <f>ROUND(ROUND(L58,2)*ROUND(G58,3),2)</f>
      </c>
      <c s="36" t="s">
        <v>62</v>
      </c>
      <c>
        <f>(M58*21)/100</f>
      </c>
      <c t="s">
        <v>28</v>
      </c>
    </row>
    <row r="59" spans="1:5" ht="12.75">
      <c r="A59" s="35" t="s">
        <v>56</v>
      </c>
      <c r="E59" s="39" t="s">
        <v>1788</v>
      </c>
    </row>
    <row r="60" spans="1:5" ht="12.75">
      <c r="A60" s="35" t="s">
        <v>57</v>
      </c>
      <c r="E60" s="40" t="s">
        <v>5</v>
      </c>
    </row>
    <row r="61" spans="1:5" ht="89.25">
      <c r="A61" t="s">
        <v>58</v>
      </c>
      <c r="E61" s="39" t="s">
        <v>1789</v>
      </c>
    </row>
    <row r="62" spans="1:16" ht="12.75">
      <c r="A62" t="s">
        <v>50</v>
      </c>
      <c s="34" t="s">
        <v>106</v>
      </c>
      <c s="34" t="s">
        <v>1790</v>
      </c>
      <c s="35" t="s">
        <v>5</v>
      </c>
      <c s="6" t="s">
        <v>1791</v>
      </c>
      <c s="36" t="s">
        <v>54</v>
      </c>
      <c s="37">
        <v>1</v>
      </c>
      <c s="36">
        <v>0</v>
      </c>
      <c s="36">
        <f>ROUND(G62*H62,6)</f>
      </c>
      <c r="L62" s="38">
        <v>0</v>
      </c>
      <c s="32">
        <f>ROUND(ROUND(L62,2)*ROUND(G62,3),2)</f>
      </c>
      <c s="36" t="s">
        <v>55</v>
      </c>
      <c>
        <f>(M62*21)/100</f>
      </c>
      <c t="s">
        <v>28</v>
      </c>
    </row>
    <row r="63" spans="1:5" ht="12.75">
      <c r="A63" s="35" t="s">
        <v>56</v>
      </c>
      <c r="E63" s="39" t="s">
        <v>1791</v>
      </c>
    </row>
    <row r="64" spans="1:5" ht="12.75">
      <c r="A64" s="35" t="s">
        <v>57</v>
      </c>
      <c r="E64" s="40" t="s">
        <v>5</v>
      </c>
    </row>
    <row r="65" spans="1:5" ht="140.25">
      <c r="A65" t="s">
        <v>58</v>
      </c>
      <c r="E65" s="39" t="s">
        <v>1792</v>
      </c>
    </row>
    <row r="66" spans="1:16" ht="12.75">
      <c r="A66" t="s">
        <v>50</v>
      </c>
      <c s="34" t="s">
        <v>110</v>
      </c>
      <c s="34" t="s">
        <v>1757</v>
      </c>
      <c s="35" t="s">
        <v>5</v>
      </c>
      <c s="6" t="s">
        <v>1758</v>
      </c>
      <c s="36" t="s">
        <v>54</v>
      </c>
      <c s="37">
        <v>1</v>
      </c>
      <c s="36">
        <v>0</v>
      </c>
      <c s="36">
        <f>ROUND(G66*H66,6)</f>
      </c>
      <c r="L66" s="38">
        <v>0</v>
      </c>
      <c s="32">
        <f>ROUND(ROUND(L66,2)*ROUND(G66,3),2)</f>
      </c>
      <c s="36" t="s">
        <v>55</v>
      </c>
      <c>
        <f>(M66*21)/100</f>
      </c>
      <c t="s">
        <v>28</v>
      </c>
    </row>
    <row r="67" spans="1:5" ht="12.75">
      <c r="A67" s="35" t="s">
        <v>56</v>
      </c>
      <c r="E67" s="39" t="s">
        <v>1758</v>
      </c>
    </row>
    <row r="68" spans="1:5" ht="12.75">
      <c r="A68" s="35" t="s">
        <v>57</v>
      </c>
      <c r="E68" s="40" t="s">
        <v>5</v>
      </c>
    </row>
    <row r="69" spans="1:5" ht="140.25">
      <c r="A69" t="s">
        <v>58</v>
      </c>
      <c r="E69" s="39" t="s">
        <v>1759</v>
      </c>
    </row>
    <row r="70" spans="1:16" ht="12.75">
      <c r="A70" t="s">
        <v>50</v>
      </c>
      <c s="34" t="s">
        <v>114</v>
      </c>
      <c s="34" t="s">
        <v>123</v>
      </c>
      <c s="35" t="s">
        <v>5</v>
      </c>
      <c s="6" t="s">
        <v>124</v>
      </c>
      <c s="36" t="s">
        <v>54</v>
      </c>
      <c s="37">
        <v>1</v>
      </c>
      <c s="36">
        <v>0</v>
      </c>
      <c s="36">
        <f>ROUND(G70*H70,6)</f>
      </c>
      <c r="L70" s="38">
        <v>0</v>
      </c>
      <c s="32">
        <f>ROUND(ROUND(L70,2)*ROUND(G70,3),2)</f>
      </c>
      <c s="36" t="s">
        <v>55</v>
      </c>
      <c>
        <f>(M70*21)/100</f>
      </c>
      <c t="s">
        <v>28</v>
      </c>
    </row>
    <row r="71" spans="1:5" ht="12.75">
      <c r="A71" s="35" t="s">
        <v>56</v>
      </c>
      <c r="E71" s="39" t="s">
        <v>124</v>
      </c>
    </row>
    <row r="72" spans="1:5" ht="12.75">
      <c r="A72" s="35" t="s">
        <v>57</v>
      </c>
      <c r="E72" s="40" t="s">
        <v>5</v>
      </c>
    </row>
    <row r="73" spans="1:5" ht="140.25">
      <c r="A73" t="s">
        <v>58</v>
      </c>
      <c r="E73" s="39" t="s">
        <v>125</v>
      </c>
    </row>
    <row r="74" spans="1:16" ht="12.75">
      <c r="A74" t="s">
        <v>50</v>
      </c>
      <c s="34" t="s">
        <v>118</v>
      </c>
      <c s="34" t="s">
        <v>1793</v>
      </c>
      <c s="35" t="s">
        <v>5</v>
      </c>
      <c s="6" t="s">
        <v>1794</v>
      </c>
      <c s="36" t="s">
        <v>54</v>
      </c>
      <c s="37">
        <v>2</v>
      </c>
      <c s="36">
        <v>0</v>
      </c>
      <c s="36">
        <f>ROUND(G74*H74,6)</f>
      </c>
      <c r="L74" s="38">
        <v>0</v>
      </c>
      <c s="32">
        <f>ROUND(ROUND(L74,2)*ROUND(G74,3),2)</f>
      </c>
      <c s="36" t="s">
        <v>55</v>
      </c>
      <c>
        <f>(M74*21)/100</f>
      </c>
      <c t="s">
        <v>28</v>
      </c>
    </row>
    <row r="75" spans="1:5" ht="12.75">
      <c r="A75" s="35" t="s">
        <v>56</v>
      </c>
      <c r="E75" s="39" t="s">
        <v>1794</v>
      </c>
    </row>
    <row r="76" spans="1:5" ht="12.75">
      <c r="A76" s="35" t="s">
        <v>57</v>
      </c>
      <c r="E76" s="40" t="s">
        <v>5</v>
      </c>
    </row>
    <row r="77" spans="1:5" ht="89.25">
      <c r="A77" t="s">
        <v>58</v>
      </c>
      <c r="E77" s="39" t="s">
        <v>1795</v>
      </c>
    </row>
    <row r="78" spans="1:16" ht="12.75">
      <c r="A78" t="s">
        <v>50</v>
      </c>
      <c s="34" t="s">
        <v>122</v>
      </c>
      <c s="34" t="s">
        <v>1763</v>
      </c>
      <c s="35" t="s">
        <v>51</v>
      </c>
      <c s="6" t="s">
        <v>1764</v>
      </c>
      <c s="36" t="s">
        <v>54</v>
      </c>
      <c s="37">
        <v>4</v>
      </c>
      <c s="36">
        <v>0</v>
      </c>
      <c s="36">
        <f>ROUND(G78*H78,6)</f>
      </c>
      <c r="L78" s="38">
        <v>0</v>
      </c>
      <c s="32">
        <f>ROUND(ROUND(L78,2)*ROUND(G78,3),2)</f>
      </c>
      <c s="36" t="s">
        <v>55</v>
      </c>
      <c>
        <f>(M78*21)/100</f>
      </c>
      <c t="s">
        <v>28</v>
      </c>
    </row>
    <row r="79" spans="1:5" ht="12.75">
      <c r="A79" s="35" t="s">
        <v>56</v>
      </c>
      <c r="E79" s="39" t="s">
        <v>1764</v>
      </c>
    </row>
    <row r="80" spans="1:5" ht="12.75">
      <c r="A80" s="35" t="s">
        <v>57</v>
      </c>
      <c r="E80" s="40" t="s">
        <v>5</v>
      </c>
    </row>
    <row r="81" spans="1:5" ht="140.25">
      <c r="A81" t="s">
        <v>58</v>
      </c>
      <c r="E81" s="39" t="s">
        <v>1765</v>
      </c>
    </row>
    <row r="82" spans="1:16" ht="12.75">
      <c r="A82" t="s">
        <v>50</v>
      </c>
      <c s="34" t="s">
        <v>126</v>
      </c>
      <c s="34" t="s">
        <v>60</v>
      </c>
      <c s="35" t="s">
        <v>5</v>
      </c>
      <c s="6" t="s">
        <v>1796</v>
      </c>
      <c s="36" t="s">
        <v>54</v>
      </c>
      <c s="37">
        <v>1</v>
      </c>
      <c s="36">
        <v>0</v>
      </c>
      <c s="36">
        <f>ROUND(G82*H82,6)</f>
      </c>
      <c r="L82" s="38">
        <v>0</v>
      </c>
      <c s="32">
        <f>ROUND(ROUND(L82,2)*ROUND(G82,3),2)</f>
      </c>
      <c s="36" t="s">
        <v>62</v>
      </c>
      <c>
        <f>(M82*21)/100</f>
      </c>
      <c t="s">
        <v>28</v>
      </c>
    </row>
    <row r="83" spans="1:5" ht="12.75">
      <c r="A83" s="35" t="s">
        <v>56</v>
      </c>
      <c r="E83" s="39" t="s">
        <v>1796</v>
      </c>
    </row>
    <row r="84" spans="1:5" ht="12.75">
      <c r="A84" s="35" t="s">
        <v>57</v>
      </c>
      <c r="E84" s="40" t="s">
        <v>5</v>
      </c>
    </row>
    <row r="85" spans="1:5" ht="89.25">
      <c r="A85" t="s">
        <v>58</v>
      </c>
      <c r="E85" s="39" t="s">
        <v>1797</v>
      </c>
    </row>
    <row r="86" spans="1:16" ht="12.75">
      <c r="A86" t="s">
        <v>50</v>
      </c>
      <c s="34" t="s">
        <v>132</v>
      </c>
      <c s="34" t="s">
        <v>1769</v>
      </c>
      <c s="35" t="s">
        <v>51</v>
      </c>
      <c s="6" t="s">
        <v>1770</v>
      </c>
      <c s="36" t="s">
        <v>54</v>
      </c>
      <c s="37">
        <v>3</v>
      </c>
      <c s="36">
        <v>0</v>
      </c>
      <c s="36">
        <f>ROUND(G86*H86,6)</f>
      </c>
      <c r="L86" s="38">
        <v>0</v>
      </c>
      <c s="32">
        <f>ROUND(ROUND(L86,2)*ROUND(G86,3),2)</f>
      </c>
      <c s="36" t="s">
        <v>62</v>
      </c>
      <c>
        <f>(M86*21)/100</f>
      </c>
      <c t="s">
        <v>28</v>
      </c>
    </row>
    <row r="87" spans="1:5" ht="12.75">
      <c r="A87" s="35" t="s">
        <v>56</v>
      </c>
      <c r="E87" s="39" t="s">
        <v>1770</v>
      </c>
    </row>
    <row r="88" spans="1:5" ht="12.75">
      <c r="A88" s="35" t="s">
        <v>57</v>
      </c>
      <c r="E88" s="40" t="s">
        <v>5</v>
      </c>
    </row>
    <row r="89" spans="1:5" ht="89.25">
      <c r="A89" t="s">
        <v>58</v>
      </c>
      <c r="E89" s="39" t="s">
        <v>1771</v>
      </c>
    </row>
    <row r="90" spans="1:16" ht="12.75">
      <c r="A90" t="s">
        <v>50</v>
      </c>
      <c s="34" t="s">
        <v>1174</v>
      </c>
      <c s="34" t="s">
        <v>1798</v>
      </c>
      <c s="35" t="s">
        <v>5</v>
      </c>
      <c s="6" t="s">
        <v>1799</v>
      </c>
      <c s="36" t="s">
        <v>244</v>
      </c>
      <c s="37">
        <v>2</v>
      </c>
      <c s="36">
        <v>0</v>
      </c>
      <c s="36">
        <f>ROUND(G90*H90,6)</f>
      </c>
      <c r="L90" s="38">
        <v>0</v>
      </c>
      <c s="32">
        <f>ROUND(ROUND(L90,2)*ROUND(G90,3),2)</f>
      </c>
      <c s="36" t="s">
        <v>62</v>
      </c>
      <c>
        <f>(M90*21)/100</f>
      </c>
      <c t="s">
        <v>28</v>
      </c>
    </row>
    <row r="91" spans="1:5" ht="12.75">
      <c r="A91" s="35" t="s">
        <v>56</v>
      </c>
      <c r="E91" s="39" t="s">
        <v>1799</v>
      </c>
    </row>
    <row r="92" spans="1:5" ht="12.75">
      <c r="A92" s="35" t="s">
        <v>57</v>
      </c>
      <c r="E92" s="40" t="s">
        <v>5</v>
      </c>
    </row>
    <row r="93" spans="1:5" ht="89.25">
      <c r="A93" t="s">
        <v>58</v>
      </c>
      <c r="E93" s="39" t="s">
        <v>1800</v>
      </c>
    </row>
    <row r="94" spans="1:16" ht="12.75">
      <c r="A94" t="s">
        <v>50</v>
      </c>
      <c s="34" t="s">
        <v>1175</v>
      </c>
      <c s="34" t="s">
        <v>1801</v>
      </c>
      <c s="35" t="s">
        <v>5</v>
      </c>
      <c s="6" t="s">
        <v>1802</v>
      </c>
      <c s="36" t="s">
        <v>244</v>
      </c>
      <c s="37">
        <v>2</v>
      </c>
      <c s="36">
        <v>0</v>
      </c>
      <c s="36">
        <f>ROUND(G94*H94,6)</f>
      </c>
      <c r="L94" s="38">
        <v>0</v>
      </c>
      <c s="32">
        <f>ROUND(ROUND(L94,2)*ROUND(G94,3),2)</f>
      </c>
      <c s="36" t="s">
        <v>62</v>
      </c>
      <c>
        <f>(M94*21)/100</f>
      </c>
      <c t="s">
        <v>28</v>
      </c>
    </row>
    <row r="95" spans="1:5" ht="12.75">
      <c r="A95" s="35" t="s">
        <v>56</v>
      </c>
      <c r="E95" s="39" t="s">
        <v>1802</v>
      </c>
    </row>
    <row r="96" spans="1:5" ht="12.75">
      <c r="A96" s="35" t="s">
        <v>57</v>
      </c>
      <c r="E96" s="40" t="s">
        <v>5</v>
      </c>
    </row>
    <row r="97" spans="1:5" ht="89.25">
      <c r="A97" t="s">
        <v>58</v>
      </c>
      <c r="E97" s="39" t="s">
        <v>1803</v>
      </c>
    </row>
    <row r="98" spans="1:13" ht="12.75">
      <c r="A98" t="s">
        <v>47</v>
      </c>
      <c r="C98" s="31" t="s">
        <v>1804</v>
      </c>
      <c r="E98" s="33" t="s">
        <v>1805</v>
      </c>
      <c r="J98" s="32">
        <f>0</f>
      </c>
      <c s="32">
        <f>0</f>
      </c>
      <c s="32">
        <f>0+L99+L103+L107+L111+L115+L119</f>
      </c>
      <c s="32">
        <f>0+M99+M103+M107+M111+M115+M119</f>
      </c>
    </row>
    <row r="99" spans="1:16" ht="12.75">
      <c r="A99" t="s">
        <v>50</v>
      </c>
      <c s="34" t="s">
        <v>587</v>
      </c>
      <c s="34" t="s">
        <v>1806</v>
      </c>
      <c s="35" t="s">
        <v>5</v>
      </c>
      <c s="6" t="s">
        <v>1807</v>
      </c>
      <c s="36" t="s">
        <v>54</v>
      </c>
      <c s="37">
        <v>150</v>
      </c>
      <c s="36">
        <v>0</v>
      </c>
      <c s="36">
        <f>ROUND(G99*H99,6)</f>
      </c>
      <c r="L99" s="38">
        <v>0</v>
      </c>
      <c s="32">
        <f>ROUND(ROUND(L99,2)*ROUND(G99,3),2)</f>
      </c>
      <c s="36" t="s">
        <v>55</v>
      </c>
      <c>
        <f>(M99*21)/100</f>
      </c>
      <c t="s">
        <v>28</v>
      </c>
    </row>
    <row r="100" spans="1:5" ht="12.75">
      <c r="A100" s="35" t="s">
        <v>56</v>
      </c>
      <c r="E100" s="39" t="s">
        <v>1807</v>
      </c>
    </row>
    <row r="101" spans="1:5" ht="12.75">
      <c r="A101" s="35" t="s">
        <v>57</v>
      </c>
      <c r="E101" s="40" t="s">
        <v>5</v>
      </c>
    </row>
    <row r="102" spans="1:5" ht="140.25">
      <c r="A102" t="s">
        <v>58</v>
      </c>
      <c r="E102" s="39" t="s">
        <v>1808</v>
      </c>
    </row>
    <row r="103" spans="1:16" ht="12.75">
      <c r="A103" t="s">
        <v>50</v>
      </c>
      <c s="34" t="s">
        <v>1063</v>
      </c>
      <c s="34" t="s">
        <v>1809</v>
      </c>
      <c s="35" t="s">
        <v>5</v>
      </c>
      <c s="6" t="s">
        <v>1807</v>
      </c>
      <c s="36" t="s">
        <v>54</v>
      </c>
      <c s="37">
        <v>50</v>
      </c>
      <c s="36">
        <v>0</v>
      </c>
      <c s="36">
        <f>ROUND(G103*H103,6)</f>
      </c>
      <c r="L103" s="38">
        <v>0</v>
      </c>
      <c s="32">
        <f>ROUND(ROUND(L103,2)*ROUND(G103,3),2)</f>
      </c>
      <c s="36" t="s">
        <v>55</v>
      </c>
      <c>
        <f>(M103*21)/100</f>
      </c>
      <c t="s">
        <v>28</v>
      </c>
    </row>
    <row r="104" spans="1:5" ht="12.75">
      <c r="A104" s="35" t="s">
        <v>56</v>
      </c>
      <c r="E104" s="39" t="s">
        <v>1807</v>
      </c>
    </row>
    <row r="105" spans="1:5" ht="12.75">
      <c r="A105" s="35" t="s">
        <v>57</v>
      </c>
      <c r="E105" s="40" t="s">
        <v>5</v>
      </c>
    </row>
    <row r="106" spans="1:5" ht="140.25">
      <c r="A106" t="s">
        <v>58</v>
      </c>
      <c r="E106" s="39" t="s">
        <v>1810</v>
      </c>
    </row>
    <row r="107" spans="1:16" ht="12.75">
      <c r="A107" t="s">
        <v>50</v>
      </c>
      <c s="34" t="s">
        <v>1064</v>
      </c>
      <c s="34" t="s">
        <v>1811</v>
      </c>
      <c s="35" t="s">
        <v>5</v>
      </c>
      <c s="6" t="s">
        <v>1812</v>
      </c>
      <c s="36" t="s">
        <v>54</v>
      </c>
      <c s="37">
        <v>20</v>
      </c>
      <c s="36">
        <v>0</v>
      </c>
      <c s="36">
        <f>ROUND(G107*H107,6)</f>
      </c>
      <c r="L107" s="38">
        <v>0</v>
      </c>
      <c s="32">
        <f>ROUND(ROUND(L107,2)*ROUND(G107,3),2)</f>
      </c>
      <c s="36" t="s">
        <v>55</v>
      </c>
      <c>
        <f>(M107*21)/100</f>
      </c>
      <c t="s">
        <v>28</v>
      </c>
    </row>
    <row r="108" spans="1:5" ht="12.75">
      <c r="A108" s="35" t="s">
        <v>56</v>
      </c>
      <c r="E108" s="39" t="s">
        <v>1812</v>
      </c>
    </row>
    <row r="109" spans="1:5" ht="12.75">
      <c r="A109" s="35" t="s">
        <v>57</v>
      </c>
      <c r="E109" s="40" t="s">
        <v>5</v>
      </c>
    </row>
    <row r="110" spans="1:5" ht="140.25">
      <c r="A110" t="s">
        <v>58</v>
      </c>
      <c r="E110" s="39" t="s">
        <v>1813</v>
      </c>
    </row>
    <row r="111" spans="1:16" ht="12.75">
      <c r="A111" t="s">
        <v>50</v>
      </c>
      <c s="34" t="s">
        <v>1068</v>
      </c>
      <c s="34" t="s">
        <v>1814</v>
      </c>
      <c s="35" t="s">
        <v>5</v>
      </c>
      <c s="6" t="s">
        <v>1815</v>
      </c>
      <c s="36" t="s">
        <v>54</v>
      </c>
      <c s="37">
        <v>220</v>
      </c>
      <c s="36">
        <v>0</v>
      </c>
      <c s="36">
        <f>ROUND(G111*H111,6)</f>
      </c>
      <c r="L111" s="38">
        <v>0</v>
      </c>
      <c s="32">
        <f>ROUND(ROUND(L111,2)*ROUND(G111,3),2)</f>
      </c>
      <c s="36" t="s">
        <v>55</v>
      </c>
      <c>
        <f>(M111*21)/100</f>
      </c>
      <c t="s">
        <v>28</v>
      </c>
    </row>
    <row r="112" spans="1:5" ht="12.75">
      <c r="A112" s="35" t="s">
        <v>56</v>
      </c>
      <c r="E112" s="39" t="s">
        <v>1815</v>
      </c>
    </row>
    <row r="113" spans="1:5" ht="12.75">
      <c r="A113" s="35" t="s">
        <v>57</v>
      </c>
      <c r="E113" s="40" t="s">
        <v>5</v>
      </c>
    </row>
    <row r="114" spans="1:5" ht="140.25">
      <c r="A114" t="s">
        <v>58</v>
      </c>
      <c r="E114" s="39" t="s">
        <v>1816</v>
      </c>
    </row>
    <row r="115" spans="1:16" ht="12.75">
      <c r="A115" t="s">
        <v>50</v>
      </c>
      <c s="34" t="s">
        <v>1069</v>
      </c>
      <c s="34" t="s">
        <v>1817</v>
      </c>
      <c s="35" t="s">
        <v>5</v>
      </c>
      <c s="6" t="s">
        <v>1791</v>
      </c>
      <c s="36" t="s">
        <v>54</v>
      </c>
      <c s="37">
        <v>12</v>
      </c>
      <c s="36">
        <v>0</v>
      </c>
      <c s="36">
        <f>ROUND(G115*H115,6)</f>
      </c>
      <c r="L115" s="38">
        <v>0</v>
      </c>
      <c s="32">
        <f>ROUND(ROUND(L115,2)*ROUND(G115,3),2)</f>
      </c>
      <c s="36" t="s">
        <v>55</v>
      </c>
      <c>
        <f>(M115*21)/100</f>
      </c>
      <c t="s">
        <v>28</v>
      </c>
    </row>
    <row r="116" spans="1:5" ht="12.75">
      <c r="A116" s="35" t="s">
        <v>56</v>
      </c>
      <c r="E116" s="39" t="s">
        <v>1791</v>
      </c>
    </row>
    <row r="117" spans="1:5" ht="12.75">
      <c r="A117" s="35" t="s">
        <v>57</v>
      </c>
      <c r="E117" s="40" t="s">
        <v>5</v>
      </c>
    </row>
    <row r="118" spans="1:5" ht="140.25">
      <c r="A118" t="s">
        <v>58</v>
      </c>
      <c r="E118" s="39" t="s">
        <v>1818</v>
      </c>
    </row>
    <row r="119" spans="1:16" ht="12.75">
      <c r="A119" t="s">
        <v>50</v>
      </c>
      <c s="34" t="s">
        <v>1070</v>
      </c>
      <c s="34" t="s">
        <v>1819</v>
      </c>
      <c s="35" t="s">
        <v>5</v>
      </c>
      <c s="6" t="s">
        <v>1820</v>
      </c>
      <c s="36" t="s">
        <v>202</v>
      </c>
      <c s="37">
        <v>1000</v>
      </c>
      <c s="36">
        <v>0</v>
      </c>
      <c s="36">
        <f>ROUND(G119*H119,6)</f>
      </c>
      <c r="L119" s="38">
        <v>0</v>
      </c>
      <c s="32">
        <f>ROUND(ROUND(L119,2)*ROUND(G119,3),2)</f>
      </c>
      <c s="36" t="s">
        <v>62</v>
      </c>
      <c>
        <f>(M119*21)/100</f>
      </c>
      <c t="s">
        <v>28</v>
      </c>
    </row>
    <row r="120" spans="1:5" ht="12.75">
      <c r="A120" s="35" t="s">
        <v>56</v>
      </c>
      <c r="E120" s="39" t="s">
        <v>1820</v>
      </c>
    </row>
    <row r="121" spans="1:5" ht="12.75">
      <c r="A121" s="35" t="s">
        <v>57</v>
      </c>
      <c r="E121" s="40" t="s">
        <v>5</v>
      </c>
    </row>
    <row r="122" spans="1:5" ht="89.25">
      <c r="A122" t="s">
        <v>58</v>
      </c>
      <c r="E122" s="39" t="s">
        <v>1821</v>
      </c>
    </row>
    <row r="123" spans="1:13" ht="12.75">
      <c r="A123" t="s">
        <v>47</v>
      </c>
      <c r="C123" s="31" t="s">
        <v>1822</v>
      </c>
      <c r="E123" s="33" t="s">
        <v>1823</v>
      </c>
      <c r="J123" s="32">
        <f>0</f>
      </c>
      <c s="32">
        <f>0</f>
      </c>
      <c s="32">
        <f>0+L124+L128+L132+L136+L140+L144+L148+L152</f>
      </c>
      <c s="32">
        <f>0+M124+M128+M132+M136+M140+M144+M148+M152</f>
      </c>
    </row>
    <row r="124" spans="1:16" ht="12.75">
      <c r="A124" t="s">
        <v>50</v>
      </c>
      <c s="34" t="s">
        <v>1074</v>
      </c>
      <c s="34" t="s">
        <v>217</v>
      </c>
      <c s="35" t="s">
        <v>5</v>
      </c>
      <c s="6" t="s">
        <v>218</v>
      </c>
      <c s="36" t="s">
        <v>202</v>
      </c>
      <c s="37">
        <v>200</v>
      </c>
      <c s="36">
        <v>0</v>
      </c>
      <c s="36">
        <f>ROUND(G124*H124,6)</f>
      </c>
      <c r="L124" s="38">
        <v>0</v>
      </c>
      <c s="32">
        <f>ROUND(ROUND(L124,2)*ROUND(G124,3),2)</f>
      </c>
      <c s="36" t="s">
        <v>55</v>
      </c>
      <c>
        <f>(M124*21)/100</f>
      </c>
      <c t="s">
        <v>28</v>
      </c>
    </row>
    <row r="125" spans="1:5" ht="12.75">
      <c r="A125" s="35" t="s">
        <v>56</v>
      </c>
      <c r="E125" s="39" t="s">
        <v>218</v>
      </c>
    </row>
    <row r="126" spans="1:5" ht="12.75">
      <c r="A126" s="35" t="s">
        <v>57</v>
      </c>
      <c r="E126" s="40" t="s">
        <v>5</v>
      </c>
    </row>
    <row r="127" spans="1:5" ht="140.25">
      <c r="A127" t="s">
        <v>58</v>
      </c>
      <c r="E127" s="39" t="s">
        <v>219</v>
      </c>
    </row>
    <row r="128" spans="1:16" ht="38.25">
      <c r="A128" t="s">
        <v>50</v>
      </c>
      <c s="34" t="s">
        <v>1077</v>
      </c>
      <c s="34" t="s">
        <v>1824</v>
      </c>
      <c s="35" t="s">
        <v>5</v>
      </c>
      <c s="6" t="s">
        <v>1614</v>
      </c>
      <c s="36" t="s">
        <v>202</v>
      </c>
      <c s="37">
        <v>200</v>
      </c>
      <c s="36">
        <v>0</v>
      </c>
      <c s="36">
        <f>ROUND(G128*H128,6)</f>
      </c>
      <c r="L128" s="38">
        <v>0</v>
      </c>
      <c s="32">
        <f>ROUND(ROUND(L128,2)*ROUND(G128,3),2)</f>
      </c>
      <c s="36" t="s">
        <v>55</v>
      </c>
      <c>
        <f>(M128*21)/100</f>
      </c>
      <c t="s">
        <v>28</v>
      </c>
    </row>
    <row r="129" spans="1:5" ht="38.25">
      <c r="A129" s="35" t="s">
        <v>56</v>
      </c>
      <c r="E129" s="39" t="s">
        <v>1825</v>
      </c>
    </row>
    <row r="130" spans="1:5" ht="12.75">
      <c r="A130" s="35" t="s">
        <v>57</v>
      </c>
      <c r="E130" s="40" t="s">
        <v>5</v>
      </c>
    </row>
    <row r="131" spans="1:5" ht="191.25">
      <c r="A131" t="s">
        <v>58</v>
      </c>
      <c r="E131" s="39" t="s">
        <v>1826</v>
      </c>
    </row>
    <row r="132" spans="1:16" ht="12.75">
      <c r="A132" t="s">
        <v>50</v>
      </c>
      <c s="34" t="s">
        <v>1081</v>
      </c>
      <c s="34" t="s">
        <v>317</v>
      </c>
      <c s="35" t="s">
        <v>5</v>
      </c>
      <c s="6" t="s">
        <v>318</v>
      </c>
      <c s="36" t="s">
        <v>54</v>
      </c>
      <c s="37">
        <v>200</v>
      </c>
      <c s="36">
        <v>0</v>
      </c>
      <c s="36">
        <f>ROUND(G132*H132,6)</f>
      </c>
      <c r="L132" s="38">
        <v>0</v>
      </c>
      <c s="32">
        <f>ROUND(ROUND(L132,2)*ROUND(G132,3),2)</f>
      </c>
      <c s="36" t="s">
        <v>55</v>
      </c>
      <c>
        <f>(M132*21)/100</f>
      </c>
      <c t="s">
        <v>28</v>
      </c>
    </row>
    <row r="133" spans="1:5" ht="12.75">
      <c r="A133" s="35" t="s">
        <v>56</v>
      </c>
      <c r="E133" s="39" t="s">
        <v>318</v>
      </c>
    </row>
    <row r="134" spans="1:5" ht="12.75">
      <c r="A134" s="35" t="s">
        <v>57</v>
      </c>
      <c r="E134" s="40" t="s">
        <v>5</v>
      </c>
    </row>
    <row r="135" spans="1:5" ht="140.25">
      <c r="A135" t="s">
        <v>58</v>
      </c>
      <c r="E135" s="39" t="s">
        <v>319</v>
      </c>
    </row>
    <row r="136" spans="1:16" ht="12.75">
      <c r="A136" t="s">
        <v>50</v>
      </c>
      <c s="34" t="s">
        <v>1085</v>
      </c>
      <c s="34" t="s">
        <v>1827</v>
      </c>
      <c s="35" t="s">
        <v>5</v>
      </c>
      <c s="6" t="s">
        <v>1828</v>
      </c>
      <c s="36" t="s">
        <v>244</v>
      </c>
      <c s="37">
        <v>200</v>
      </c>
      <c s="36">
        <v>0</v>
      </c>
      <c s="36">
        <f>ROUND(G136*H136,6)</f>
      </c>
      <c r="L136" s="38">
        <v>0</v>
      </c>
      <c s="32">
        <f>ROUND(ROUND(L136,2)*ROUND(G136,3),2)</f>
      </c>
      <c s="36" t="s">
        <v>62</v>
      </c>
      <c>
        <f>(M136*21)/100</f>
      </c>
      <c t="s">
        <v>28</v>
      </c>
    </row>
    <row r="137" spans="1:5" ht="12.75">
      <c r="A137" s="35" t="s">
        <v>56</v>
      </c>
      <c r="E137" s="39" t="s">
        <v>1828</v>
      </c>
    </row>
    <row r="138" spans="1:5" ht="12.75">
      <c r="A138" s="35" t="s">
        <v>57</v>
      </c>
      <c r="E138" s="40" t="s">
        <v>5</v>
      </c>
    </row>
    <row r="139" spans="1:5" ht="89.25">
      <c r="A139" t="s">
        <v>58</v>
      </c>
      <c r="E139" s="39" t="s">
        <v>1829</v>
      </c>
    </row>
    <row r="140" spans="1:16" ht="25.5">
      <c r="A140" t="s">
        <v>50</v>
      </c>
      <c s="34" t="s">
        <v>1086</v>
      </c>
      <c s="34" t="s">
        <v>1830</v>
      </c>
      <c s="35" t="s">
        <v>5</v>
      </c>
      <c s="6" t="s">
        <v>1831</v>
      </c>
      <c s="36" t="s">
        <v>54</v>
      </c>
      <c s="37">
        <v>2</v>
      </c>
      <c s="36">
        <v>0</v>
      </c>
      <c s="36">
        <f>ROUND(G140*H140,6)</f>
      </c>
      <c r="L140" s="38">
        <v>0</v>
      </c>
      <c s="32">
        <f>ROUND(ROUND(L140,2)*ROUND(G140,3),2)</f>
      </c>
      <c s="36" t="s">
        <v>55</v>
      </c>
      <c>
        <f>(M140*21)/100</f>
      </c>
      <c t="s">
        <v>28</v>
      </c>
    </row>
    <row r="141" spans="1:5" ht="25.5">
      <c r="A141" s="35" t="s">
        <v>56</v>
      </c>
      <c r="E141" s="39" t="s">
        <v>1831</v>
      </c>
    </row>
    <row r="142" spans="1:5" ht="12.75">
      <c r="A142" s="35" t="s">
        <v>57</v>
      </c>
      <c r="E142" s="40" t="s">
        <v>5</v>
      </c>
    </row>
    <row r="143" spans="1:5" ht="191.25">
      <c r="A143" t="s">
        <v>58</v>
      </c>
      <c r="E143" s="39" t="s">
        <v>1832</v>
      </c>
    </row>
    <row r="144" spans="1:16" ht="12.75">
      <c r="A144" t="s">
        <v>50</v>
      </c>
      <c s="34" t="s">
        <v>1089</v>
      </c>
      <c s="34" t="s">
        <v>107</v>
      </c>
      <c s="35" t="s">
        <v>5</v>
      </c>
      <c s="6" t="s">
        <v>1833</v>
      </c>
      <c s="36" t="s">
        <v>54</v>
      </c>
      <c s="37">
        <v>2</v>
      </c>
      <c s="36">
        <v>0</v>
      </c>
      <c s="36">
        <f>ROUND(G144*H144,6)</f>
      </c>
      <c r="L144" s="38">
        <v>0</v>
      </c>
      <c s="32">
        <f>ROUND(ROUND(L144,2)*ROUND(G144,3),2)</f>
      </c>
      <c s="36" t="s">
        <v>62</v>
      </c>
      <c>
        <f>(M144*21)/100</f>
      </c>
      <c t="s">
        <v>28</v>
      </c>
    </row>
    <row r="145" spans="1:5" ht="12.75">
      <c r="A145" s="35" t="s">
        <v>56</v>
      </c>
      <c r="E145" s="39" t="s">
        <v>1833</v>
      </c>
    </row>
    <row r="146" spans="1:5" ht="12.75">
      <c r="A146" s="35" t="s">
        <v>57</v>
      </c>
      <c r="E146" s="40" t="s">
        <v>5</v>
      </c>
    </row>
    <row r="147" spans="1:5" ht="89.25">
      <c r="A147" t="s">
        <v>58</v>
      </c>
      <c r="E147" s="39" t="s">
        <v>1834</v>
      </c>
    </row>
    <row r="148" spans="1:16" ht="25.5">
      <c r="A148" t="s">
        <v>50</v>
      </c>
      <c s="34" t="s">
        <v>1093</v>
      </c>
      <c s="34" t="s">
        <v>343</v>
      </c>
      <c s="35" t="s">
        <v>5</v>
      </c>
      <c s="6" t="s">
        <v>344</v>
      </c>
      <c s="36" t="s">
        <v>54</v>
      </c>
      <c s="37">
        <v>5</v>
      </c>
      <c s="36">
        <v>0</v>
      </c>
      <c s="36">
        <f>ROUND(G148*H148,6)</f>
      </c>
      <c r="L148" s="38">
        <v>0</v>
      </c>
      <c s="32">
        <f>ROUND(ROUND(L148,2)*ROUND(G148,3),2)</f>
      </c>
      <c s="36" t="s">
        <v>55</v>
      </c>
      <c>
        <f>(M148*21)/100</f>
      </c>
      <c t="s">
        <v>28</v>
      </c>
    </row>
    <row r="149" spans="1:5" ht="25.5">
      <c r="A149" s="35" t="s">
        <v>56</v>
      </c>
      <c r="E149" s="39" t="s">
        <v>344</v>
      </c>
    </row>
    <row r="150" spans="1:5" ht="12.75">
      <c r="A150" s="35" t="s">
        <v>57</v>
      </c>
      <c r="E150" s="40" t="s">
        <v>5</v>
      </c>
    </row>
    <row r="151" spans="1:5" ht="191.25">
      <c r="A151" t="s">
        <v>58</v>
      </c>
      <c r="E151" s="39" t="s">
        <v>345</v>
      </c>
    </row>
    <row r="152" spans="1:16" ht="12.75">
      <c r="A152" t="s">
        <v>50</v>
      </c>
      <c s="34" t="s">
        <v>1094</v>
      </c>
      <c s="34" t="s">
        <v>347</v>
      </c>
      <c s="35" t="s">
        <v>5</v>
      </c>
      <c s="6" t="s">
        <v>348</v>
      </c>
      <c s="36" t="s">
        <v>239</v>
      </c>
      <c s="37">
        <v>5</v>
      </c>
      <c s="36">
        <v>0</v>
      </c>
      <c s="36">
        <f>ROUND(G152*H152,6)</f>
      </c>
      <c r="L152" s="38">
        <v>0</v>
      </c>
      <c s="32">
        <f>ROUND(ROUND(L152,2)*ROUND(G152,3),2)</f>
      </c>
      <c s="36" t="s">
        <v>62</v>
      </c>
      <c>
        <f>(M152*21)/100</f>
      </c>
      <c t="s">
        <v>28</v>
      </c>
    </row>
    <row r="153" spans="1:5" ht="12.75">
      <c r="A153" s="35" t="s">
        <v>56</v>
      </c>
      <c r="E153" s="39" t="s">
        <v>348</v>
      </c>
    </row>
    <row r="154" spans="1:5" ht="12.75">
      <c r="A154" s="35" t="s">
        <v>57</v>
      </c>
      <c r="E154" s="40" t="s">
        <v>5</v>
      </c>
    </row>
    <row r="155" spans="1:5" ht="89.25">
      <c r="A155" t="s">
        <v>58</v>
      </c>
      <c r="E155" s="39" t="s">
        <v>349</v>
      </c>
    </row>
    <row r="156" spans="1:13" ht="12.75">
      <c r="A156" t="s">
        <v>47</v>
      </c>
      <c r="C156" s="31" t="s">
        <v>1835</v>
      </c>
      <c r="E156" s="33" t="s">
        <v>341</v>
      </c>
      <c r="J156" s="32">
        <f>0</f>
      </c>
      <c s="32">
        <f>0</f>
      </c>
      <c s="32">
        <f>0+L157+L161+L165+L169+L173+L177+L181+L185+L189+L193+L197+L201+L205+L209+L213+L217+L221+L225+L229</f>
      </c>
      <c s="32">
        <f>0+M157+M161+M165+M169+M173+M177+M181+M185+M189+M193+M197+M201+M205+M209+M213+M217+M221+M225+M229</f>
      </c>
    </row>
    <row r="157" spans="1:16" ht="25.5">
      <c r="A157" t="s">
        <v>50</v>
      </c>
      <c s="34" t="s">
        <v>1097</v>
      </c>
      <c s="34" t="s">
        <v>343</v>
      </c>
      <c s="35" t="s">
        <v>5</v>
      </c>
      <c s="6" t="s">
        <v>344</v>
      </c>
      <c s="36" t="s">
        <v>54</v>
      </c>
      <c s="37">
        <v>70</v>
      </c>
      <c s="36">
        <v>0</v>
      </c>
      <c s="36">
        <f>ROUND(G157*H157,6)</f>
      </c>
      <c r="L157" s="38">
        <v>0</v>
      </c>
      <c s="32">
        <f>ROUND(ROUND(L157,2)*ROUND(G157,3),2)</f>
      </c>
      <c s="36" t="s">
        <v>55</v>
      </c>
      <c>
        <f>(M157*21)/100</f>
      </c>
      <c t="s">
        <v>28</v>
      </c>
    </row>
    <row r="158" spans="1:5" ht="25.5">
      <c r="A158" s="35" t="s">
        <v>56</v>
      </c>
      <c r="E158" s="39" t="s">
        <v>344</v>
      </c>
    </row>
    <row r="159" spans="1:5" ht="12.75">
      <c r="A159" s="35" t="s">
        <v>57</v>
      </c>
      <c r="E159" s="40" t="s">
        <v>5</v>
      </c>
    </row>
    <row r="160" spans="1:5" ht="191.25">
      <c r="A160" t="s">
        <v>58</v>
      </c>
      <c r="E160" s="39" t="s">
        <v>345</v>
      </c>
    </row>
    <row r="161" spans="1:16" ht="12.75">
      <c r="A161" t="s">
        <v>50</v>
      </c>
      <c s="34" t="s">
        <v>1099</v>
      </c>
      <c s="34" t="s">
        <v>347</v>
      </c>
      <c s="35" t="s">
        <v>5</v>
      </c>
      <c s="6" t="s">
        <v>348</v>
      </c>
      <c s="36" t="s">
        <v>239</v>
      </c>
      <c s="37">
        <v>70</v>
      </c>
      <c s="36">
        <v>0</v>
      </c>
      <c s="36">
        <f>ROUND(G161*H161,6)</f>
      </c>
      <c r="L161" s="38">
        <v>0</v>
      </c>
      <c s="32">
        <f>ROUND(ROUND(L161,2)*ROUND(G161,3),2)</f>
      </c>
      <c s="36" t="s">
        <v>62</v>
      </c>
      <c>
        <f>(M161*21)/100</f>
      </c>
      <c t="s">
        <v>28</v>
      </c>
    </row>
    <row r="162" spans="1:5" ht="12.75">
      <c r="A162" s="35" t="s">
        <v>56</v>
      </c>
      <c r="E162" s="39" t="s">
        <v>348</v>
      </c>
    </row>
    <row r="163" spans="1:5" ht="12.75">
      <c r="A163" s="35" t="s">
        <v>57</v>
      </c>
      <c r="E163" s="40" t="s">
        <v>5</v>
      </c>
    </row>
    <row r="164" spans="1:5" ht="89.25">
      <c r="A164" t="s">
        <v>58</v>
      </c>
      <c r="E164" s="39" t="s">
        <v>349</v>
      </c>
    </row>
    <row r="165" spans="1:16" ht="12.75">
      <c r="A165" t="s">
        <v>50</v>
      </c>
      <c s="34" t="s">
        <v>1102</v>
      </c>
      <c s="34" t="s">
        <v>351</v>
      </c>
      <c s="35" t="s">
        <v>5</v>
      </c>
      <c s="6" t="s">
        <v>352</v>
      </c>
      <c s="36" t="s">
        <v>239</v>
      </c>
      <c s="37">
        <v>1</v>
      </c>
      <c s="36">
        <v>0</v>
      </c>
      <c s="36">
        <f>ROUND(G165*H165,6)</f>
      </c>
      <c r="L165" s="38">
        <v>0</v>
      </c>
      <c s="32">
        <f>ROUND(ROUND(L165,2)*ROUND(G165,3),2)</f>
      </c>
      <c s="36" t="s">
        <v>62</v>
      </c>
      <c>
        <f>(M165*21)/100</f>
      </c>
      <c t="s">
        <v>28</v>
      </c>
    </row>
    <row r="166" spans="1:5" ht="12.75">
      <c r="A166" s="35" t="s">
        <v>56</v>
      </c>
      <c r="E166" s="39" t="s">
        <v>352</v>
      </c>
    </row>
    <row r="167" spans="1:5" ht="12.75">
      <c r="A167" s="35" t="s">
        <v>57</v>
      </c>
      <c r="E167" s="40" t="s">
        <v>5</v>
      </c>
    </row>
    <row r="168" spans="1:5" ht="89.25">
      <c r="A168" t="s">
        <v>58</v>
      </c>
      <c r="E168" s="39" t="s">
        <v>353</v>
      </c>
    </row>
    <row r="169" spans="1:16" ht="12.75">
      <c r="A169" t="s">
        <v>50</v>
      </c>
      <c s="34" t="s">
        <v>1103</v>
      </c>
      <c s="34" t="s">
        <v>355</v>
      </c>
      <c s="35" t="s">
        <v>5</v>
      </c>
      <c s="6" t="s">
        <v>356</v>
      </c>
      <c s="36" t="s">
        <v>202</v>
      </c>
      <c s="37">
        <v>12000</v>
      </c>
      <c s="36">
        <v>0</v>
      </c>
      <c s="36">
        <f>ROUND(G169*H169,6)</f>
      </c>
      <c r="L169" s="38">
        <v>0</v>
      </c>
      <c s="32">
        <f>ROUND(ROUND(L169,2)*ROUND(G169,3),2)</f>
      </c>
      <c s="36" t="s">
        <v>62</v>
      </c>
      <c>
        <f>(M169*21)/100</f>
      </c>
      <c t="s">
        <v>28</v>
      </c>
    </row>
    <row r="170" spans="1:5" ht="12.75">
      <c r="A170" s="35" t="s">
        <v>56</v>
      </c>
      <c r="E170" s="39" t="s">
        <v>356</v>
      </c>
    </row>
    <row r="171" spans="1:5" ht="12.75">
      <c r="A171" s="35" t="s">
        <v>57</v>
      </c>
      <c r="E171" s="40" t="s">
        <v>5</v>
      </c>
    </row>
    <row r="172" spans="1:5" ht="89.25">
      <c r="A172" t="s">
        <v>58</v>
      </c>
      <c r="E172" s="39" t="s">
        <v>357</v>
      </c>
    </row>
    <row r="173" spans="1:16" ht="12.75">
      <c r="A173" t="s">
        <v>50</v>
      </c>
      <c s="34" t="s">
        <v>1104</v>
      </c>
      <c s="34" t="s">
        <v>359</v>
      </c>
      <c s="35" t="s">
        <v>5</v>
      </c>
      <c s="6" t="s">
        <v>360</v>
      </c>
      <c s="36" t="s">
        <v>202</v>
      </c>
      <c s="37">
        <v>12000</v>
      </c>
      <c s="36">
        <v>0</v>
      </c>
      <c s="36">
        <f>ROUND(G173*H173,6)</f>
      </c>
      <c r="L173" s="38">
        <v>0</v>
      </c>
      <c s="32">
        <f>ROUND(ROUND(L173,2)*ROUND(G173,3),2)</f>
      </c>
      <c s="36" t="s">
        <v>55</v>
      </c>
      <c>
        <f>(M173*21)/100</f>
      </c>
      <c t="s">
        <v>28</v>
      </c>
    </row>
    <row r="174" spans="1:5" ht="12.75">
      <c r="A174" s="35" t="s">
        <v>56</v>
      </c>
      <c r="E174" s="39" t="s">
        <v>360</v>
      </c>
    </row>
    <row r="175" spans="1:5" ht="12.75">
      <c r="A175" s="35" t="s">
        <v>57</v>
      </c>
      <c r="E175" s="40" t="s">
        <v>5</v>
      </c>
    </row>
    <row r="176" spans="1:5" ht="191.25">
      <c r="A176" t="s">
        <v>58</v>
      </c>
      <c r="E176" s="39" t="s">
        <v>361</v>
      </c>
    </row>
    <row r="177" spans="1:16" ht="12.75">
      <c r="A177" t="s">
        <v>50</v>
      </c>
      <c s="34" t="s">
        <v>1105</v>
      </c>
      <c s="34" t="s">
        <v>363</v>
      </c>
      <c s="35" t="s">
        <v>5</v>
      </c>
      <c s="6" t="s">
        <v>364</v>
      </c>
      <c s="36" t="s">
        <v>244</v>
      </c>
      <c s="37">
        <v>30</v>
      </c>
      <c s="36">
        <v>0</v>
      </c>
      <c s="36">
        <f>ROUND(G177*H177,6)</f>
      </c>
      <c r="L177" s="38">
        <v>0</v>
      </c>
      <c s="32">
        <f>ROUND(ROUND(L177,2)*ROUND(G177,3),2)</f>
      </c>
      <c s="36" t="s">
        <v>62</v>
      </c>
      <c>
        <f>(M177*21)/100</f>
      </c>
      <c t="s">
        <v>28</v>
      </c>
    </row>
    <row r="178" spans="1:5" ht="12.75">
      <c r="A178" s="35" t="s">
        <v>56</v>
      </c>
      <c r="E178" s="39" t="s">
        <v>364</v>
      </c>
    </row>
    <row r="179" spans="1:5" ht="12.75">
      <c r="A179" s="35" t="s">
        <v>57</v>
      </c>
      <c r="E179" s="40" t="s">
        <v>5</v>
      </c>
    </row>
    <row r="180" spans="1:5" ht="89.25">
      <c r="A180" t="s">
        <v>58</v>
      </c>
      <c r="E180" s="39" t="s">
        <v>365</v>
      </c>
    </row>
    <row r="181" spans="1:16" ht="12.75">
      <c r="A181" t="s">
        <v>50</v>
      </c>
      <c s="34" t="s">
        <v>1106</v>
      </c>
      <c s="34" t="s">
        <v>367</v>
      </c>
      <c s="35" t="s">
        <v>5</v>
      </c>
      <c s="6" t="s">
        <v>368</v>
      </c>
      <c s="36" t="s">
        <v>244</v>
      </c>
      <c s="37">
        <v>200</v>
      </c>
      <c s="36">
        <v>0</v>
      </c>
      <c s="36">
        <f>ROUND(G181*H181,6)</f>
      </c>
      <c r="L181" s="38">
        <v>0</v>
      </c>
      <c s="32">
        <f>ROUND(ROUND(L181,2)*ROUND(G181,3),2)</f>
      </c>
      <c s="36" t="s">
        <v>62</v>
      </c>
      <c>
        <f>(M181*21)/100</f>
      </c>
      <c t="s">
        <v>28</v>
      </c>
    </row>
    <row r="182" spans="1:5" ht="12.75">
      <c r="A182" s="35" t="s">
        <v>56</v>
      </c>
      <c r="E182" s="39" t="s">
        <v>368</v>
      </c>
    </row>
    <row r="183" spans="1:5" ht="12.75">
      <c r="A183" s="35" t="s">
        <v>57</v>
      </c>
      <c r="E183" s="40" t="s">
        <v>5</v>
      </c>
    </row>
    <row r="184" spans="1:5" ht="89.25">
      <c r="A184" t="s">
        <v>58</v>
      </c>
      <c r="E184" s="39" t="s">
        <v>369</v>
      </c>
    </row>
    <row r="185" spans="1:16" ht="12.75">
      <c r="A185" t="s">
        <v>50</v>
      </c>
      <c s="34" t="s">
        <v>1107</v>
      </c>
      <c s="34" t="s">
        <v>371</v>
      </c>
      <c s="35" t="s">
        <v>5</v>
      </c>
      <c s="6" t="s">
        <v>372</v>
      </c>
      <c s="36" t="s">
        <v>244</v>
      </c>
      <c s="37">
        <v>35</v>
      </c>
      <c s="36">
        <v>0</v>
      </c>
      <c s="36">
        <f>ROUND(G185*H185,6)</f>
      </c>
      <c r="L185" s="38">
        <v>0</v>
      </c>
      <c s="32">
        <f>ROUND(ROUND(L185,2)*ROUND(G185,3),2)</f>
      </c>
      <c s="36" t="s">
        <v>62</v>
      </c>
      <c>
        <f>(M185*21)/100</f>
      </c>
      <c t="s">
        <v>28</v>
      </c>
    </row>
    <row r="186" spans="1:5" ht="12.75">
      <c r="A186" s="35" t="s">
        <v>56</v>
      </c>
      <c r="E186" s="39" t="s">
        <v>372</v>
      </c>
    </row>
    <row r="187" spans="1:5" ht="12.75">
      <c r="A187" s="35" t="s">
        <v>57</v>
      </c>
      <c r="E187" s="40" t="s">
        <v>5</v>
      </c>
    </row>
    <row r="188" spans="1:5" ht="89.25">
      <c r="A188" t="s">
        <v>58</v>
      </c>
      <c r="E188" s="39" t="s">
        <v>373</v>
      </c>
    </row>
    <row r="189" spans="1:16" ht="12.75">
      <c r="A189" t="s">
        <v>50</v>
      </c>
      <c s="34" t="s">
        <v>1108</v>
      </c>
      <c s="34" t="s">
        <v>1836</v>
      </c>
      <c s="35" t="s">
        <v>5</v>
      </c>
      <c s="6" t="s">
        <v>1837</v>
      </c>
      <c s="36" t="s">
        <v>621</v>
      </c>
      <c s="37">
        <v>75</v>
      </c>
      <c s="36">
        <v>0</v>
      </c>
      <c s="36">
        <f>ROUND(G189*H189,6)</f>
      </c>
      <c r="L189" s="38">
        <v>0</v>
      </c>
      <c s="32">
        <f>ROUND(ROUND(L189,2)*ROUND(G189,3),2)</f>
      </c>
      <c s="36" t="s">
        <v>55</v>
      </c>
      <c>
        <f>(M189*21)/100</f>
      </c>
      <c t="s">
        <v>28</v>
      </c>
    </row>
    <row r="190" spans="1:5" ht="12.75">
      <c r="A190" s="35" t="s">
        <v>56</v>
      </c>
      <c r="E190" s="39" t="s">
        <v>1837</v>
      </c>
    </row>
    <row r="191" spans="1:5" ht="12.75">
      <c r="A191" s="35" t="s">
        <v>57</v>
      </c>
      <c r="E191" s="40" t="s">
        <v>5</v>
      </c>
    </row>
    <row r="192" spans="1:5" ht="140.25">
      <c r="A192" t="s">
        <v>58</v>
      </c>
      <c r="E192" s="39" t="s">
        <v>1838</v>
      </c>
    </row>
    <row r="193" spans="1:16" ht="12.75">
      <c r="A193" t="s">
        <v>50</v>
      </c>
      <c s="34" t="s">
        <v>1109</v>
      </c>
      <c s="34" t="s">
        <v>1839</v>
      </c>
      <c s="35" t="s">
        <v>5</v>
      </c>
      <c s="6" t="s">
        <v>1840</v>
      </c>
      <c s="36" t="s">
        <v>54</v>
      </c>
      <c s="37">
        <v>745</v>
      </c>
      <c s="36">
        <v>0</v>
      </c>
      <c s="36">
        <f>ROUND(G193*H193,6)</f>
      </c>
      <c r="L193" s="38">
        <v>0</v>
      </c>
      <c s="32">
        <f>ROUND(ROUND(L193,2)*ROUND(G193,3),2)</f>
      </c>
      <c s="36" t="s">
        <v>55</v>
      </c>
      <c>
        <f>(M193*21)/100</f>
      </c>
      <c t="s">
        <v>28</v>
      </c>
    </row>
    <row r="194" spans="1:5" ht="12.75">
      <c r="A194" s="35" t="s">
        <v>56</v>
      </c>
      <c r="E194" s="39" t="s">
        <v>1840</v>
      </c>
    </row>
    <row r="195" spans="1:5" ht="12.75">
      <c r="A195" s="35" t="s">
        <v>57</v>
      </c>
      <c r="E195" s="40" t="s">
        <v>5</v>
      </c>
    </row>
    <row r="196" spans="1:5" ht="140.25">
      <c r="A196" t="s">
        <v>58</v>
      </c>
      <c r="E196" s="39" t="s">
        <v>1841</v>
      </c>
    </row>
    <row r="197" spans="1:16" ht="12.75">
      <c r="A197" t="s">
        <v>50</v>
      </c>
      <c s="34" t="s">
        <v>1110</v>
      </c>
      <c s="34" t="s">
        <v>1842</v>
      </c>
      <c s="35" t="s">
        <v>5</v>
      </c>
      <c s="6" t="s">
        <v>1843</v>
      </c>
      <c s="36" t="s">
        <v>54</v>
      </c>
      <c s="37">
        <v>1</v>
      </c>
      <c s="36">
        <v>0</v>
      </c>
      <c s="36">
        <f>ROUND(G197*H197,6)</f>
      </c>
      <c r="L197" s="38">
        <v>0</v>
      </c>
      <c s="32">
        <f>ROUND(ROUND(L197,2)*ROUND(G197,3),2)</f>
      </c>
      <c s="36" t="s">
        <v>55</v>
      </c>
      <c>
        <f>(M197*21)/100</f>
      </c>
      <c t="s">
        <v>28</v>
      </c>
    </row>
    <row r="198" spans="1:5" ht="12.75">
      <c r="A198" s="35" t="s">
        <v>56</v>
      </c>
      <c r="E198" s="39" t="s">
        <v>1843</v>
      </c>
    </row>
    <row r="199" spans="1:5" ht="12.75">
      <c r="A199" s="35" t="s">
        <v>57</v>
      </c>
      <c r="E199" s="40" t="s">
        <v>5</v>
      </c>
    </row>
    <row r="200" spans="1:5" ht="140.25">
      <c r="A200" t="s">
        <v>58</v>
      </c>
      <c r="E200" s="39" t="s">
        <v>1844</v>
      </c>
    </row>
    <row r="201" spans="1:16" ht="12.75">
      <c r="A201" t="s">
        <v>50</v>
      </c>
      <c s="34" t="s">
        <v>1111</v>
      </c>
      <c s="34" t="s">
        <v>1845</v>
      </c>
      <c s="35" t="s">
        <v>5</v>
      </c>
      <c s="6" t="s">
        <v>1846</v>
      </c>
      <c s="36" t="s">
        <v>54</v>
      </c>
      <c s="37">
        <v>1</v>
      </c>
      <c s="36">
        <v>0</v>
      </c>
      <c s="36">
        <f>ROUND(G201*H201,6)</f>
      </c>
      <c r="L201" s="38">
        <v>0</v>
      </c>
      <c s="32">
        <f>ROUND(ROUND(L201,2)*ROUND(G201,3),2)</f>
      </c>
      <c s="36" t="s">
        <v>55</v>
      </c>
      <c>
        <f>(M201*21)/100</f>
      </c>
      <c t="s">
        <v>28</v>
      </c>
    </row>
    <row r="202" spans="1:5" ht="12.75">
      <c r="A202" s="35" t="s">
        <v>56</v>
      </c>
      <c r="E202" s="39" t="s">
        <v>1846</v>
      </c>
    </row>
    <row r="203" spans="1:5" ht="12.75">
      <c r="A203" s="35" t="s">
        <v>57</v>
      </c>
      <c r="E203" s="40" t="s">
        <v>5</v>
      </c>
    </row>
    <row r="204" spans="1:5" ht="140.25">
      <c r="A204" t="s">
        <v>58</v>
      </c>
      <c r="E204" s="39" t="s">
        <v>1847</v>
      </c>
    </row>
    <row r="205" spans="1:16" ht="12.75">
      <c r="A205" t="s">
        <v>50</v>
      </c>
      <c s="34" t="s">
        <v>1117</v>
      </c>
      <c s="34" t="s">
        <v>1848</v>
      </c>
      <c s="35" t="s">
        <v>5</v>
      </c>
      <c s="6" t="s">
        <v>1849</v>
      </c>
      <c s="36" t="s">
        <v>54</v>
      </c>
      <c s="37">
        <v>745</v>
      </c>
      <c s="36">
        <v>0</v>
      </c>
      <c s="36">
        <f>ROUND(G205*H205,6)</f>
      </c>
      <c r="L205" s="38">
        <v>0</v>
      </c>
      <c s="32">
        <f>ROUND(ROUND(L205,2)*ROUND(G205,3),2)</f>
      </c>
      <c s="36" t="s">
        <v>55</v>
      </c>
      <c>
        <f>(M205*21)/100</f>
      </c>
      <c t="s">
        <v>28</v>
      </c>
    </row>
    <row r="206" spans="1:5" ht="12.75">
      <c r="A206" s="35" t="s">
        <v>56</v>
      </c>
      <c r="E206" s="39" t="s">
        <v>1849</v>
      </c>
    </row>
    <row r="207" spans="1:5" ht="12.75">
      <c r="A207" s="35" t="s">
        <v>57</v>
      </c>
      <c r="E207" s="40" t="s">
        <v>5</v>
      </c>
    </row>
    <row r="208" spans="1:5" ht="140.25">
      <c r="A208" t="s">
        <v>58</v>
      </c>
      <c r="E208" s="39" t="s">
        <v>1850</v>
      </c>
    </row>
    <row r="209" spans="1:16" ht="12.75">
      <c r="A209" t="s">
        <v>50</v>
      </c>
      <c s="34" t="s">
        <v>1118</v>
      </c>
      <c s="34" t="s">
        <v>375</v>
      </c>
      <c s="35" t="s">
        <v>5</v>
      </c>
      <c s="6" t="s">
        <v>376</v>
      </c>
      <c s="36" t="s">
        <v>239</v>
      </c>
      <c s="37">
        <v>1</v>
      </c>
      <c s="36">
        <v>0</v>
      </c>
      <c s="36">
        <f>ROUND(G209*H209,6)</f>
      </c>
      <c r="L209" s="38">
        <v>0</v>
      </c>
      <c s="32">
        <f>ROUND(ROUND(L209,2)*ROUND(G209,3),2)</f>
      </c>
      <c s="36" t="s">
        <v>62</v>
      </c>
      <c>
        <f>(M209*21)/100</f>
      </c>
      <c t="s">
        <v>28</v>
      </c>
    </row>
    <row r="210" spans="1:5" ht="12.75">
      <c r="A210" s="35" t="s">
        <v>56</v>
      </c>
      <c r="E210" s="39" t="s">
        <v>376</v>
      </c>
    </row>
    <row r="211" spans="1:5" ht="12.75">
      <c r="A211" s="35" t="s">
        <v>57</v>
      </c>
      <c r="E211" s="40" t="s">
        <v>5</v>
      </c>
    </row>
    <row r="212" spans="1:5" ht="89.25">
      <c r="A212" t="s">
        <v>58</v>
      </c>
      <c r="E212" s="39" t="s">
        <v>377</v>
      </c>
    </row>
    <row r="213" spans="1:16" ht="12.75">
      <c r="A213" t="s">
        <v>50</v>
      </c>
      <c s="34" t="s">
        <v>1119</v>
      </c>
      <c s="34" t="s">
        <v>379</v>
      </c>
      <c s="35" t="s">
        <v>5</v>
      </c>
      <c s="6" t="s">
        <v>380</v>
      </c>
      <c s="36" t="s">
        <v>239</v>
      </c>
      <c s="37">
        <v>1</v>
      </c>
      <c s="36">
        <v>0</v>
      </c>
      <c s="36">
        <f>ROUND(G213*H213,6)</f>
      </c>
      <c r="L213" s="38">
        <v>0</v>
      </c>
      <c s="32">
        <f>ROUND(ROUND(L213,2)*ROUND(G213,3),2)</f>
      </c>
      <c s="36" t="s">
        <v>62</v>
      </c>
      <c>
        <f>(M213*21)/100</f>
      </c>
      <c t="s">
        <v>28</v>
      </c>
    </row>
    <row r="214" spans="1:5" ht="12.75">
      <c r="A214" s="35" t="s">
        <v>56</v>
      </c>
      <c r="E214" s="39" t="s">
        <v>380</v>
      </c>
    </row>
    <row r="215" spans="1:5" ht="12.75">
      <c r="A215" s="35" t="s">
        <v>57</v>
      </c>
      <c r="E215" s="40" t="s">
        <v>5</v>
      </c>
    </row>
    <row r="216" spans="1:5" ht="89.25">
      <c r="A216" t="s">
        <v>58</v>
      </c>
      <c r="E216" s="39" t="s">
        <v>381</v>
      </c>
    </row>
    <row r="217" spans="1:16" ht="12.75">
      <c r="A217" t="s">
        <v>50</v>
      </c>
      <c s="34" t="s">
        <v>1122</v>
      </c>
      <c s="34" t="s">
        <v>1851</v>
      </c>
      <c s="35" t="s">
        <v>5</v>
      </c>
      <c s="6" t="s">
        <v>1852</v>
      </c>
      <c s="36" t="s">
        <v>239</v>
      </c>
      <c s="37">
        <v>1</v>
      </c>
      <c s="36">
        <v>0</v>
      </c>
      <c s="36">
        <f>ROUND(G217*H217,6)</f>
      </c>
      <c r="L217" s="38">
        <v>0</v>
      </c>
      <c s="32">
        <f>ROUND(ROUND(L217,2)*ROUND(G217,3),2)</f>
      </c>
      <c s="36" t="s">
        <v>62</v>
      </c>
      <c>
        <f>(M217*21)/100</f>
      </c>
      <c t="s">
        <v>28</v>
      </c>
    </row>
    <row r="218" spans="1:5" ht="12.75">
      <c r="A218" s="35" t="s">
        <v>56</v>
      </c>
      <c r="E218" s="39" t="s">
        <v>1852</v>
      </c>
    </row>
    <row r="219" spans="1:5" ht="12.75">
      <c r="A219" s="35" t="s">
        <v>57</v>
      </c>
      <c r="E219" s="40" t="s">
        <v>5</v>
      </c>
    </row>
    <row r="220" spans="1:5" ht="140.25">
      <c r="A220" t="s">
        <v>58</v>
      </c>
      <c r="E220" s="39" t="s">
        <v>1853</v>
      </c>
    </row>
    <row r="221" spans="1:16" ht="12.75">
      <c r="A221" t="s">
        <v>50</v>
      </c>
      <c s="34" t="s">
        <v>1173</v>
      </c>
      <c s="34" t="s">
        <v>383</v>
      </c>
      <c s="35" t="s">
        <v>5</v>
      </c>
      <c s="6" t="s">
        <v>629</v>
      </c>
      <c s="36" t="s">
        <v>630</v>
      </c>
      <c s="37">
        <v>1</v>
      </c>
      <c s="36">
        <v>0</v>
      </c>
      <c s="36">
        <f>ROUND(G221*H221,6)</f>
      </c>
      <c r="L221" s="38">
        <v>0</v>
      </c>
      <c s="32">
        <f>ROUND(ROUND(L221,2)*ROUND(G221,3),2)</f>
      </c>
      <c s="36" t="s">
        <v>62</v>
      </c>
      <c>
        <f>(M221*21)/100</f>
      </c>
      <c t="s">
        <v>28</v>
      </c>
    </row>
    <row r="222" spans="1:5" ht="12.75">
      <c r="A222" s="35" t="s">
        <v>56</v>
      </c>
      <c r="E222" s="39" t="s">
        <v>629</v>
      </c>
    </row>
    <row r="223" spans="1:5" ht="12.75">
      <c r="A223" s="35" t="s">
        <v>57</v>
      </c>
      <c r="E223" s="40" t="s">
        <v>5</v>
      </c>
    </row>
    <row r="224" spans="1:5" ht="89.25">
      <c r="A224" t="s">
        <v>58</v>
      </c>
      <c r="E224" s="39" t="s">
        <v>631</v>
      </c>
    </row>
    <row r="225" spans="1:16" ht="12.75">
      <c r="A225" t="s">
        <v>50</v>
      </c>
      <c s="34" t="s">
        <v>1184</v>
      </c>
      <c s="34" t="s">
        <v>1560</v>
      </c>
      <c s="35" t="s">
        <v>5</v>
      </c>
      <c s="6" t="s">
        <v>388</v>
      </c>
      <c s="36" t="s">
        <v>239</v>
      </c>
      <c s="37">
        <v>1</v>
      </c>
      <c s="36">
        <v>0</v>
      </c>
      <c s="36">
        <f>ROUND(G225*H225,6)</f>
      </c>
      <c r="L225" s="38">
        <v>0</v>
      </c>
      <c s="32">
        <f>ROUND(ROUND(L225,2)*ROUND(G225,3),2)</f>
      </c>
      <c s="36" t="s">
        <v>62</v>
      </c>
      <c>
        <f>(M225*21)/100</f>
      </c>
      <c t="s">
        <v>28</v>
      </c>
    </row>
    <row r="226" spans="1:5" ht="12.75">
      <c r="A226" s="35" t="s">
        <v>56</v>
      </c>
      <c r="E226" s="39" t="s">
        <v>388</v>
      </c>
    </row>
    <row r="227" spans="1:5" ht="12.75">
      <c r="A227" s="35" t="s">
        <v>57</v>
      </c>
      <c r="E227" s="40" t="s">
        <v>5</v>
      </c>
    </row>
    <row r="228" spans="1:5" ht="89.25">
      <c r="A228" t="s">
        <v>58</v>
      </c>
      <c r="E228" s="39" t="s">
        <v>389</v>
      </c>
    </row>
    <row r="229" spans="1:16" ht="12.75">
      <c r="A229" t="s">
        <v>50</v>
      </c>
      <c s="34" t="s">
        <v>1185</v>
      </c>
      <c s="34" t="s">
        <v>635</v>
      </c>
      <c s="35" t="s">
        <v>5</v>
      </c>
      <c s="6" t="s">
        <v>636</v>
      </c>
      <c s="36" t="s">
        <v>239</v>
      </c>
      <c s="37">
        <v>1</v>
      </c>
      <c s="36">
        <v>0</v>
      </c>
      <c s="36">
        <f>ROUND(G229*H229,6)</f>
      </c>
      <c r="L229" s="38">
        <v>0</v>
      </c>
      <c s="32">
        <f>ROUND(ROUND(L229,2)*ROUND(G229,3),2)</f>
      </c>
      <c s="36" t="s">
        <v>62</v>
      </c>
      <c>
        <f>(M229*21)/100</f>
      </c>
      <c t="s">
        <v>28</v>
      </c>
    </row>
    <row r="230" spans="1:5" ht="12.75">
      <c r="A230" s="35" t="s">
        <v>56</v>
      </c>
      <c r="E230" s="39" t="s">
        <v>636</v>
      </c>
    </row>
    <row r="231" spans="1:5" ht="12.75">
      <c r="A231" s="35" t="s">
        <v>57</v>
      </c>
      <c r="E231" s="40" t="s">
        <v>5</v>
      </c>
    </row>
    <row r="232" spans="1:5" ht="89.25">
      <c r="A232" t="s">
        <v>58</v>
      </c>
      <c r="E232" s="39" t="s">
        <v>637</v>
      </c>
    </row>
    <row r="233" spans="1:13" ht="12.75">
      <c r="A233" t="s">
        <v>47</v>
      </c>
      <c r="C233" s="31" t="s">
        <v>130</v>
      </c>
      <c r="E233" s="33" t="s">
        <v>1854</v>
      </c>
      <c r="J233" s="32">
        <f>0</f>
      </c>
      <c s="32">
        <f>0</f>
      </c>
      <c s="32">
        <f>0+L234+L238+L242+L246+L250+L254+L258+L262+L266</f>
      </c>
      <c s="32">
        <f>0+M234+M238+M242+M246+M250+M254+M258+M262+M266</f>
      </c>
    </row>
    <row r="234" spans="1:16" ht="12.75">
      <c r="A234" t="s">
        <v>50</v>
      </c>
      <c s="34" t="s">
        <v>136</v>
      </c>
      <c s="34" t="s">
        <v>1855</v>
      </c>
      <c s="35" t="s">
        <v>5</v>
      </c>
      <c s="6" t="s">
        <v>1856</v>
      </c>
      <c s="36" t="s">
        <v>54</v>
      </c>
      <c s="37">
        <v>20</v>
      </c>
      <c s="36">
        <v>0</v>
      </c>
      <c s="36">
        <f>ROUND(G234*H234,6)</f>
      </c>
      <c r="L234" s="38">
        <v>0</v>
      </c>
      <c s="32">
        <f>ROUND(ROUND(L234,2)*ROUND(G234,3),2)</f>
      </c>
      <c s="36" t="s">
        <v>55</v>
      </c>
      <c>
        <f>(M234*21)/100</f>
      </c>
      <c t="s">
        <v>28</v>
      </c>
    </row>
    <row r="235" spans="1:5" ht="12.75">
      <c r="A235" s="35" t="s">
        <v>56</v>
      </c>
      <c r="E235" s="39" t="s">
        <v>1856</v>
      </c>
    </row>
    <row r="236" spans="1:5" ht="12.75">
      <c r="A236" s="35" t="s">
        <v>57</v>
      </c>
      <c r="E236" s="40" t="s">
        <v>5</v>
      </c>
    </row>
    <row r="237" spans="1:5" ht="140.25">
      <c r="A237" t="s">
        <v>58</v>
      </c>
      <c r="E237" s="39" t="s">
        <v>1857</v>
      </c>
    </row>
    <row r="238" spans="1:16" ht="12.75">
      <c r="A238" t="s">
        <v>50</v>
      </c>
      <c s="34" t="s">
        <v>140</v>
      </c>
      <c s="34" t="s">
        <v>64</v>
      </c>
      <c s="35" t="s">
        <v>5</v>
      </c>
      <c s="6" t="s">
        <v>1858</v>
      </c>
      <c s="36" t="s">
        <v>54</v>
      </c>
      <c s="37">
        <v>4</v>
      </c>
      <c s="36">
        <v>0</v>
      </c>
      <c s="36">
        <f>ROUND(G238*H238,6)</f>
      </c>
      <c r="L238" s="38">
        <v>0</v>
      </c>
      <c s="32">
        <f>ROUND(ROUND(L238,2)*ROUND(G238,3),2)</f>
      </c>
      <c s="36" t="s">
        <v>62</v>
      </c>
      <c>
        <f>(M238*21)/100</f>
      </c>
      <c t="s">
        <v>28</v>
      </c>
    </row>
    <row r="239" spans="1:5" ht="12.75">
      <c r="A239" s="35" t="s">
        <v>56</v>
      </c>
      <c r="E239" s="39" t="s">
        <v>1858</v>
      </c>
    </row>
    <row r="240" spans="1:5" ht="12.75">
      <c r="A240" s="35" t="s">
        <v>57</v>
      </c>
      <c r="E240" s="40" t="s">
        <v>5</v>
      </c>
    </row>
    <row r="241" spans="1:5" ht="89.25">
      <c r="A241" t="s">
        <v>58</v>
      </c>
      <c r="E241" s="39" t="s">
        <v>1859</v>
      </c>
    </row>
    <row r="242" spans="1:16" ht="12.75">
      <c r="A242" t="s">
        <v>50</v>
      </c>
      <c s="34" t="s">
        <v>144</v>
      </c>
      <c s="34" t="s">
        <v>79</v>
      </c>
      <c s="35" t="s">
        <v>5</v>
      </c>
      <c s="6" t="s">
        <v>1860</v>
      </c>
      <c s="36" t="s">
        <v>54</v>
      </c>
      <c s="37">
        <v>16</v>
      </c>
      <c s="36">
        <v>0</v>
      </c>
      <c s="36">
        <f>ROUND(G242*H242,6)</f>
      </c>
      <c r="L242" s="38">
        <v>0</v>
      </c>
      <c s="32">
        <f>ROUND(ROUND(L242,2)*ROUND(G242,3),2)</f>
      </c>
      <c s="36" t="s">
        <v>62</v>
      </c>
      <c>
        <f>(M242*21)/100</f>
      </c>
      <c t="s">
        <v>28</v>
      </c>
    </row>
    <row r="243" spans="1:5" ht="12.75">
      <c r="A243" s="35" t="s">
        <v>56</v>
      </c>
      <c r="E243" s="39" t="s">
        <v>1860</v>
      </c>
    </row>
    <row r="244" spans="1:5" ht="12.75">
      <c r="A244" s="35" t="s">
        <v>57</v>
      </c>
      <c r="E244" s="40" t="s">
        <v>5</v>
      </c>
    </row>
    <row r="245" spans="1:5" ht="89.25">
      <c r="A245" t="s">
        <v>58</v>
      </c>
      <c r="E245" s="39" t="s">
        <v>1861</v>
      </c>
    </row>
    <row r="246" spans="1:16" ht="12.75">
      <c r="A246" t="s">
        <v>50</v>
      </c>
      <c s="34" t="s">
        <v>148</v>
      </c>
      <c s="34" t="s">
        <v>1862</v>
      </c>
      <c s="35" t="s">
        <v>5</v>
      </c>
      <c s="6" t="s">
        <v>1863</v>
      </c>
      <c s="36" t="s">
        <v>54</v>
      </c>
      <c s="37">
        <v>20</v>
      </c>
      <c s="36">
        <v>0</v>
      </c>
      <c s="36">
        <f>ROUND(G246*H246,6)</f>
      </c>
      <c r="L246" s="38">
        <v>0</v>
      </c>
      <c s="32">
        <f>ROUND(ROUND(L246,2)*ROUND(G246,3),2)</f>
      </c>
      <c s="36" t="s">
        <v>62</v>
      </c>
      <c>
        <f>(M246*21)/100</f>
      </c>
      <c t="s">
        <v>28</v>
      </c>
    </row>
    <row r="247" spans="1:5" ht="12.75">
      <c r="A247" s="35" t="s">
        <v>56</v>
      </c>
      <c r="E247" s="39" t="s">
        <v>1863</v>
      </c>
    </row>
    <row r="248" spans="1:5" ht="12.75">
      <c r="A248" s="35" t="s">
        <v>57</v>
      </c>
      <c r="E248" s="40" t="s">
        <v>5</v>
      </c>
    </row>
    <row r="249" spans="1:5" ht="89.25">
      <c r="A249" t="s">
        <v>58</v>
      </c>
      <c r="E249" s="39" t="s">
        <v>1864</v>
      </c>
    </row>
    <row r="250" spans="1:16" ht="12.75">
      <c r="A250" t="s">
        <v>50</v>
      </c>
      <c s="34" t="s">
        <v>151</v>
      </c>
      <c s="34" t="s">
        <v>1865</v>
      </c>
      <c s="35" t="s">
        <v>5</v>
      </c>
      <c s="6" t="s">
        <v>1866</v>
      </c>
      <c s="36" t="s">
        <v>54</v>
      </c>
      <c s="37">
        <v>216</v>
      </c>
      <c s="36">
        <v>0</v>
      </c>
      <c s="36">
        <f>ROUND(G250*H250,6)</f>
      </c>
      <c r="L250" s="38">
        <v>0</v>
      </c>
      <c s="32">
        <f>ROUND(ROUND(L250,2)*ROUND(G250,3),2)</f>
      </c>
      <c s="36" t="s">
        <v>55</v>
      </c>
      <c>
        <f>(M250*21)/100</f>
      </c>
      <c t="s">
        <v>28</v>
      </c>
    </row>
    <row r="251" spans="1:5" ht="12.75">
      <c r="A251" s="35" t="s">
        <v>56</v>
      </c>
      <c r="E251" s="39" t="s">
        <v>1866</v>
      </c>
    </row>
    <row r="252" spans="1:5" ht="12.75">
      <c r="A252" s="35" t="s">
        <v>57</v>
      </c>
      <c r="E252" s="40" t="s">
        <v>5</v>
      </c>
    </row>
    <row r="253" spans="1:5" ht="140.25">
      <c r="A253" t="s">
        <v>58</v>
      </c>
      <c r="E253" s="39" t="s">
        <v>1867</v>
      </c>
    </row>
    <row r="254" spans="1:16" ht="12.75">
      <c r="A254" t="s">
        <v>50</v>
      </c>
      <c s="34" t="s">
        <v>155</v>
      </c>
      <c s="34" t="s">
        <v>1819</v>
      </c>
      <c s="35" t="s">
        <v>5</v>
      </c>
      <c s="6" t="s">
        <v>1868</v>
      </c>
      <c s="36" t="s">
        <v>244</v>
      </c>
      <c s="37">
        <v>200</v>
      </c>
      <c s="36">
        <v>0</v>
      </c>
      <c s="36">
        <f>ROUND(G254*H254,6)</f>
      </c>
      <c r="L254" s="38">
        <v>0</v>
      </c>
      <c s="32">
        <f>ROUND(ROUND(L254,2)*ROUND(G254,3),2)</f>
      </c>
      <c s="36" t="s">
        <v>62</v>
      </c>
      <c>
        <f>(M254*21)/100</f>
      </c>
      <c t="s">
        <v>28</v>
      </c>
    </row>
    <row r="255" spans="1:5" ht="12.75">
      <c r="A255" s="35" t="s">
        <v>56</v>
      </c>
      <c r="E255" s="39" t="s">
        <v>1868</v>
      </c>
    </row>
    <row r="256" spans="1:5" ht="12.75">
      <c r="A256" s="35" t="s">
        <v>57</v>
      </c>
      <c r="E256" s="40" t="s">
        <v>5</v>
      </c>
    </row>
    <row r="257" spans="1:5" ht="89.25">
      <c r="A257" t="s">
        <v>58</v>
      </c>
      <c r="E257" s="39" t="s">
        <v>1869</v>
      </c>
    </row>
    <row r="258" spans="1:16" ht="12.75">
      <c r="A258" t="s">
        <v>50</v>
      </c>
      <c s="34" t="s">
        <v>159</v>
      </c>
      <c s="34" t="s">
        <v>1870</v>
      </c>
      <c s="35" t="s">
        <v>5</v>
      </c>
      <c s="6" t="s">
        <v>1871</v>
      </c>
      <c s="36" t="s">
        <v>244</v>
      </c>
      <c s="37">
        <v>16</v>
      </c>
      <c s="36">
        <v>0</v>
      </c>
      <c s="36">
        <f>ROUND(G258*H258,6)</f>
      </c>
      <c r="L258" s="38">
        <v>0</v>
      </c>
      <c s="32">
        <f>ROUND(ROUND(L258,2)*ROUND(G258,3),2)</f>
      </c>
      <c s="36" t="s">
        <v>62</v>
      </c>
      <c>
        <f>(M258*21)/100</f>
      </c>
      <c t="s">
        <v>28</v>
      </c>
    </row>
    <row r="259" spans="1:5" ht="12.75">
      <c r="A259" s="35" t="s">
        <v>56</v>
      </c>
      <c r="E259" s="39" t="s">
        <v>1871</v>
      </c>
    </row>
    <row r="260" spans="1:5" ht="12.75">
      <c r="A260" s="35" t="s">
        <v>57</v>
      </c>
      <c r="E260" s="40" t="s">
        <v>5</v>
      </c>
    </row>
    <row r="261" spans="1:5" ht="89.25">
      <c r="A261" t="s">
        <v>58</v>
      </c>
      <c r="E261" s="39" t="s">
        <v>1872</v>
      </c>
    </row>
    <row r="262" spans="1:16" ht="38.25">
      <c r="A262" t="s">
        <v>50</v>
      </c>
      <c s="34" t="s">
        <v>163</v>
      </c>
      <c s="34" t="s">
        <v>1873</v>
      </c>
      <c s="35" t="s">
        <v>5</v>
      </c>
      <c s="6" t="s">
        <v>1874</v>
      </c>
      <c s="36" t="s">
        <v>244</v>
      </c>
      <c s="37">
        <v>25</v>
      </c>
      <c s="36">
        <v>0</v>
      </c>
      <c s="36">
        <f>ROUND(G262*H262,6)</f>
      </c>
      <c r="L262" s="38">
        <v>0</v>
      </c>
      <c s="32">
        <f>ROUND(ROUND(L262,2)*ROUND(G262,3),2)</f>
      </c>
      <c s="36" t="s">
        <v>62</v>
      </c>
      <c>
        <f>(M262*21)/100</f>
      </c>
      <c t="s">
        <v>28</v>
      </c>
    </row>
    <row r="263" spans="1:5" ht="38.25">
      <c r="A263" s="35" t="s">
        <v>56</v>
      </c>
      <c r="E263" s="39" t="s">
        <v>1875</v>
      </c>
    </row>
    <row r="264" spans="1:5" ht="12.75">
      <c r="A264" s="35" t="s">
        <v>57</v>
      </c>
      <c r="E264" s="40" t="s">
        <v>5</v>
      </c>
    </row>
    <row r="265" spans="1:5" ht="191.25">
      <c r="A265" t="s">
        <v>58</v>
      </c>
      <c r="E265" s="39" t="s">
        <v>1876</v>
      </c>
    </row>
    <row r="266" spans="1:16" ht="12.75">
      <c r="A266" t="s">
        <v>50</v>
      </c>
      <c s="34" t="s">
        <v>169</v>
      </c>
      <c s="34" t="s">
        <v>1877</v>
      </c>
      <c s="35" t="s">
        <v>5</v>
      </c>
      <c s="6" t="s">
        <v>1878</v>
      </c>
      <c s="36" t="s">
        <v>54</v>
      </c>
      <c s="37">
        <v>25</v>
      </c>
      <c s="36">
        <v>0</v>
      </c>
      <c s="36">
        <f>ROUND(G266*H266,6)</f>
      </c>
      <c r="L266" s="38">
        <v>0</v>
      </c>
      <c s="32">
        <f>ROUND(ROUND(L266,2)*ROUND(G266,3),2)</f>
      </c>
      <c s="36" t="s">
        <v>55</v>
      </c>
      <c>
        <f>(M266*21)/100</f>
      </c>
      <c t="s">
        <v>28</v>
      </c>
    </row>
    <row r="267" spans="1:5" ht="12.75">
      <c r="A267" s="35" t="s">
        <v>56</v>
      </c>
      <c r="E267" s="39" t="s">
        <v>1878</v>
      </c>
    </row>
    <row r="268" spans="1:5" ht="12.75">
      <c r="A268" s="35" t="s">
        <v>57</v>
      </c>
      <c r="E268" s="40" t="s">
        <v>5</v>
      </c>
    </row>
    <row r="269" spans="1:5" ht="140.25">
      <c r="A269" t="s">
        <v>58</v>
      </c>
      <c r="E269" s="39" t="s">
        <v>1879</v>
      </c>
    </row>
    <row r="270" spans="1:13" ht="12.75">
      <c r="A270" t="s">
        <v>47</v>
      </c>
      <c r="C270" s="31" t="s">
        <v>167</v>
      </c>
      <c r="E270" s="33" t="s">
        <v>1880</v>
      </c>
      <c r="J270" s="32">
        <f>0</f>
      </c>
      <c s="32">
        <f>0</f>
      </c>
      <c s="32">
        <f>0+L271+L275+L279+L283+L287+L291+L295+L299+L303+L307+L311+L315+L319+L323+L327+L331</f>
      </c>
      <c s="32">
        <f>0+M271+M275+M279+M283+M287+M291+M295+M299+M303+M307+M311+M315+M319+M323+M327+M331</f>
      </c>
    </row>
    <row r="271" spans="1:16" ht="12.75">
      <c r="A271" t="s">
        <v>50</v>
      </c>
      <c s="34" t="s">
        <v>173</v>
      </c>
      <c s="34" t="s">
        <v>1881</v>
      </c>
      <c s="35" t="s">
        <v>5</v>
      </c>
      <c s="6" t="s">
        <v>1882</v>
      </c>
      <c s="36" t="s">
        <v>54</v>
      </c>
      <c s="37">
        <v>1</v>
      </c>
      <c s="36">
        <v>0</v>
      </c>
      <c s="36">
        <f>ROUND(G271*H271,6)</f>
      </c>
      <c r="L271" s="38">
        <v>0</v>
      </c>
      <c s="32">
        <f>ROUND(ROUND(L271,2)*ROUND(G271,3),2)</f>
      </c>
      <c s="36" t="s">
        <v>55</v>
      </c>
      <c>
        <f>(M271*21)/100</f>
      </c>
      <c t="s">
        <v>28</v>
      </c>
    </row>
    <row r="272" spans="1:5" ht="12.75">
      <c r="A272" s="35" t="s">
        <v>56</v>
      </c>
      <c r="E272" s="39" t="s">
        <v>1882</v>
      </c>
    </row>
    <row r="273" spans="1:5" ht="12.75">
      <c r="A273" s="35" t="s">
        <v>57</v>
      </c>
      <c r="E273" s="40" t="s">
        <v>5</v>
      </c>
    </row>
    <row r="274" spans="1:5" ht="140.25">
      <c r="A274" t="s">
        <v>58</v>
      </c>
      <c r="E274" s="39" t="s">
        <v>1883</v>
      </c>
    </row>
    <row r="275" spans="1:16" ht="12.75">
      <c r="A275" t="s">
        <v>50</v>
      </c>
      <c s="34" t="s">
        <v>177</v>
      </c>
      <c s="34" t="s">
        <v>1884</v>
      </c>
      <c s="35" t="s">
        <v>5</v>
      </c>
      <c s="6" t="s">
        <v>1885</v>
      </c>
      <c s="36" t="s">
        <v>54</v>
      </c>
      <c s="37">
        <v>1</v>
      </c>
      <c s="36">
        <v>0</v>
      </c>
      <c s="36">
        <f>ROUND(G275*H275,6)</f>
      </c>
      <c r="L275" s="38">
        <v>0</v>
      </c>
      <c s="32">
        <f>ROUND(ROUND(L275,2)*ROUND(G275,3),2)</f>
      </c>
      <c s="36" t="s">
        <v>62</v>
      </c>
      <c>
        <f>(M275*21)/100</f>
      </c>
      <c t="s">
        <v>28</v>
      </c>
    </row>
    <row r="276" spans="1:5" ht="12.75">
      <c r="A276" s="35" t="s">
        <v>56</v>
      </c>
      <c r="E276" s="39" t="s">
        <v>1885</v>
      </c>
    </row>
    <row r="277" spans="1:5" ht="12.75">
      <c r="A277" s="35" t="s">
        <v>57</v>
      </c>
      <c r="E277" s="40" t="s">
        <v>5</v>
      </c>
    </row>
    <row r="278" spans="1:5" ht="344.25">
      <c r="A278" t="s">
        <v>58</v>
      </c>
      <c r="E278" s="39" t="s">
        <v>1886</v>
      </c>
    </row>
    <row r="279" spans="1:16" ht="12.75">
      <c r="A279" t="s">
        <v>50</v>
      </c>
      <c s="34" t="s">
        <v>181</v>
      </c>
      <c s="34" t="s">
        <v>1887</v>
      </c>
      <c s="35" t="s">
        <v>5</v>
      </c>
      <c s="6" t="s">
        <v>1888</v>
      </c>
      <c s="36" t="s">
        <v>54</v>
      </c>
      <c s="37">
        <v>1</v>
      </c>
      <c s="36">
        <v>0</v>
      </c>
      <c s="36">
        <f>ROUND(G279*H279,6)</f>
      </c>
      <c r="L279" s="38">
        <v>0</v>
      </c>
      <c s="32">
        <f>ROUND(ROUND(L279,2)*ROUND(G279,3),2)</f>
      </c>
      <c s="36" t="s">
        <v>62</v>
      </c>
      <c>
        <f>(M279*21)/100</f>
      </c>
      <c t="s">
        <v>28</v>
      </c>
    </row>
    <row r="280" spans="1:5" ht="12.75">
      <c r="A280" s="35" t="s">
        <v>56</v>
      </c>
      <c r="E280" s="39" t="s">
        <v>1888</v>
      </c>
    </row>
    <row r="281" spans="1:5" ht="12.75">
      <c r="A281" s="35" t="s">
        <v>57</v>
      </c>
      <c r="E281" s="40" t="s">
        <v>5</v>
      </c>
    </row>
    <row r="282" spans="1:5" ht="89.25">
      <c r="A282" t="s">
        <v>58</v>
      </c>
      <c r="E282" s="39" t="s">
        <v>1889</v>
      </c>
    </row>
    <row r="283" spans="1:16" ht="12.75">
      <c r="A283" t="s">
        <v>50</v>
      </c>
      <c s="34" t="s">
        <v>185</v>
      </c>
      <c s="34" t="s">
        <v>1890</v>
      </c>
      <c s="35" t="s">
        <v>5</v>
      </c>
      <c s="6" t="s">
        <v>1891</v>
      </c>
      <c s="36" t="s">
        <v>54</v>
      </c>
      <c s="37">
        <v>1</v>
      </c>
      <c s="36">
        <v>0</v>
      </c>
      <c s="36">
        <f>ROUND(G283*H283,6)</f>
      </c>
      <c r="L283" s="38">
        <v>0</v>
      </c>
      <c s="32">
        <f>ROUND(ROUND(L283,2)*ROUND(G283,3),2)</f>
      </c>
      <c s="36" t="s">
        <v>62</v>
      </c>
      <c>
        <f>(M283*21)/100</f>
      </c>
      <c t="s">
        <v>28</v>
      </c>
    </row>
    <row r="284" spans="1:5" ht="12.75">
      <c r="A284" s="35" t="s">
        <v>56</v>
      </c>
      <c r="E284" s="39" t="s">
        <v>1891</v>
      </c>
    </row>
    <row r="285" spans="1:5" ht="12.75">
      <c r="A285" s="35" t="s">
        <v>57</v>
      </c>
      <c r="E285" s="40" t="s">
        <v>5</v>
      </c>
    </row>
    <row r="286" spans="1:5" ht="89.25">
      <c r="A286" t="s">
        <v>58</v>
      </c>
      <c r="E286" s="39" t="s">
        <v>1892</v>
      </c>
    </row>
    <row r="287" spans="1:16" ht="12.75">
      <c r="A287" t="s">
        <v>50</v>
      </c>
      <c s="34" t="s">
        <v>189</v>
      </c>
      <c s="34" t="s">
        <v>1893</v>
      </c>
      <c s="35" t="s">
        <v>5</v>
      </c>
      <c s="6" t="s">
        <v>1894</v>
      </c>
      <c s="36" t="s">
        <v>54</v>
      </c>
      <c s="37">
        <v>1</v>
      </c>
      <c s="36">
        <v>0</v>
      </c>
      <c s="36">
        <f>ROUND(G287*H287,6)</f>
      </c>
      <c r="L287" s="38">
        <v>0</v>
      </c>
      <c s="32">
        <f>ROUND(ROUND(L287,2)*ROUND(G287,3),2)</f>
      </c>
      <c s="36" t="s">
        <v>62</v>
      </c>
      <c>
        <f>(M287*21)/100</f>
      </c>
      <c t="s">
        <v>28</v>
      </c>
    </row>
    <row r="288" spans="1:5" ht="12.75">
      <c r="A288" s="35" t="s">
        <v>56</v>
      </c>
      <c r="E288" s="39" t="s">
        <v>1894</v>
      </c>
    </row>
    <row r="289" spans="1:5" ht="12.75">
      <c r="A289" s="35" t="s">
        <v>57</v>
      </c>
      <c r="E289" s="40" t="s">
        <v>5</v>
      </c>
    </row>
    <row r="290" spans="1:5" ht="89.25">
      <c r="A290" t="s">
        <v>58</v>
      </c>
      <c r="E290" s="39" t="s">
        <v>1895</v>
      </c>
    </row>
    <row r="291" spans="1:16" ht="12.75">
      <c r="A291" t="s">
        <v>50</v>
      </c>
      <c s="34" t="s">
        <v>193</v>
      </c>
      <c s="34" t="s">
        <v>1896</v>
      </c>
      <c s="35" t="s">
        <v>5</v>
      </c>
      <c s="6" t="s">
        <v>1897</v>
      </c>
      <c s="36" t="s">
        <v>202</v>
      </c>
      <c s="37">
        <v>100</v>
      </c>
      <c s="36">
        <v>0</v>
      </c>
      <c s="36">
        <f>ROUND(G291*H291,6)</f>
      </c>
      <c r="L291" s="38">
        <v>0</v>
      </c>
      <c s="32">
        <f>ROUND(ROUND(L291,2)*ROUND(G291,3),2)</f>
      </c>
      <c s="36" t="s">
        <v>55</v>
      </c>
      <c>
        <f>(M291*21)/100</f>
      </c>
      <c t="s">
        <v>28</v>
      </c>
    </row>
    <row r="292" spans="1:5" ht="12.75">
      <c r="A292" s="35" t="s">
        <v>56</v>
      </c>
      <c r="E292" s="39" t="s">
        <v>1897</v>
      </c>
    </row>
    <row r="293" spans="1:5" ht="12.75">
      <c r="A293" s="35" t="s">
        <v>57</v>
      </c>
      <c r="E293" s="40" t="s">
        <v>5</v>
      </c>
    </row>
    <row r="294" spans="1:5" ht="140.25">
      <c r="A294" t="s">
        <v>58</v>
      </c>
      <c r="E294" s="39" t="s">
        <v>1898</v>
      </c>
    </row>
    <row r="295" spans="1:16" ht="12.75">
      <c r="A295" t="s">
        <v>50</v>
      </c>
      <c s="34" t="s">
        <v>199</v>
      </c>
      <c s="34" t="s">
        <v>1899</v>
      </c>
      <c s="35" t="s">
        <v>5</v>
      </c>
      <c s="6" t="s">
        <v>1900</v>
      </c>
      <c s="36" t="s">
        <v>202</v>
      </c>
      <c s="37">
        <v>100</v>
      </c>
      <c s="36">
        <v>0</v>
      </c>
      <c s="36">
        <f>ROUND(G295*H295,6)</f>
      </c>
      <c r="L295" s="38">
        <v>0</v>
      </c>
      <c s="32">
        <f>ROUND(ROUND(L295,2)*ROUND(G295,3),2)</f>
      </c>
      <c s="36" t="s">
        <v>55</v>
      </c>
      <c>
        <f>(M295*21)/100</f>
      </c>
      <c t="s">
        <v>28</v>
      </c>
    </row>
    <row r="296" spans="1:5" ht="12.75">
      <c r="A296" s="35" t="s">
        <v>56</v>
      </c>
      <c r="E296" s="39" t="s">
        <v>1900</v>
      </c>
    </row>
    <row r="297" spans="1:5" ht="12.75">
      <c r="A297" s="35" t="s">
        <v>57</v>
      </c>
      <c r="E297" s="40" t="s">
        <v>5</v>
      </c>
    </row>
    <row r="298" spans="1:5" ht="89.25">
      <c r="A298" t="s">
        <v>58</v>
      </c>
      <c r="E298" s="39" t="s">
        <v>1901</v>
      </c>
    </row>
    <row r="299" spans="1:16" ht="12.75">
      <c r="A299" t="s">
        <v>50</v>
      </c>
      <c s="34" t="s">
        <v>204</v>
      </c>
      <c s="34" t="s">
        <v>1902</v>
      </c>
      <c s="35" t="s">
        <v>5</v>
      </c>
      <c s="6" t="s">
        <v>1903</v>
      </c>
      <c s="36" t="s">
        <v>54</v>
      </c>
      <c s="37">
        <v>3</v>
      </c>
      <c s="36">
        <v>0</v>
      </c>
      <c s="36">
        <f>ROUND(G299*H299,6)</f>
      </c>
      <c r="L299" s="38">
        <v>0</v>
      </c>
      <c s="32">
        <f>ROUND(ROUND(L299,2)*ROUND(G299,3),2)</f>
      </c>
      <c s="36" t="s">
        <v>55</v>
      </c>
      <c>
        <f>(M299*21)/100</f>
      </c>
      <c t="s">
        <v>28</v>
      </c>
    </row>
    <row r="300" spans="1:5" ht="12.75">
      <c r="A300" s="35" t="s">
        <v>56</v>
      </c>
      <c r="E300" s="39" t="s">
        <v>1903</v>
      </c>
    </row>
    <row r="301" spans="1:5" ht="12.75">
      <c r="A301" s="35" t="s">
        <v>57</v>
      </c>
      <c r="E301" s="40" t="s">
        <v>5</v>
      </c>
    </row>
    <row r="302" spans="1:5" ht="89.25">
      <c r="A302" t="s">
        <v>58</v>
      </c>
      <c r="E302" s="39" t="s">
        <v>1904</v>
      </c>
    </row>
    <row r="303" spans="1:16" ht="12.75">
      <c r="A303" t="s">
        <v>50</v>
      </c>
      <c s="34" t="s">
        <v>208</v>
      </c>
      <c s="34" t="s">
        <v>1905</v>
      </c>
      <c s="35" t="s">
        <v>5</v>
      </c>
      <c s="6" t="s">
        <v>1906</v>
      </c>
      <c s="36" t="s">
        <v>54</v>
      </c>
      <c s="37">
        <v>100</v>
      </c>
      <c s="36">
        <v>0</v>
      </c>
      <c s="36">
        <f>ROUND(G303*H303,6)</f>
      </c>
      <c r="L303" s="38">
        <v>0</v>
      </c>
      <c s="32">
        <f>ROUND(ROUND(L303,2)*ROUND(G303,3),2)</f>
      </c>
      <c s="36" t="s">
        <v>55</v>
      </c>
      <c>
        <f>(M303*21)/100</f>
      </c>
      <c t="s">
        <v>28</v>
      </c>
    </row>
    <row r="304" spans="1:5" ht="12.75">
      <c r="A304" s="35" t="s">
        <v>56</v>
      </c>
      <c r="E304" s="39" t="s">
        <v>1906</v>
      </c>
    </row>
    <row r="305" spans="1:5" ht="12.75">
      <c r="A305" s="35" t="s">
        <v>57</v>
      </c>
      <c r="E305" s="40" t="s">
        <v>5</v>
      </c>
    </row>
    <row r="306" spans="1:5" ht="89.25">
      <c r="A306" t="s">
        <v>58</v>
      </c>
      <c r="E306" s="39" t="s">
        <v>1907</v>
      </c>
    </row>
    <row r="307" spans="1:16" ht="12.75">
      <c r="A307" t="s">
        <v>50</v>
      </c>
      <c s="34" t="s">
        <v>212</v>
      </c>
      <c s="34" t="s">
        <v>1908</v>
      </c>
      <c s="35" t="s">
        <v>5</v>
      </c>
      <c s="6" t="s">
        <v>1909</v>
      </c>
      <c s="36" t="s">
        <v>54</v>
      </c>
      <c s="37">
        <v>2</v>
      </c>
      <c s="36">
        <v>0</v>
      </c>
      <c s="36">
        <f>ROUND(G307*H307,6)</f>
      </c>
      <c r="L307" s="38">
        <v>0</v>
      </c>
      <c s="32">
        <f>ROUND(ROUND(L307,2)*ROUND(G307,3),2)</f>
      </c>
      <c s="36" t="s">
        <v>55</v>
      </c>
      <c>
        <f>(M307*21)/100</f>
      </c>
      <c t="s">
        <v>28</v>
      </c>
    </row>
    <row r="308" spans="1:5" ht="12.75">
      <c r="A308" s="35" t="s">
        <v>56</v>
      </c>
      <c r="E308" s="39" t="s">
        <v>1909</v>
      </c>
    </row>
    <row r="309" spans="1:5" ht="12.75">
      <c r="A309" s="35" t="s">
        <v>57</v>
      </c>
      <c r="E309" s="40" t="s">
        <v>5</v>
      </c>
    </row>
    <row r="310" spans="1:5" ht="89.25">
      <c r="A310" t="s">
        <v>58</v>
      </c>
      <c r="E310" s="39" t="s">
        <v>1910</v>
      </c>
    </row>
    <row r="311" spans="1:16" ht="12.75">
      <c r="A311" t="s">
        <v>50</v>
      </c>
      <c s="34" t="s">
        <v>216</v>
      </c>
      <c s="34" t="s">
        <v>1911</v>
      </c>
      <c s="35" t="s">
        <v>5</v>
      </c>
      <c s="6" t="s">
        <v>1912</v>
      </c>
      <c s="36" t="s">
        <v>54</v>
      </c>
      <c s="37">
        <v>3</v>
      </c>
      <c s="36">
        <v>0</v>
      </c>
      <c s="36">
        <f>ROUND(G311*H311,6)</f>
      </c>
      <c r="L311" s="38">
        <v>0</v>
      </c>
      <c s="32">
        <f>ROUND(ROUND(L311,2)*ROUND(G311,3),2)</f>
      </c>
      <c s="36" t="s">
        <v>55</v>
      </c>
      <c>
        <f>(M311*21)/100</f>
      </c>
      <c t="s">
        <v>28</v>
      </c>
    </row>
    <row r="312" spans="1:5" ht="12.75">
      <c r="A312" s="35" t="s">
        <v>56</v>
      </c>
      <c r="E312" s="39" t="s">
        <v>1912</v>
      </c>
    </row>
    <row r="313" spans="1:5" ht="12.75">
      <c r="A313" s="35" t="s">
        <v>57</v>
      </c>
      <c r="E313" s="40" t="s">
        <v>5</v>
      </c>
    </row>
    <row r="314" spans="1:5" ht="89.25">
      <c r="A314" t="s">
        <v>58</v>
      </c>
      <c r="E314" s="39" t="s">
        <v>1913</v>
      </c>
    </row>
    <row r="315" spans="1:16" ht="12.75">
      <c r="A315" t="s">
        <v>50</v>
      </c>
      <c s="34" t="s">
        <v>220</v>
      </c>
      <c s="34" t="s">
        <v>1914</v>
      </c>
      <c s="35" t="s">
        <v>5</v>
      </c>
      <c s="6" t="s">
        <v>1915</v>
      </c>
      <c s="36" t="s">
        <v>54</v>
      </c>
      <c s="37">
        <v>35</v>
      </c>
      <c s="36">
        <v>0</v>
      </c>
      <c s="36">
        <f>ROUND(G315*H315,6)</f>
      </c>
      <c r="L315" s="38">
        <v>0</v>
      </c>
      <c s="32">
        <f>ROUND(ROUND(L315,2)*ROUND(G315,3),2)</f>
      </c>
      <c s="36" t="s">
        <v>55</v>
      </c>
      <c>
        <f>(M315*21)/100</f>
      </c>
      <c t="s">
        <v>28</v>
      </c>
    </row>
    <row r="316" spans="1:5" ht="12.75">
      <c r="A316" s="35" t="s">
        <v>56</v>
      </c>
      <c r="E316" s="39" t="s">
        <v>1915</v>
      </c>
    </row>
    <row r="317" spans="1:5" ht="12.75">
      <c r="A317" s="35" t="s">
        <v>57</v>
      </c>
      <c r="E317" s="40" t="s">
        <v>5</v>
      </c>
    </row>
    <row r="318" spans="1:5" ht="89.25">
      <c r="A318" t="s">
        <v>58</v>
      </c>
      <c r="E318" s="39" t="s">
        <v>1916</v>
      </c>
    </row>
    <row r="319" spans="1:16" ht="12.75">
      <c r="A319" t="s">
        <v>50</v>
      </c>
      <c s="34" t="s">
        <v>224</v>
      </c>
      <c s="34" t="s">
        <v>1917</v>
      </c>
      <c s="35" t="s">
        <v>5</v>
      </c>
      <c s="6" t="s">
        <v>1918</v>
      </c>
      <c s="36" t="s">
        <v>54</v>
      </c>
      <c s="37">
        <v>9</v>
      </c>
      <c s="36">
        <v>0</v>
      </c>
      <c s="36">
        <f>ROUND(G319*H319,6)</f>
      </c>
      <c r="L319" s="38">
        <v>0</v>
      </c>
      <c s="32">
        <f>ROUND(ROUND(L319,2)*ROUND(G319,3),2)</f>
      </c>
      <c s="36" t="s">
        <v>55</v>
      </c>
      <c>
        <f>(M319*21)/100</f>
      </c>
      <c t="s">
        <v>28</v>
      </c>
    </row>
    <row r="320" spans="1:5" ht="12.75">
      <c r="A320" s="35" t="s">
        <v>56</v>
      </c>
      <c r="E320" s="39" t="s">
        <v>1918</v>
      </c>
    </row>
    <row r="321" spans="1:5" ht="12.75">
      <c r="A321" s="35" t="s">
        <v>57</v>
      </c>
      <c r="E321" s="40" t="s">
        <v>5</v>
      </c>
    </row>
    <row r="322" spans="1:5" ht="140.25">
      <c r="A322" t="s">
        <v>58</v>
      </c>
      <c r="E322" s="39" t="s">
        <v>1919</v>
      </c>
    </row>
    <row r="323" spans="1:16" ht="12.75">
      <c r="A323" t="s">
        <v>50</v>
      </c>
      <c s="34" t="s">
        <v>228</v>
      </c>
      <c s="34" t="s">
        <v>1920</v>
      </c>
      <c s="35" t="s">
        <v>5</v>
      </c>
      <c s="6" t="s">
        <v>1921</v>
      </c>
      <c s="36" t="s">
        <v>244</v>
      </c>
      <c s="37">
        <v>1</v>
      </c>
      <c s="36">
        <v>0</v>
      </c>
      <c s="36">
        <f>ROUND(G323*H323,6)</f>
      </c>
      <c r="L323" s="38">
        <v>0</v>
      </c>
      <c s="32">
        <f>ROUND(ROUND(L323,2)*ROUND(G323,3),2)</f>
      </c>
      <c s="36" t="s">
        <v>62</v>
      </c>
      <c>
        <f>(M323*21)/100</f>
      </c>
      <c t="s">
        <v>28</v>
      </c>
    </row>
    <row r="324" spans="1:5" ht="12.75">
      <c r="A324" s="35" t="s">
        <v>56</v>
      </c>
      <c r="E324" s="39" t="s">
        <v>1921</v>
      </c>
    </row>
    <row r="325" spans="1:5" ht="12.75">
      <c r="A325" s="35" t="s">
        <v>57</v>
      </c>
      <c r="E325" s="40" t="s">
        <v>5</v>
      </c>
    </row>
    <row r="326" spans="1:5" ht="89.25">
      <c r="A326" t="s">
        <v>58</v>
      </c>
      <c r="E326" s="39" t="s">
        <v>1922</v>
      </c>
    </row>
    <row r="327" spans="1:16" ht="12.75">
      <c r="A327" t="s">
        <v>50</v>
      </c>
      <c s="34" t="s">
        <v>232</v>
      </c>
      <c s="34" t="s">
        <v>1923</v>
      </c>
      <c s="35" t="s">
        <v>5</v>
      </c>
      <c s="6" t="s">
        <v>1924</v>
      </c>
      <c s="36" t="s">
        <v>54</v>
      </c>
      <c s="37">
        <v>1</v>
      </c>
      <c s="36">
        <v>0</v>
      </c>
      <c s="36">
        <f>ROUND(G327*H327,6)</f>
      </c>
      <c r="L327" s="38">
        <v>0</v>
      </c>
      <c s="32">
        <f>ROUND(ROUND(L327,2)*ROUND(G327,3),2)</f>
      </c>
      <c s="36" t="s">
        <v>62</v>
      </c>
      <c>
        <f>(M327*21)/100</f>
      </c>
      <c t="s">
        <v>28</v>
      </c>
    </row>
    <row r="328" spans="1:5" ht="12.75">
      <c r="A328" s="35" t="s">
        <v>56</v>
      </c>
      <c r="E328" s="39" t="s">
        <v>1924</v>
      </c>
    </row>
    <row r="329" spans="1:5" ht="12.75">
      <c r="A329" s="35" t="s">
        <v>57</v>
      </c>
      <c r="E329" s="40" t="s">
        <v>5</v>
      </c>
    </row>
    <row r="330" spans="1:5" ht="89.25">
      <c r="A330" t="s">
        <v>58</v>
      </c>
      <c r="E330" s="39" t="s">
        <v>1925</v>
      </c>
    </row>
    <row r="331" spans="1:16" ht="12.75">
      <c r="A331" t="s">
        <v>50</v>
      </c>
      <c s="34" t="s">
        <v>236</v>
      </c>
      <c s="34" t="s">
        <v>1926</v>
      </c>
      <c s="35" t="s">
        <v>5</v>
      </c>
      <c s="6" t="s">
        <v>1927</v>
      </c>
      <c s="36" t="s">
        <v>54</v>
      </c>
      <c s="37">
        <v>9</v>
      </c>
      <c s="36">
        <v>0</v>
      </c>
      <c s="36">
        <f>ROUND(G331*H331,6)</f>
      </c>
      <c r="L331" s="38">
        <v>0</v>
      </c>
      <c s="32">
        <f>ROUND(ROUND(L331,2)*ROUND(G331,3),2)</f>
      </c>
      <c s="36" t="s">
        <v>62</v>
      </c>
      <c>
        <f>(M331*21)/100</f>
      </c>
      <c t="s">
        <v>28</v>
      </c>
    </row>
    <row r="332" spans="1:5" ht="12.75">
      <c r="A332" s="35" t="s">
        <v>56</v>
      </c>
      <c r="E332" s="39" t="s">
        <v>1927</v>
      </c>
    </row>
    <row r="333" spans="1:5" ht="12.75">
      <c r="A333" s="35" t="s">
        <v>57</v>
      </c>
      <c r="E333" s="40" t="s">
        <v>5</v>
      </c>
    </row>
    <row r="334" spans="1:5" ht="89.25">
      <c r="A334" t="s">
        <v>58</v>
      </c>
      <c r="E334" s="39" t="s">
        <v>1928</v>
      </c>
    </row>
    <row r="335" spans="1:13" ht="12.75">
      <c r="A335" t="s">
        <v>47</v>
      </c>
      <c r="C335" s="31" t="s">
        <v>197</v>
      </c>
      <c r="E335" s="33" t="s">
        <v>1929</v>
      </c>
      <c r="J335" s="32">
        <f>0</f>
      </c>
      <c s="32">
        <f>0</f>
      </c>
      <c s="32">
        <f>0+L336+L340+L344+L348+L352+L356+L360</f>
      </c>
      <c s="32">
        <f>0+M336+M340+M344+M348+M352+M356+M360</f>
      </c>
    </row>
    <row r="336" spans="1:16" ht="12.75">
      <c r="A336" t="s">
        <v>50</v>
      </c>
      <c s="34" t="s">
        <v>241</v>
      </c>
      <c s="34" t="s">
        <v>1930</v>
      </c>
      <c s="35" t="s">
        <v>5</v>
      </c>
      <c s="6" t="s">
        <v>1931</v>
      </c>
      <c s="36" t="s">
        <v>54</v>
      </c>
      <c s="37">
        <v>2</v>
      </c>
      <c s="36">
        <v>0</v>
      </c>
      <c s="36">
        <f>ROUND(G336*H336,6)</f>
      </c>
      <c r="L336" s="38">
        <v>0</v>
      </c>
      <c s="32">
        <f>ROUND(ROUND(L336,2)*ROUND(G336,3),2)</f>
      </c>
      <c s="36" t="s">
        <v>55</v>
      </c>
      <c>
        <f>(M336*21)/100</f>
      </c>
      <c t="s">
        <v>28</v>
      </c>
    </row>
    <row r="337" spans="1:5" ht="12.75">
      <c r="A337" s="35" t="s">
        <v>56</v>
      </c>
      <c r="E337" s="39" t="s">
        <v>1931</v>
      </c>
    </row>
    <row r="338" spans="1:5" ht="12.75">
      <c r="A338" s="35" t="s">
        <v>57</v>
      </c>
      <c r="E338" s="40" t="s">
        <v>5</v>
      </c>
    </row>
    <row r="339" spans="1:5" ht="140.25">
      <c r="A339" t="s">
        <v>58</v>
      </c>
      <c r="E339" s="39" t="s">
        <v>1932</v>
      </c>
    </row>
    <row r="340" spans="1:16" ht="25.5">
      <c r="A340" t="s">
        <v>50</v>
      </c>
      <c s="34" t="s">
        <v>246</v>
      </c>
      <c s="34" t="s">
        <v>87</v>
      </c>
      <c s="35" t="s">
        <v>5</v>
      </c>
      <c s="6" t="s">
        <v>1933</v>
      </c>
      <c s="36" t="s">
        <v>54</v>
      </c>
      <c s="37">
        <v>2</v>
      </c>
      <c s="36">
        <v>0</v>
      </c>
      <c s="36">
        <f>ROUND(G340*H340,6)</f>
      </c>
      <c r="L340" s="38">
        <v>0</v>
      </c>
      <c s="32">
        <f>ROUND(ROUND(L340,2)*ROUND(G340,3),2)</f>
      </c>
      <c s="36" t="s">
        <v>62</v>
      </c>
      <c>
        <f>(M340*21)/100</f>
      </c>
      <c t="s">
        <v>28</v>
      </c>
    </row>
    <row r="341" spans="1:5" ht="25.5">
      <c r="A341" s="35" t="s">
        <v>56</v>
      </c>
      <c r="E341" s="39" t="s">
        <v>1933</v>
      </c>
    </row>
    <row r="342" spans="1:5" ht="12.75">
      <c r="A342" s="35" t="s">
        <v>57</v>
      </c>
      <c r="E342" s="40" t="s">
        <v>5</v>
      </c>
    </row>
    <row r="343" spans="1:5" ht="140.25">
      <c r="A343" t="s">
        <v>58</v>
      </c>
      <c r="E343" s="39" t="s">
        <v>1934</v>
      </c>
    </row>
    <row r="344" spans="1:16" ht="12.75">
      <c r="A344" t="s">
        <v>50</v>
      </c>
      <c s="34" t="s">
        <v>250</v>
      </c>
      <c s="34" t="s">
        <v>1935</v>
      </c>
      <c s="35" t="s">
        <v>5</v>
      </c>
      <c s="6" t="s">
        <v>1936</v>
      </c>
      <c s="36" t="s">
        <v>54</v>
      </c>
      <c s="37">
        <v>3</v>
      </c>
      <c s="36">
        <v>0</v>
      </c>
      <c s="36">
        <f>ROUND(G344*H344,6)</f>
      </c>
      <c r="L344" s="38">
        <v>0</v>
      </c>
      <c s="32">
        <f>ROUND(ROUND(L344,2)*ROUND(G344,3),2)</f>
      </c>
      <c s="36" t="s">
        <v>55</v>
      </c>
      <c>
        <f>(M344*21)/100</f>
      </c>
      <c t="s">
        <v>28</v>
      </c>
    </row>
    <row r="345" spans="1:5" ht="12.75">
      <c r="A345" s="35" t="s">
        <v>56</v>
      </c>
      <c r="E345" s="39" t="s">
        <v>1936</v>
      </c>
    </row>
    <row r="346" spans="1:5" ht="12.75">
      <c r="A346" s="35" t="s">
        <v>57</v>
      </c>
      <c r="E346" s="40" t="s">
        <v>5</v>
      </c>
    </row>
    <row r="347" spans="1:5" ht="140.25">
      <c r="A347" t="s">
        <v>58</v>
      </c>
      <c r="E347" s="39" t="s">
        <v>1937</v>
      </c>
    </row>
    <row r="348" spans="1:16" ht="25.5">
      <c r="A348" t="s">
        <v>50</v>
      </c>
      <c s="34" t="s">
        <v>254</v>
      </c>
      <c s="34" t="s">
        <v>91</v>
      </c>
      <c s="35" t="s">
        <v>5</v>
      </c>
      <c s="6" t="s">
        <v>1938</v>
      </c>
      <c s="36" t="s">
        <v>54</v>
      </c>
      <c s="37">
        <v>3</v>
      </c>
      <c s="36">
        <v>0</v>
      </c>
      <c s="36">
        <f>ROUND(G348*H348,6)</f>
      </c>
      <c r="L348" s="38">
        <v>0</v>
      </c>
      <c s="32">
        <f>ROUND(ROUND(L348,2)*ROUND(G348,3),2)</f>
      </c>
      <c s="36" t="s">
        <v>62</v>
      </c>
      <c>
        <f>(M348*21)/100</f>
      </c>
      <c t="s">
        <v>28</v>
      </c>
    </row>
    <row r="349" spans="1:5" ht="38.25">
      <c r="A349" s="35" t="s">
        <v>56</v>
      </c>
      <c r="E349" s="39" t="s">
        <v>1939</v>
      </c>
    </row>
    <row r="350" spans="1:5" ht="12.75">
      <c r="A350" s="35" t="s">
        <v>57</v>
      </c>
      <c r="E350" s="40" t="s">
        <v>5</v>
      </c>
    </row>
    <row r="351" spans="1:5" ht="191.25">
      <c r="A351" t="s">
        <v>58</v>
      </c>
      <c r="E351" s="39" t="s">
        <v>1940</v>
      </c>
    </row>
    <row r="352" spans="1:16" ht="12.75">
      <c r="A352" t="s">
        <v>50</v>
      </c>
      <c s="34" t="s">
        <v>255</v>
      </c>
      <c s="34" t="s">
        <v>99</v>
      </c>
      <c s="35" t="s">
        <v>5</v>
      </c>
      <c s="6" t="s">
        <v>1941</v>
      </c>
      <c s="36" t="s">
        <v>54</v>
      </c>
      <c s="37">
        <v>3</v>
      </c>
      <c s="36">
        <v>0</v>
      </c>
      <c s="36">
        <f>ROUND(G352*H352,6)</f>
      </c>
      <c r="L352" s="38">
        <v>0</v>
      </c>
      <c s="32">
        <f>ROUND(ROUND(L352,2)*ROUND(G352,3),2)</f>
      </c>
      <c s="36" t="s">
        <v>62</v>
      </c>
      <c>
        <f>(M352*21)/100</f>
      </c>
      <c t="s">
        <v>28</v>
      </c>
    </row>
    <row r="353" spans="1:5" ht="12.75">
      <c r="A353" s="35" t="s">
        <v>56</v>
      </c>
      <c r="E353" s="39" t="s">
        <v>1941</v>
      </c>
    </row>
    <row r="354" spans="1:5" ht="12.75">
      <c r="A354" s="35" t="s">
        <v>57</v>
      </c>
      <c r="E354" s="40" t="s">
        <v>5</v>
      </c>
    </row>
    <row r="355" spans="1:5" ht="89.25">
      <c r="A355" t="s">
        <v>58</v>
      </c>
      <c r="E355" s="39" t="s">
        <v>1942</v>
      </c>
    </row>
    <row r="356" spans="1:16" ht="12.75">
      <c r="A356" t="s">
        <v>50</v>
      </c>
      <c s="34" t="s">
        <v>256</v>
      </c>
      <c s="34" t="s">
        <v>217</v>
      </c>
      <c s="35" t="s">
        <v>5</v>
      </c>
      <c s="6" t="s">
        <v>218</v>
      </c>
      <c s="36" t="s">
        <v>202</v>
      </c>
      <c s="37">
        <v>100</v>
      </c>
      <c s="36">
        <v>0</v>
      </c>
      <c s="36">
        <f>ROUND(G356*H356,6)</f>
      </c>
      <c r="L356" s="38">
        <v>0</v>
      </c>
      <c s="32">
        <f>ROUND(ROUND(L356,2)*ROUND(G356,3),2)</f>
      </c>
      <c s="36" t="s">
        <v>55</v>
      </c>
      <c>
        <f>(M356*21)/100</f>
      </c>
      <c t="s">
        <v>28</v>
      </c>
    </row>
    <row r="357" spans="1:5" ht="12.75">
      <c r="A357" s="35" t="s">
        <v>56</v>
      </c>
      <c r="E357" s="39" t="s">
        <v>218</v>
      </c>
    </row>
    <row r="358" spans="1:5" ht="12.75">
      <c r="A358" s="35" t="s">
        <v>57</v>
      </c>
      <c r="E358" s="40" t="s">
        <v>5</v>
      </c>
    </row>
    <row r="359" spans="1:5" ht="140.25">
      <c r="A359" t="s">
        <v>58</v>
      </c>
      <c r="E359" s="39" t="s">
        <v>219</v>
      </c>
    </row>
    <row r="360" spans="1:16" ht="38.25">
      <c r="A360" t="s">
        <v>50</v>
      </c>
      <c s="34" t="s">
        <v>260</v>
      </c>
      <c s="34" t="s">
        <v>1943</v>
      </c>
      <c s="35" t="s">
        <v>5</v>
      </c>
      <c s="6" t="s">
        <v>1614</v>
      </c>
      <c s="36" t="s">
        <v>202</v>
      </c>
      <c s="37">
        <v>120</v>
      </c>
      <c s="36">
        <v>0</v>
      </c>
      <c s="36">
        <f>ROUND(G360*H360,6)</f>
      </c>
      <c r="L360" s="38">
        <v>0</v>
      </c>
      <c s="32">
        <f>ROUND(ROUND(L360,2)*ROUND(G360,3),2)</f>
      </c>
      <c s="36" t="s">
        <v>55</v>
      </c>
      <c>
        <f>(M360*21)/100</f>
      </c>
      <c t="s">
        <v>28</v>
      </c>
    </row>
    <row r="361" spans="1:5" ht="38.25">
      <c r="A361" s="35" t="s">
        <v>56</v>
      </c>
      <c r="E361" s="39" t="s">
        <v>1944</v>
      </c>
    </row>
    <row r="362" spans="1:5" ht="12.75">
      <c r="A362" s="35" t="s">
        <v>57</v>
      </c>
      <c r="E362" s="40" t="s">
        <v>5</v>
      </c>
    </row>
    <row r="363" spans="1:5" ht="191.25">
      <c r="A363" t="s">
        <v>58</v>
      </c>
      <c r="E363" s="39" t="s">
        <v>1945</v>
      </c>
    </row>
    <row r="364" spans="1:13" ht="12.75">
      <c r="A364" t="s">
        <v>47</v>
      </c>
      <c r="C364" s="31" t="s">
        <v>340</v>
      </c>
      <c r="E364" s="33" t="s">
        <v>1946</v>
      </c>
      <c r="J364" s="32">
        <f>0</f>
      </c>
      <c s="32">
        <f>0</f>
      </c>
      <c s="32">
        <f>0+L365+L369+L373+L377+L381+L385+L389+L393</f>
      </c>
      <c s="32">
        <f>0+M365+M369+M373+M377+M381+M385+M389+M393</f>
      </c>
    </row>
    <row r="365" spans="1:16" ht="12.75">
      <c r="A365" t="s">
        <v>50</v>
      </c>
      <c s="34" t="s">
        <v>264</v>
      </c>
      <c s="34" t="s">
        <v>1930</v>
      </c>
      <c s="35" t="s">
        <v>5</v>
      </c>
      <c s="6" t="s">
        <v>1931</v>
      </c>
      <c s="36" t="s">
        <v>54</v>
      </c>
      <c s="37">
        <v>1</v>
      </c>
      <c s="36">
        <v>0</v>
      </c>
      <c s="36">
        <f>ROUND(G365*H365,6)</f>
      </c>
      <c r="L365" s="38">
        <v>0</v>
      </c>
      <c s="32">
        <f>ROUND(ROUND(L365,2)*ROUND(G365,3),2)</f>
      </c>
      <c s="36" t="s">
        <v>55</v>
      </c>
      <c>
        <f>(M365*21)/100</f>
      </c>
      <c t="s">
        <v>28</v>
      </c>
    </row>
    <row r="366" spans="1:5" ht="12.75">
      <c r="A366" s="35" t="s">
        <v>56</v>
      </c>
      <c r="E366" s="39" t="s">
        <v>1931</v>
      </c>
    </row>
    <row r="367" spans="1:5" ht="12.75">
      <c r="A367" s="35" t="s">
        <v>57</v>
      </c>
      <c r="E367" s="40" t="s">
        <v>5</v>
      </c>
    </row>
    <row r="368" spans="1:5" ht="140.25">
      <c r="A368" t="s">
        <v>58</v>
      </c>
      <c r="E368" s="39" t="s">
        <v>1932</v>
      </c>
    </row>
    <row r="369" spans="1:16" ht="25.5">
      <c r="A369" t="s">
        <v>50</v>
      </c>
      <c s="34" t="s">
        <v>268</v>
      </c>
      <c s="34" t="s">
        <v>1947</v>
      </c>
      <c s="35" t="s">
        <v>5</v>
      </c>
      <c s="6" t="s">
        <v>1948</v>
      </c>
      <c s="36" t="s">
        <v>54</v>
      </c>
      <c s="37">
        <v>1</v>
      </c>
      <c s="36">
        <v>0</v>
      </c>
      <c s="36">
        <f>ROUND(G369*H369,6)</f>
      </c>
      <c r="L369" s="38">
        <v>0</v>
      </c>
      <c s="32">
        <f>ROUND(ROUND(L369,2)*ROUND(G369,3),2)</f>
      </c>
      <c s="36" t="s">
        <v>55</v>
      </c>
      <c>
        <f>(M369*21)/100</f>
      </c>
      <c t="s">
        <v>28</v>
      </c>
    </row>
    <row r="370" spans="1:5" ht="25.5">
      <c r="A370" s="35" t="s">
        <v>56</v>
      </c>
      <c r="E370" s="39" t="s">
        <v>1948</v>
      </c>
    </row>
    <row r="371" spans="1:5" ht="12.75">
      <c r="A371" s="35" t="s">
        <v>57</v>
      </c>
      <c r="E371" s="40" t="s">
        <v>5</v>
      </c>
    </row>
    <row r="372" spans="1:5" ht="140.25">
      <c r="A372" t="s">
        <v>58</v>
      </c>
      <c r="E372" s="39" t="s">
        <v>1949</v>
      </c>
    </row>
    <row r="373" spans="1:16" ht="12.75">
      <c r="A373" t="s">
        <v>50</v>
      </c>
      <c s="34" t="s">
        <v>272</v>
      </c>
      <c s="34" t="s">
        <v>1950</v>
      </c>
      <c s="35" t="s">
        <v>5</v>
      </c>
      <c s="6" t="s">
        <v>1951</v>
      </c>
      <c s="36" t="s">
        <v>202</v>
      </c>
      <c s="37">
        <v>50</v>
      </c>
      <c s="36">
        <v>0</v>
      </c>
      <c s="36">
        <f>ROUND(G373*H373,6)</f>
      </c>
      <c r="L373" s="38">
        <v>0</v>
      </c>
      <c s="32">
        <f>ROUND(ROUND(L373,2)*ROUND(G373,3),2)</f>
      </c>
      <c s="36" t="s">
        <v>55</v>
      </c>
      <c>
        <f>(M373*21)/100</f>
      </c>
      <c t="s">
        <v>28</v>
      </c>
    </row>
    <row r="374" spans="1:5" ht="12.75">
      <c r="A374" s="35" t="s">
        <v>56</v>
      </c>
      <c r="E374" s="39" t="s">
        <v>1951</v>
      </c>
    </row>
    <row r="375" spans="1:5" ht="12.75">
      <c r="A375" s="35" t="s">
        <v>57</v>
      </c>
      <c r="E375" s="40" t="s">
        <v>5</v>
      </c>
    </row>
    <row r="376" spans="1:5" ht="140.25">
      <c r="A376" t="s">
        <v>58</v>
      </c>
      <c r="E376" s="39" t="s">
        <v>1952</v>
      </c>
    </row>
    <row r="377" spans="1:16" ht="12.75">
      <c r="A377" t="s">
        <v>50</v>
      </c>
      <c s="34" t="s">
        <v>276</v>
      </c>
      <c s="34" t="s">
        <v>1953</v>
      </c>
      <c s="35" t="s">
        <v>5</v>
      </c>
      <c s="6" t="s">
        <v>1954</v>
      </c>
      <c s="36" t="s">
        <v>202</v>
      </c>
      <c s="37">
        <v>50</v>
      </c>
      <c s="36">
        <v>0</v>
      </c>
      <c s="36">
        <f>ROUND(G377*H377,6)</f>
      </c>
      <c r="L377" s="38">
        <v>0</v>
      </c>
      <c s="32">
        <f>ROUND(ROUND(L377,2)*ROUND(G377,3),2)</f>
      </c>
      <c s="36" t="s">
        <v>55</v>
      </c>
      <c>
        <f>(M377*21)/100</f>
      </c>
      <c t="s">
        <v>28</v>
      </c>
    </row>
    <row r="378" spans="1:5" ht="12.75">
      <c r="A378" s="35" t="s">
        <v>56</v>
      </c>
      <c r="E378" s="39" t="s">
        <v>1954</v>
      </c>
    </row>
    <row r="379" spans="1:5" ht="12.75">
      <c r="A379" s="35" t="s">
        <v>57</v>
      </c>
      <c r="E379" s="40" t="s">
        <v>5</v>
      </c>
    </row>
    <row r="380" spans="1:5" ht="89.25">
      <c r="A380" t="s">
        <v>58</v>
      </c>
      <c r="E380" s="39" t="s">
        <v>1955</v>
      </c>
    </row>
    <row r="381" spans="1:16" ht="12.75">
      <c r="A381" t="s">
        <v>50</v>
      </c>
      <c s="34" t="s">
        <v>280</v>
      </c>
      <c s="34" t="s">
        <v>317</v>
      </c>
      <c s="35" t="s">
        <v>5</v>
      </c>
      <c s="6" t="s">
        <v>318</v>
      </c>
      <c s="36" t="s">
        <v>54</v>
      </c>
      <c s="37">
        <v>50</v>
      </c>
      <c s="36">
        <v>0</v>
      </c>
      <c s="36">
        <f>ROUND(G381*H381,6)</f>
      </c>
      <c r="L381" s="38">
        <v>0</v>
      </c>
      <c s="32">
        <f>ROUND(ROUND(L381,2)*ROUND(G381,3),2)</f>
      </c>
      <c s="36" t="s">
        <v>55</v>
      </c>
      <c>
        <f>(M381*21)/100</f>
      </c>
      <c t="s">
        <v>28</v>
      </c>
    </row>
    <row r="382" spans="1:5" ht="12.75">
      <c r="A382" s="35" t="s">
        <v>56</v>
      </c>
      <c r="E382" s="39" t="s">
        <v>318</v>
      </c>
    </row>
    <row r="383" spans="1:5" ht="12.75">
      <c r="A383" s="35" t="s">
        <v>57</v>
      </c>
      <c r="E383" s="40" t="s">
        <v>5</v>
      </c>
    </row>
    <row r="384" spans="1:5" ht="140.25">
      <c r="A384" t="s">
        <v>58</v>
      </c>
      <c r="E384" s="39" t="s">
        <v>319</v>
      </c>
    </row>
    <row r="385" spans="1:16" ht="12.75">
      <c r="A385" t="s">
        <v>50</v>
      </c>
      <c s="34" t="s">
        <v>284</v>
      </c>
      <c s="34" t="s">
        <v>1956</v>
      </c>
      <c s="35" t="s">
        <v>5</v>
      </c>
      <c s="6" t="s">
        <v>1957</v>
      </c>
      <c s="36" t="s">
        <v>54</v>
      </c>
      <c s="37">
        <v>50</v>
      </c>
      <c s="36">
        <v>0</v>
      </c>
      <c s="36">
        <f>ROUND(G385*H385,6)</f>
      </c>
      <c r="L385" s="38">
        <v>0</v>
      </c>
      <c s="32">
        <f>ROUND(ROUND(L385,2)*ROUND(G385,3),2)</f>
      </c>
      <c s="36" t="s">
        <v>62</v>
      </c>
      <c>
        <f>(M385*21)/100</f>
      </c>
      <c t="s">
        <v>28</v>
      </c>
    </row>
    <row r="386" spans="1:5" ht="12.75">
      <c r="A386" s="35" t="s">
        <v>56</v>
      </c>
      <c r="E386" s="39" t="s">
        <v>1957</v>
      </c>
    </row>
    <row r="387" spans="1:5" ht="12.75">
      <c r="A387" s="35" t="s">
        <v>57</v>
      </c>
      <c r="E387" s="40" t="s">
        <v>5</v>
      </c>
    </row>
    <row r="388" spans="1:5" ht="89.25">
      <c r="A388" t="s">
        <v>58</v>
      </c>
      <c r="E388" s="39" t="s">
        <v>1958</v>
      </c>
    </row>
    <row r="389" spans="1:16" ht="25.5">
      <c r="A389" t="s">
        <v>50</v>
      </c>
      <c s="34" t="s">
        <v>288</v>
      </c>
      <c s="34" t="s">
        <v>1830</v>
      </c>
      <c s="35" t="s">
        <v>5</v>
      </c>
      <c s="6" t="s">
        <v>1831</v>
      </c>
      <c s="36" t="s">
        <v>54</v>
      </c>
      <c s="37">
        <v>1</v>
      </c>
      <c s="36">
        <v>0</v>
      </c>
      <c s="36">
        <f>ROUND(G389*H389,6)</f>
      </c>
      <c r="L389" s="38">
        <v>0</v>
      </c>
      <c s="32">
        <f>ROUND(ROUND(L389,2)*ROUND(G389,3),2)</f>
      </c>
      <c s="36" t="s">
        <v>55</v>
      </c>
      <c>
        <f>(M389*21)/100</f>
      </c>
      <c t="s">
        <v>28</v>
      </c>
    </row>
    <row r="390" spans="1:5" ht="25.5">
      <c r="A390" s="35" t="s">
        <v>56</v>
      </c>
      <c r="E390" s="39" t="s">
        <v>1831</v>
      </c>
    </row>
    <row r="391" spans="1:5" ht="12.75">
      <c r="A391" s="35" t="s">
        <v>57</v>
      </c>
      <c r="E391" s="40" t="s">
        <v>5</v>
      </c>
    </row>
    <row r="392" spans="1:5" ht="191.25">
      <c r="A392" t="s">
        <v>58</v>
      </c>
      <c r="E392" s="39" t="s">
        <v>1832</v>
      </c>
    </row>
    <row r="393" spans="1:16" ht="12.75">
      <c r="A393" t="s">
        <v>50</v>
      </c>
      <c s="34" t="s">
        <v>292</v>
      </c>
      <c s="34" t="s">
        <v>107</v>
      </c>
      <c s="35" t="s">
        <v>5</v>
      </c>
      <c s="6" t="s">
        <v>1833</v>
      </c>
      <c s="36" t="s">
        <v>54</v>
      </c>
      <c s="37">
        <v>1</v>
      </c>
      <c s="36">
        <v>0</v>
      </c>
      <c s="36">
        <f>ROUND(G393*H393,6)</f>
      </c>
      <c r="L393" s="38">
        <v>0</v>
      </c>
      <c s="32">
        <f>ROUND(ROUND(L393,2)*ROUND(G393,3),2)</f>
      </c>
      <c s="36" t="s">
        <v>62</v>
      </c>
      <c>
        <f>(M393*21)/100</f>
      </c>
      <c t="s">
        <v>28</v>
      </c>
    </row>
    <row r="394" spans="1:5" ht="12.75">
      <c r="A394" s="35" t="s">
        <v>56</v>
      </c>
      <c r="E394" s="39" t="s">
        <v>1833</v>
      </c>
    </row>
    <row r="395" spans="1:5" ht="12.75">
      <c r="A395" s="35" t="s">
        <v>57</v>
      </c>
      <c r="E395" s="40" t="s">
        <v>5</v>
      </c>
    </row>
    <row r="396" spans="1:5" ht="89.25">
      <c r="A396" t="s">
        <v>58</v>
      </c>
      <c r="E396" s="39" t="s">
        <v>1834</v>
      </c>
    </row>
    <row r="397" spans="1:13" ht="12.75">
      <c r="A397" t="s">
        <v>47</v>
      </c>
      <c r="C397" s="31" t="s">
        <v>591</v>
      </c>
      <c r="E397" s="33" t="s">
        <v>1959</v>
      </c>
      <c r="J397" s="32">
        <f>0</f>
      </c>
      <c s="32">
        <f>0</f>
      </c>
      <c s="32">
        <f>0+L398+L402+L406+L410+L414+L418+L422+L426+L430+L434+L438</f>
      </c>
      <c s="32">
        <f>0+M398+M402+M406+M410+M414+M418+M422+M426+M430+M434+M438</f>
      </c>
    </row>
    <row r="398" spans="1:16" ht="12.75">
      <c r="A398" t="s">
        <v>50</v>
      </c>
      <c s="34" t="s">
        <v>296</v>
      </c>
      <c s="34" t="s">
        <v>1960</v>
      </c>
      <c s="35" t="s">
        <v>5</v>
      </c>
      <c s="6" t="s">
        <v>1961</v>
      </c>
      <c s="36" t="s">
        <v>54</v>
      </c>
      <c s="37">
        <v>101</v>
      </c>
      <c s="36">
        <v>0</v>
      </c>
      <c s="36">
        <f>ROUND(G398*H398,6)</f>
      </c>
      <c r="L398" s="38">
        <v>0</v>
      </c>
      <c s="32">
        <f>ROUND(ROUND(L398,2)*ROUND(G398,3),2)</f>
      </c>
      <c s="36" t="s">
        <v>55</v>
      </c>
      <c>
        <f>(M398*21)/100</f>
      </c>
      <c t="s">
        <v>28</v>
      </c>
    </row>
    <row r="399" spans="1:5" ht="12.75">
      <c r="A399" s="35" t="s">
        <v>56</v>
      </c>
      <c r="E399" s="39" t="s">
        <v>1961</v>
      </c>
    </row>
    <row r="400" spans="1:5" ht="12.75">
      <c r="A400" s="35" t="s">
        <v>57</v>
      </c>
      <c r="E400" s="40" t="s">
        <v>5</v>
      </c>
    </row>
    <row r="401" spans="1:5" ht="140.25">
      <c r="A401" t="s">
        <v>58</v>
      </c>
      <c r="E401" s="39" t="s">
        <v>1962</v>
      </c>
    </row>
    <row r="402" spans="1:16" ht="12.75">
      <c r="A402" t="s">
        <v>50</v>
      </c>
      <c s="34" t="s">
        <v>300</v>
      </c>
      <c s="34" t="s">
        <v>1963</v>
      </c>
      <c s="35" t="s">
        <v>5</v>
      </c>
      <c s="6" t="s">
        <v>1964</v>
      </c>
      <c s="36" t="s">
        <v>244</v>
      </c>
      <c s="37">
        <v>101</v>
      </c>
      <c s="36">
        <v>0</v>
      </c>
      <c s="36">
        <f>ROUND(G402*H402,6)</f>
      </c>
      <c r="L402" s="38">
        <v>0</v>
      </c>
      <c s="32">
        <f>ROUND(ROUND(L402,2)*ROUND(G402,3),2)</f>
      </c>
      <c s="36" t="s">
        <v>62</v>
      </c>
      <c>
        <f>(M402*21)/100</f>
      </c>
      <c t="s">
        <v>28</v>
      </c>
    </row>
    <row r="403" spans="1:5" ht="12.75">
      <c r="A403" s="35" t="s">
        <v>56</v>
      </c>
      <c r="E403" s="39" t="s">
        <v>1964</v>
      </c>
    </row>
    <row r="404" spans="1:5" ht="12.75">
      <c r="A404" s="35" t="s">
        <v>57</v>
      </c>
      <c r="E404" s="40" t="s">
        <v>5</v>
      </c>
    </row>
    <row r="405" spans="1:5" ht="89.25">
      <c r="A405" t="s">
        <v>58</v>
      </c>
      <c r="E405" s="39" t="s">
        <v>1965</v>
      </c>
    </row>
    <row r="406" spans="1:16" ht="12.75">
      <c r="A406" t="s">
        <v>50</v>
      </c>
      <c s="34" t="s">
        <v>304</v>
      </c>
      <c s="34" t="s">
        <v>1966</v>
      </c>
      <c s="35" t="s">
        <v>5</v>
      </c>
      <c s="6" t="s">
        <v>1967</v>
      </c>
      <c s="36" t="s">
        <v>244</v>
      </c>
      <c s="37">
        <v>101</v>
      </c>
      <c s="36">
        <v>0</v>
      </c>
      <c s="36">
        <f>ROUND(G406*H406,6)</f>
      </c>
      <c r="L406" s="38">
        <v>0</v>
      </c>
      <c s="32">
        <f>ROUND(ROUND(L406,2)*ROUND(G406,3),2)</f>
      </c>
      <c s="36" t="s">
        <v>62</v>
      </c>
      <c>
        <f>(M406*21)/100</f>
      </c>
      <c t="s">
        <v>28</v>
      </c>
    </row>
    <row r="407" spans="1:5" ht="12.75">
      <c r="A407" s="35" t="s">
        <v>56</v>
      </c>
      <c r="E407" s="39" t="s">
        <v>1967</v>
      </c>
    </row>
    <row r="408" spans="1:5" ht="12.75">
      <c r="A408" s="35" t="s">
        <v>57</v>
      </c>
      <c r="E408" s="40" t="s">
        <v>5</v>
      </c>
    </row>
    <row r="409" spans="1:5" ht="89.25">
      <c r="A409" t="s">
        <v>58</v>
      </c>
      <c r="E409" s="39" t="s">
        <v>1968</v>
      </c>
    </row>
    <row r="410" spans="1:16" ht="12.75">
      <c r="A410" t="s">
        <v>50</v>
      </c>
      <c s="34" t="s">
        <v>308</v>
      </c>
      <c s="34" t="s">
        <v>1969</v>
      </c>
      <c s="35" t="s">
        <v>5</v>
      </c>
      <c s="6" t="s">
        <v>1970</v>
      </c>
      <c s="36" t="s">
        <v>54</v>
      </c>
      <c s="37">
        <v>646</v>
      </c>
      <c s="36">
        <v>0</v>
      </c>
      <c s="36">
        <f>ROUND(G410*H410,6)</f>
      </c>
      <c r="L410" s="38">
        <v>0</v>
      </c>
      <c s="32">
        <f>ROUND(ROUND(L410,2)*ROUND(G410,3),2)</f>
      </c>
      <c s="36" t="s">
        <v>55</v>
      </c>
      <c>
        <f>(M410*21)/100</f>
      </c>
      <c t="s">
        <v>28</v>
      </c>
    </row>
    <row r="411" spans="1:5" ht="12.75">
      <c r="A411" s="35" t="s">
        <v>56</v>
      </c>
      <c r="E411" s="39" t="s">
        <v>1970</v>
      </c>
    </row>
    <row r="412" spans="1:5" ht="12.75">
      <c r="A412" s="35" t="s">
        <v>57</v>
      </c>
      <c r="E412" s="40" t="s">
        <v>5</v>
      </c>
    </row>
    <row r="413" spans="1:5" ht="140.25">
      <c r="A413" t="s">
        <v>58</v>
      </c>
      <c r="E413" s="39" t="s">
        <v>1971</v>
      </c>
    </row>
    <row r="414" spans="1:16" ht="12.75">
      <c r="A414" t="s">
        <v>50</v>
      </c>
      <c s="34" t="s">
        <v>312</v>
      </c>
      <c s="34" t="s">
        <v>1972</v>
      </c>
      <c s="35" t="s">
        <v>5</v>
      </c>
      <c s="6" t="s">
        <v>1973</v>
      </c>
      <c s="36" t="s">
        <v>244</v>
      </c>
      <c s="37">
        <v>590</v>
      </c>
      <c s="36">
        <v>0</v>
      </c>
      <c s="36">
        <f>ROUND(G414*H414,6)</f>
      </c>
      <c r="L414" s="38">
        <v>0</v>
      </c>
      <c s="32">
        <f>ROUND(ROUND(L414,2)*ROUND(G414,3),2)</f>
      </c>
      <c s="36" t="s">
        <v>62</v>
      </c>
      <c>
        <f>(M414*21)/100</f>
      </c>
      <c t="s">
        <v>28</v>
      </c>
    </row>
    <row r="415" spans="1:5" ht="12.75">
      <c r="A415" s="35" t="s">
        <v>56</v>
      </c>
      <c r="E415" s="39" t="s">
        <v>1973</v>
      </c>
    </row>
    <row r="416" spans="1:5" ht="12.75">
      <c r="A416" s="35" t="s">
        <v>57</v>
      </c>
      <c r="E416" s="40" t="s">
        <v>5</v>
      </c>
    </row>
    <row r="417" spans="1:5" ht="89.25">
      <c r="A417" t="s">
        <v>58</v>
      </c>
      <c r="E417" s="39" t="s">
        <v>1974</v>
      </c>
    </row>
    <row r="418" spans="1:16" ht="12.75">
      <c r="A418" t="s">
        <v>50</v>
      </c>
      <c s="34" t="s">
        <v>316</v>
      </c>
      <c s="34" t="s">
        <v>1975</v>
      </c>
      <c s="35" t="s">
        <v>5</v>
      </c>
      <c s="6" t="s">
        <v>1976</v>
      </c>
      <c s="36" t="s">
        <v>244</v>
      </c>
      <c s="37">
        <v>33</v>
      </c>
      <c s="36">
        <v>0</v>
      </c>
      <c s="36">
        <f>ROUND(G418*H418,6)</f>
      </c>
      <c r="L418" s="38">
        <v>0</v>
      </c>
      <c s="32">
        <f>ROUND(ROUND(L418,2)*ROUND(G418,3),2)</f>
      </c>
      <c s="36" t="s">
        <v>62</v>
      </c>
      <c>
        <f>(M418*21)/100</f>
      </c>
      <c t="s">
        <v>28</v>
      </c>
    </row>
    <row r="419" spans="1:5" ht="12.75">
      <c r="A419" s="35" t="s">
        <v>56</v>
      </c>
      <c r="E419" s="39" t="s">
        <v>1976</v>
      </c>
    </row>
    <row r="420" spans="1:5" ht="12.75">
      <c r="A420" s="35" t="s">
        <v>57</v>
      </c>
      <c r="E420" s="40" t="s">
        <v>5</v>
      </c>
    </row>
    <row r="421" spans="1:5" ht="89.25">
      <c r="A421" t="s">
        <v>58</v>
      </c>
      <c r="E421" s="39" t="s">
        <v>1977</v>
      </c>
    </row>
    <row r="422" spans="1:16" ht="12.75">
      <c r="A422" t="s">
        <v>50</v>
      </c>
      <c s="34" t="s">
        <v>320</v>
      </c>
      <c s="34" t="s">
        <v>1978</v>
      </c>
      <c s="35" t="s">
        <v>5</v>
      </c>
      <c s="6" t="s">
        <v>1979</v>
      </c>
      <c s="36" t="s">
        <v>244</v>
      </c>
      <c s="37">
        <v>23</v>
      </c>
      <c s="36">
        <v>0</v>
      </c>
      <c s="36">
        <f>ROUND(G422*H422,6)</f>
      </c>
      <c r="L422" s="38">
        <v>0</v>
      </c>
      <c s="32">
        <f>ROUND(ROUND(L422,2)*ROUND(G422,3),2)</f>
      </c>
      <c s="36" t="s">
        <v>62</v>
      </c>
      <c>
        <f>(M422*21)/100</f>
      </c>
      <c t="s">
        <v>28</v>
      </c>
    </row>
    <row r="423" spans="1:5" ht="12.75">
      <c r="A423" s="35" t="s">
        <v>56</v>
      </c>
      <c r="E423" s="39" t="s">
        <v>1979</v>
      </c>
    </row>
    <row r="424" spans="1:5" ht="12.75">
      <c r="A424" s="35" t="s">
        <v>57</v>
      </c>
      <c r="E424" s="40" t="s">
        <v>5</v>
      </c>
    </row>
    <row r="425" spans="1:5" ht="242.25">
      <c r="A425" t="s">
        <v>58</v>
      </c>
      <c r="E425" s="39" t="s">
        <v>1980</v>
      </c>
    </row>
    <row r="426" spans="1:16" ht="12.75">
      <c r="A426" t="s">
        <v>50</v>
      </c>
      <c s="34" t="s">
        <v>324</v>
      </c>
      <c s="34" t="s">
        <v>1981</v>
      </c>
      <c s="35" t="s">
        <v>5</v>
      </c>
      <c s="6" t="s">
        <v>1982</v>
      </c>
      <c s="36" t="s">
        <v>54</v>
      </c>
      <c s="37">
        <v>745</v>
      </c>
      <c s="36">
        <v>0</v>
      </c>
      <c s="36">
        <f>ROUND(G426*H426,6)</f>
      </c>
      <c r="L426" s="38">
        <v>0</v>
      </c>
      <c s="32">
        <f>ROUND(ROUND(L426,2)*ROUND(G426,3),2)</f>
      </c>
      <c s="36" t="s">
        <v>55</v>
      </c>
      <c>
        <f>(M426*21)/100</f>
      </c>
      <c t="s">
        <v>28</v>
      </c>
    </row>
    <row r="427" spans="1:5" ht="12.75">
      <c r="A427" s="35" t="s">
        <v>56</v>
      </c>
      <c r="E427" s="39" t="s">
        <v>1982</v>
      </c>
    </row>
    <row r="428" spans="1:5" ht="12.75">
      <c r="A428" s="35" t="s">
        <v>57</v>
      </c>
      <c r="E428" s="40" t="s">
        <v>5</v>
      </c>
    </row>
    <row r="429" spans="1:5" ht="140.25">
      <c r="A429" t="s">
        <v>58</v>
      </c>
      <c r="E429" s="39" t="s">
        <v>1983</v>
      </c>
    </row>
    <row r="430" spans="1:16" ht="12.75">
      <c r="A430" t="s">
        <v>50</v>
      </c>
      <c s="34" t="s">
        <v>328</v>
      </c>
      <c s="34" t="s">
        <v>1984</v>
      </c>
      <c s="35" t="s">
        <v>5</v>
      </c>
      <c s="6" t="s">
        <v>1985</v>
      </c>
      <c s="36" t="s">
        <v>244</v>
      </c>
      <c s="37">
        <v>745</v>
      </c>
      <c s="36">
        <v>0</v>
      </c>
      <c s="36">
        <f>ROUND(G430*H430,6)</f>
      </c>
      <c r="L430" s="38">
        <v>0</v>
      </c>
      <c s="32">
        <f>ROUND(ROUND(L430,2)*ROUND(G430,3),2)</f>
      </c>
      <c s="36" t="s">
        <v>62</v>
      </c>
      <c>
        <f>(M430*21)/100</f>
      </c>
      <c t="s">
        <v>28</v>
      </c>
    </row>
    <row r="431" spans="1:5" ht="12.75">
      <c r="A431" s="35" t="s">
        <v>56</v>
      </c>
      <c r="E431" s="39" t="s">
        <v>1985</v>
      </c>
    </row>
    <row r="432" spans="1:5" ht="12.75">
      <c r="A432" s="35" t="s">
        <v>57</v>
      </c>
      <c r="E432" s="40" t="s">
        <v>5</v>
      </c>
    </row>
    <row r="433" spans="1:5" ht="89.25">
      <c r="A433" t="s">
        <v>58</v>
      </c>
      <c r="E433" s="39" t="s">
        <v>1986</v>
      </c>
    </row>
    <row r="434" spans="1:16" ht="12.75">
      <c r="A434" t="s">
        <v>50</v>
      </c>
      <c s="34" t="s">
        <v>1182</v>
      </c>
      <c s="34" t="s">
        <v>1987</v>
      </c>
      <c s="35" t="s">
        <v>5</v>
      </c>
      <c s="6" t="s">
        <v>1988</v>
      </c>
      <c s="36" t="s">
        <v>244</v>
      </c>
      <c s="37">
        <v>1</v>
      </c>
      <c s="36">
        <v>0</v>
      </c>
      <c s="36">
        <f>ROUND(G434*H434,6)</f>
      </c>
      <c r="L434" s="38">
        <v>0</v>
      </c>
      <c s="32">
        <f>ROUND(ROUND(L434,2)*ROUND(G434,3),2)</f>
      </c>
      <c s="36" t="s">
        <v>62</v>
      </c>
      <c>
        <f>(M434*21)/100</f>
      </c>
      <c t="s">
        <v>28</v>
      </c>
    </row>
    <row r="435" spans="1:5" ht="12.75">
      <c r="A435" s="35" t="s">
        <v>56</v>
      </c>
      <c r="E435" s="39" t="s">
        <v>1988</v>
      </c>
    </row>
    <row r="436" spans="1:5" ht="12.75">
      <c r="A436" s="35" t="s">
        <v>57</v>
      </c>
      <c r="E436" s="40" t="s">
        <v>5</v>
      </c>
    </row>
    <row r="437" spans="1:5" ht="89.25">
      <c r="A437" t="s">
        <v>58</v>
      </c>
      <c r="E437" s="39" t="s">
        <v>1989</v>
      </c>
    </row>
    <row r="438" spans="1:16" ht="12.75">
      <c r="A438" t="s">
        <v>50</v>
      </c>
      <c s="34" t="s">
        <v>1183</v>
      </c>
      <c s="34" t="s">
        <v>1990</v>
      </c>
      <c s="35" t="s">
        <v>5</v>
      </c>
      <c s="6" t="s">
        <v>1991</v>
      </c>
      <c s="36" t="s">
        <v>244</v>
      </c>
      <c s="37">
        <v>1</v>
      </c>
      <c s="36">
        <v>0</v>
      </c>
      <c s="36">
        <f>ROUND(G438*H438,6)</f>
      </c>
      <c r="L438" s="38">
        <v>0</v>
      </c>
      <c s="32">
        <f>ROUND(ROUND(L438,2)*ROUND(G438,3),2)</f>
      </c>
      <c s="36" t="s">
        <v>62</v>
      </c>
      <c>
        <f>(M438*21)/100</f>
      </c>
      <c t="s">
        <v>28</v>
      </c>
    </row>
    <row r="439" spans="1:5" ht="12.75">
      <c r="A439" s="35" t="s">
        <v>56</v>
      </c>
      <c r="E439" s="39" t="s">
        <v>1991</v>
      </c>
    </row>
    <row r="440" spans="1:5" ht="12.75">
      <c r="A440" s="35" t="s">
        <v>57</v>
      </c>
      <c r="E440" s="40" t="s">
        <v>5</v>
      </c>
    </row>
    <row r="441" spans="1:5" ht="89.25">
      <c r="A441" t="s">
        <v>58</v>
      </c>
      <c r="E441" s="39" t="s">
        <v>1992</v>
      </c>
    </row>
    <row r="442" spans="1:13" ht="12.75">
      <c r="A442" t="s">
        <v>47</v>
      </c>
      <c r="C442" s="31" t="s">
        <v>1993</v>
      </c>
      <c r="E442" s="33" t="s">
        <v>535</v>
      </c>
      <c r="J442" s="32">
        <f>0</f>
      </c>
      <c s="32">
        <f>0</f>
      </c>
      <c s="32">
        <f>0+L443+L447+L451+L455</f>
      </c>
      <c s="32">
        <f>0+M443+M447+M451+M455</f>
      </c>
    </row>
    <row r="443" spans="1:16" ht="12.75">
      <c r="A443" t="s">
        <v>50</v>
      </c>
      <c s="34" t="s">
        <v>332</v>
      </c>
      <c s="34" t="s">
        <v>115</v>
      </c>
      <c s="35" t="s">
        <v>5</v>
      </c>
      <c s="6" t="s">
        <v>116</v>
      </c>
      <c s="36" t="s">
        <v>54</v>
      </c>
      <c s="37">
        <v>5</v>
      </c>
      <c s="36">
        <v>0</v>
      </c>
      <c s="36">
        <f>ROUND(G443*H443,6)</f>
      </c>
      <c r="L443" s="38">
        <v>0</v>
      </c>
      <c s="32">
        <f>ROUND(ROUND(L443,2)*ROUND(G443,3),2)</f>
      </c>
      <c s="36" t="s">
        <v>55</v>
      </c>
      <c>
        <f>(M443*21)/100</f>
      </c>
      <c t="s">
        <v>28</v>
      </c>
    </row>
    <row r="444" spans="1:5" ht="12.75">
      <c r="A444" s="35" t="s">
        <v>56</v>
      </c>
      <c r="E444" s="39" t="s">
        <v>116</v>
      </c>
    </row>
    <row r="445" spans="1:5" ht="12.75">
      <c r="A445" s="35" t="s">
        <v>57</v>
      </c>
      <c r="E445" s="40" t="s">
        <v>5</v>
      </c>
    </row>
    <row r="446" spans="1:5" ht="140.25">
      <c r="A446" t="s">
        <v>58</v>
      </c>
      <c r="E446" s="39" t="s">
        <v>117</v>
      </c>
    </row>
    <row r="447" spans="1:16" ht="12.75">
      <c r="A447" t="s">
        <v>50</v>
      </c>
      <c s="34" t="s">
        <v>336</v>
      </c>
      <c s="34" t="s">
        <v>1994</v>
      </c>
      <c s="35" t="s">
        <v>5</v>
      </c>
      <c s="6" t="s">
        <v>1979</v>
      </c>
      <c s="36" t="s">
        <v>244</v>
      </c>
      <c s="37">
        <v>5</v>
      </c>
      <c s="36">
        <v>0</v>
      </c>
      <c s="36">
        <f>ROUND(G447*H447,6)</f>
      </c>
      <c r="L447" s="38">
        <v>0</v>
      </c>
      <c s="32">
        <f>ROUND(ROUND(L447,2)*ROUND(G447,3),2)</f>
      </c>
      <c s="36" t="s">
        <v>62</v>
      </c>
      <c>
        <f>(M447*21)/100</f>
      </c>
      <c t="s">
        <v>28</v>
      </c>
    </row>
    <row r="448" spans="1:5" ht="12.75">
      <c r="A448" s="35" t="s">
        <v>56</v>
      </c>
      <c r="E448" s="39" t="s">
        <v>1979</v>
      </c>
    </row>
    <row r="449" spans="1:5" ht="12.75">
      <c r="A449" s="35" t="s">
        <v>57</v>
      </c>
      <c r="E449" s="40" t="s">
        <v>5</v>
      </c>
    </row>
    <row r="450" spans="1:5" ht="293.25">
      <c r="A450" t="s">
        <v>58</v>
      </c>
      <c r="E450" s="39" t="s">
        <v>1995</v>
      </c>
    </row>
    <row r="451" spans="1:16" ht="12.75">
      <c r="A451" t="s">
        <v>50</v>
      </c>
      <c s="34" t="s">
        <v>342</v>
      </c>
      <c s="34" t="s">
        <v>123</v>
      </c>
      <c s="35" t="s">
        <v>5</v>
      </c>
      <c s="6" t="s">
        <v>124</v>
      </c>
      <c s="36" t="s">
        <v>54</v>
      </c>
      <c s="37">
        <v>5</v>
      </c>
      <c s="36">
        <v>0</v>
      </c>
      <c s="36">
        <f>ROUND(G451*H451,6)</f>
      </c>
      <c r="L451" s="38">
        <v>0</v>
      </c>
      <c s="32">
        <f>ROUND(ROUND(L451,2)*ROUND(G451,3),2)</f>
      </c>
      <c s="36" t="s">
        <v>55</v>
      </c>
      <c>
        <f>(M451*21)/100</f>
      </c>
      <c t="s">
        <v>28</v>
      </c>
    </row>
    <row r="452" spans="1:5" ht="12.75">
      <c r="A452" s="35" t="s">
        <v>56</v>
      </c>
      <c r="E452" s="39" t="s">
        <v>124</v>
      </c>
    </row>
    <row r="453" spans="1:5" ht="12.75">
      <c r="A453" s="35" t="s">
        <v>57</v>
      </c>
      <c r="E453" s="40" t="s">
        <v>5</v>
      </c>
    </row>
    <row r="454" spans="1:5" ht="140.25">
      <c r="A454" t="s">
        <v>58</v>
      </c>
      <c r="E454" s="39" t="s">
        <v>125</v>
      </c>
    </row>
    <row r="455" spans="1:16" ht="12.75">
      <c r="A455" t="s">
        <v>50</v>
      </c>
      <c s="34" t="s">
        <v>346</v>
      </c>
      <c s="34" t="s">
        <v>1793</v>
      </c>
      <c s="35" t="s">
        <v>5</v>
      </c>
      <c s="6" t="s">
        <v>1794</v>
      </c>
      <c s="36" t="s">
        <v>54</v>
      </c>
      <c s="37">
        <v>10</v>
      </c>
      <c s="36">
        <v>0</v>
      </c>
      <c s="36">
        <f>ROUND(G455*H455,6)</f>
      </c>
      <c r="L455" s="38">
        <v>0</v>
      </c>
      <c s="32">
        <f>ROUND(ROUND(L455,2)*ROUND(G455,3),2)</f>
      </c>
      <c s="36" t="s">
        <v>55</v>
      </c>
      <c>
        <f>(M455*21)/100</f>
      </c>
      <c t="s">
        <v>28</v>
      </c>
    </row>
    <row r="456" spans="1:5" ht="12.75">
      <c r="A456" s="35" t="s">
        <v>56</v>
      </c>
      <c r="E456" s="39" t="s">
        <v>1794</v>
      </c>
    </row>
    <row r="457" spans="1:5" ht="12.75">
      <c r="A457" s="35" t="s">
        <v>57</v>
      </c>
      <c r="E457" s="40" t="s">
        <v>5</v>
      </c>
    </row>
    <row r="458" spans="1:5" ht="89.25">
      <c r="A458" t="s">
        <v>58</v>
      </c>
      <c r="E458" s="39" t="s">
        <v>1795</v>
      </c>
    </row>
    <row r="459" spans="1:13" ht="12.75">
      <c r="A459" t="s">
        <v>47</v>
      </c>
      <c r="C459" s="31" t="s">
        <v>1996</v>
      </c>
      <c r="E459" s="33" t="s">
        <v>1997</v>
      </c>
      <c r="J459" s="32">
        <f>0</f>
      </c>
      <c s="32">
        <f>0</f>
      </c>
      <c s="32">
        <f>0+L460+L464+L468+L472+L476+L480+L484+L488+L492+L496+L500+L504+L508</f>
      </c>
      <c s="32">
        <f>0+M460+M464+M468+M472+M476+M480+M484+M488+M492+M496+M500+M504+M508</f>
      </c>
    </row>
    <row r="460" spans="1:16" ht="12.75">
      <c r="A460" t="s">
        <v>50</v>
      </c>
      <c s="34" t="s">
        <v>350</v>
      </c>
      <c s="34" t="s">
        <v>217</v>
      </c>
      <c s="35" t="s">
        <v>5</v>
      </c>
      <c s="6" t="s">
        <v>218</v>
      </c>
      <c s="36" t="s">
        <v>202</v>
      </c>
      <c s="37">
        <v>27500</v>
      </c>
      <c s="36">
        <v>0</v>
      </c>
      <c s="36">
        <f>ROUND(G460*H460,6)</f>
      </c>
      <c r="L460" s="38">
        <v>0</v>
      </c>
      <c s="32">
        <f>ROUND(ROUND(L460,2)*ROUND(G460,3),2)</f>
      </c>
      <c s="36" t="s">
        <v>55</v>
      </c>
      <c>
        <f>(M460*21)/100</f>
      </c>
      <c t="s">
        <v>28</v>
      </c>
    </row>
    <row r="461" spans="1:5" ht="12.75">
      <c r="A461" s="35" t="s">
        <v>56</v>
      </c>
      <c r="E461" s="39" t="s">
        <v>218</v>
      </c>
    </row>
    <row r="462" spans="1:5" ht="12.75">
      <c r="A462" s="35" t="s">
        <v>57</v>
      </c>
      <c r="E462" s="40" t="s">
        <v>5</v>
      </c>
    </row>
    <row r="463" spans="1:5" ht="140.25">
      <c r="A463" t="s">
        <v>58</v>
      </c>
      <c r="E463" s="39" t="s">
        <v>219</v>
      </c>
    </row>
    <row r="464" spans="1:16" ht="38.25">
      <c r="A464" t="s">
        <v>50</v>
      </c>
      <c s="34" t="s">
        <v>354</v>
      </c>
      <c s="34" t="s">
        <v>1998</v>
      </c>
      <c s="35" t="s">
        <v>5</v>
      </c>
      <c s="6" t="s">
        <v>1999</v>
      </c>
      <c s="36" t="s">
        <v>202</v>
      </c>
      <c s="37">
        <v>4500</v>
      </c>
      <c s="36">
        <v>0</v>
      </c>
      <c s="36">
        <f>ROUND(G464*H464,6)</f>
      </c>
      <c r="L464" s="38">
        <v>0</v>
      </c>
      <c s="32">
        <f>ROUND(ROUND(L464,2)*ROUND(G464,3),2)</f>
      </c>
      <c s="36" t="s">
        <v>55</v>
      </c>
      <c>
        <f>(M464*21)/100</f>
      </c>
      <c t="s">
        <v>28</v>
      </c>
    </row>
    <row r="465" spans="1:5" ht="38.25">
      <c r="A465" s="35" t="s">
        <v>56</v>
      </c>
      <c r="E465" s="39" t="s">
        <v>2000</v>
      </c>
    </row>
    <row r="466" spans="1:5" ht="12.75">
      <c r="A466" s="35" t="s">
        <v>57</v>
      </c>
      <c r="E466" s="40" t="s">
        <v>5</v>
      </c>
    </row>
    <row r="467" spans="1:5" ht="191.25">
      <c r="A467" t="s">
        <v>58</v>
      </c>
      <c r="E467" s="39" t="s">
        <v>2001</v>
      </c>
    </row>
    <row r="468" spans="1:16" ht="38.25">
      <c r="A468" t="s">
        <v>50</v>
      </c>
      <c s="34" t="s">
        <v>358</v>
      </c>
      <c s="34" t="s">
        <v>2002</v>
      </c>
      <c s="35" t="s">
        <v>5</v>
      </c>
      <c s="6" t="s">
        <v>1999</v>
      </c>
      <c s="36" t="s">
        <v>202</v>
      </c>
      <c s="37">
        <v>7500</v>
      </c>
      <c s="36">
        <v>0</v>
      </c>
      <c s="36">
        <f>ROUND(G468*H468,6)</f>
      </c>
      <c r="L468" s="38">
        <v>0</v>
      </c>
      <c s="32">
        <f>ROUND(ROUND(L468,2)*ROUND(G468,3),2)</f>
      </c>
      <c s="36" t="s">
        <v>55</v>
      </c>
      <c>
        <f>(M468*21)/100</f>
      </c>
      <c t="s">
        <v>28</v>
      </c>
    </row>
    <row r="469" spans="1:5" ht="38.25">
      <c r="A469" s="35" t="s">
        <v>56</v>
      </c>
      <c r="E469" s="39" t="s">
        <v>2000</v>
      </c>
    </row>
    <row r="470" spans="1:5" ht="12.75">
      <c r="A470" s="35" t="s">
        <v>57</v>
      </c>
      <c r="E470" s="40" t="s">
        <v>5</v>
      </c>
    </row>
    <row r="471" spans="1:5" ht="191.25">
      <c r="A471" t="s">
        <v>58</v>
      </c>
      <c r="E471" s="39" t="s">
        <v>2003</v>
      </c>
    </row>
    <row r="472" spans="1:16" ht="38.25">
      <c r="A472" t="s">
        <v>50</v>
      </c>
      <c s="34" t="s">
        <v>362</v>
      </c>
      <c s="34" t="s">
        <v>2004</v>
      </c>
      <c s="35" t="s">
        <v>5</v>
      </c>
      <c s="6" t="s">
        <v>1999</v>
      </c>
      <c s="36" t="s">
        <v>202</v>
      </c>
      <c s="37">
        <v>1000</v>
      </c>
      <c s="36">
        <v>0</v>
      </c>
      <c s="36">
        <f>ROUND(G472*H472,6)</f>
      </c>
      <c r="L472" s="38">
        <v>0</v>
      </c>
      <c s="32">
        <f>ROUND(ROUND(L472,2)*ROUND(G472,3),2)</f>
      </c>
      <c s="36" t="s">
        <v>55</v>
      </c>
      <c>
        <f>(M472*21)/100</f>
      </c>
      <c t="s">
        <v>28</v>
      </c>
    </row>
    <row r="473" spans="1:5" ht="38.25">
      <c r="A473" s="35" t="s">
        <v>56</v>
      </c>
      <c r="E473" s="39" t="s">
        <v>2000</v>
      </c>
    </row>
    <row r="474" spans="1:5" ht="12.75">
      <c r="A474" s="35" t="s">
        <v>57</v>
      </c>
      <c r="E474" s="40" t="s">
        <v>5</v>
      </c>
    </row>
    <row r="475" spans="1:5" ht="191.25">
      <c r="A475" t="s">
        <v>58</v>
      </c>
      <c r="E475" s="39" t="s">
        <v>2005</v>
      </c>
    </row>
    <row r="476" spans="1:16" ht="38.25">
      <c r="A476" t="s">
        <v>50</v>
      </c>
      <c s="34" t="s">
        <v>366</v>
      </c>
      <c s="34" t="s">
        <v>1824</v>
      </c>
      <c s="35" t="s">
        <v>5</v>
      </c>
      <c s="6" t="s">
        <v>1614</v>
      </c>
      <c s="36" t="s">
        <v>202</v>
      </c>
      <c s="37">
        <v>20000</v>
      </c>
      <c s="36">
        <v>0</v>
      </c>
      <c s="36">
        <f>ROUND(G476*H476,6)</f>
      </c>
      <c r="L476" s="38">
        <v>0</v>
      </c>
      <c s="32">
        <f>ROUND(ROUND(L476,2)*ROUND(G476,3),2)</f>
      </c>
      <c s="36" t="s">
        <v>55</v>
      </c>
      <c>
        <f>(M476*21)/100</f>
      </c>
      <c t="s">
        <v>28</v>
      </c>
    </row>
    <row r="477" spans="1:5" ht="38.25">
      <c r="A477" s="35" t="s">
        <v>56</v>
      </c>
      <c r="E477" s="39" t="s">
        <v>1825</v>
      </c>
    </row>
    <row r="478" spans="1:5" ht="12.75">
      <c r="A478" s="35" t="s">
        <v>57</v>
      </c>
      <c r="E478" s="40" t="s">
        <v>5</v>
      </c>
    </row>
    <row r="479" spans="1:5" ht="191.25">
      <c r="A479" t="s">
        <v>58</v>
      </c>
      <c r="E479" s="39" t="s">
        <v>1826</v>
      </c>
    </row>
    <row r="480" spans="1:16" ht="12.75">
      <c r="A480" t="s">
        <v>50</v>
      </c>
      <c s="34" t="s">
        <v>370</v>
      </c>
      <c s="34" t="s">
        <v>229</v>
      </c>
      <c s="35" t="s">
        <v>5</v>
      </c>
      <c s="6" t="s">
        <v>230</v>
      </c>
      <c s="36" t="s">
        <v>202</v>
      </c>
      <c s="37">
        <v>550</v>
      </c>
      <c s="36">
        <v>0</v>
      </c>
      <c s="36">
        <f>ROUND(G480*H480,6)</f>
      </c>
      <c r="L480" s="38">
        <v>0</v>
      </c>
      <c s="32">
        <f>ROUND(ROUND(L480,2)*ROUND(G480,3),2)</f>
      </c>
      <c s="36" t="s">
        <v>55</v>
      </c>
      <c>
        <f>(M480*21)/100</f>
      </c>
      <c t="s">
        <v>28</v>
      </c>
    </row>
    <row r="481" spans="1:5" ht="12.75">
      <c r="A481" s="35" t="s">
        <v>56</v>
      </c>
      <c r="E481" s="39" t="s">
        <v>230</v>
      </c>
    </row>
    <row r="482" spans="1:5" ht="12.75">
      <c r="A482" s="35" t="s">
        <v>57</v>
      </c>
      <c r="E482" s="40" t="s">
        <v>5</v>
      </c>
    </row>
    <row r="483" spans="1:5" ht="140.25">
      <c r="A483" t="s">
        <v>58</v>
      </c>
      <c r="E483" s="39" t="s">
        <v>231</v>
      </c>
    </row>
    <row r="484" spans="1:16" ht="12.75">
      <c r="A484" t="s">
        <v>50</v>
      </c>
      <c s="34" t="s">
        <v>374</v>
      </c>
      <c s="34" t="s">
        <v>119</v>
      </c>
      <c s="35" t="s">
        <v>5</v>
      </c>
      <c s="6" t="s">
        <v>2006</v>
      </c>
      <c s="36" t="s">
        <v>202</v>
      </c>
      <c s="37">
        <v>600</v>
      </c>
      <c s="36">
        <v>0</v>
      </c>
      <c s="36">
        <f>ROUND(G484*H484,6)</f>
      </c>
      <c r="L484" s="38">
        <v>0</v>
      </c>
      <c s="32">
        <f>ROUND(ROUND(L484,2)*ROUND(G484,3),2)</f>
      </c>
      <c s="36" t="s">
        <v>62</v>
      </c>
      <c>
        <f>(M484*21)/100</f>
      </c>
      <c t="s">
        <v>28</v>
      </c>
    </row>
    <row r="485" spans="1:5" ht="12.75">
      <c r="A485" s="35" t="s">
        <v>56</v>
      </c>
      <c r="E485" s="39" t="s">
        <v>2006</v>
      </c>
    </row>
    <row r="486" spans="1:5" ht="12.75">
      <c r="A486" s="35" t="s">
        <v>57</v>
      </c>
      <c r="E486" s="40" t="s">
        <v>5</v>
      </c>
    </row>
    <row r="487" spans="1:5" ht="89.25">
      <c r="A487" t="s">
        <v>58</v>
      </c>
      <c r="E487" s="39" t="s">
        <v>2007</v>
      </c>
    </row>
    <row r="488" spans="1:16" ht="12.75">
      <c r="A488" t="s">
        <v>50</v>
      </c>
      <c s="34" t="s">
        <v>378</v>
      </c>
      <c s="34" t="s">
        <v>2008</v>
      </c>
      <c s="35" t="s">
        <v>5</v>
      </c>
      <c s="6" t="s">
        <v>2009</v>
      </c>
      <c s="36" t="s">
        <v>54</v>
      </c>
      <c s="37">
        <v>4</v>
      </c>
      <c s="36">
        <v>0</v>
      </c>
      <c s="36">
        <f>ROUND(G488*H488,6)</f>
      </c>
      <c r="L488" s="38">
        <v>0</v>
      </c>
      <c s="32">
        <f>ROUND(ROUND(L488,2)*ROUND(G488,3),2)</f>
      </c>
      <c s="36" t="s">
        <v>62</v>
      </c>
      <c>
        <f>(M488*21)/100</f>
      </c>
      <c t="s">
        <v>28</v>
      </c>
    </row>
    <row r="489" spans="1:5" ht="12.75">
      <c r="A489" s="35" t="s">
        <v>56</v>
      </c>
      <c r="E489" s="39" t="s">
        <v>2009</v>
      </c>
    </row>
    <row r="490" spans="1:5" ht="12.75">
      <c r="A490" s="35" t="s">
        <v>57</v>
      </c>
      <c r="E490" s="40" t="s">
        <v>5</v>
      </c>
    </row>
    <row r="491" spans="1:5" ht="89.25">
      <c r="A491" t="s">
        <v>58</v>
      </c>
      <c r="E491" s="39" t="s">
        <v>2010</v>
      </c>
    </row>
    <row r="492" spans="1:16" ht="12.75">
      <c r="A492" t="s">
        <v>50</v>
      </c>
      <c s="34" t="s">
        <v>597</v>
      </c>
      <c s="34" t="s">
        <v>2011</v>
      </c>
      <c s="35" t="s">
        <v>5</v>
      </c>
      <c s="6" t="s">
        <v>2012</v>
      </c>
      <c s="36" t="s">
        <v>244</v>
      </c>
      <c s="37">
        <v>4</v>
      </c>
      <c s="36">
        <v>0</v>
      </c>
      <c s="36">
        <f>ROUND(G492*H492,6)</f>
      </c>
      <c r="L492" s="38">
        <v>0</v>
      </c>
      <c s="32">
        <f>ROUND(ROUND(L492,2)*ROUND(G492,3),2)</f>
      </c>
      <c s="36" t="s">
        <v>62</v>
      </c>
      <c>
        <f>(M492*21)/100</f>
      </c>
      <c t="s">
        <v>28</v>
      </c>
    </row>
    <row r="493" spans="1:5" ht="12.75">
      <c r="A493" s="35" t="s">
        <v>56</v>
      </c>
      <c r="E493" s="39" t="s">
        <v>2012</v>
      </c>
    </row>
    <row r="494" spans="1:5" ht="12.75">
      <c r="A494" s="35" t="s">
        <v>57</v>
      </c>
      <c r="E494" s="40" t="s">
        <v>5</v>
      </c>
    </row>
    <row r="495" spans="1:5" ht="89.25">
      <c r="A495" t="s">
        <v>58</v>
      </c>
      <c r="E495" s="39" t="s">
        <v>2013</v>
      </c>
    </row>
    <row r="496" spans="1:16" ht="25.5">
      <c r="A496" t="s">
        <v>50</v>
      </c>
      <c s="34" t="s">
        <v>598</v>
      </c>
      <c s="34" t="s">
        <v>880</v>
      </c>
      <c s="35" t="s">
        <v>5</v>
      </c>
      <c s="6" t="s">
        <v>881</v>
      </c>
      <c s="36" t="s">
        <v>54</v>
      </c>
      <c s="37">
        <v>16</v>
      </c>
      <c s="36">
        <v>0</v>
      </c>
      <c s="36">
        <f>ROUND(G496*H496,6)</f>
      </c>
      <c r="L496" s="38">
        <v>0</v>
      </c>
      <c s="32">
        <f>ROUND(ROUND(L496,2)*ROUND(G496,3),2)</f>
      </c>
      <c s="36" t="s">
        <v>55</v>
      </c>
      <c>
        <f>(M496*21)/100</f>
      </c>
      <c t="s">
        <v>28</v>
      </c>
    </row>
    <row r="497" spans="1:5" ht="25.5">
      <c r="A497" s="35" t="s">
        <v>56</v>
      </c>
      <c r="E497" s="39" t="s">
        <v>881</v>
      </c>
    </row>
    <row r="498" spans="1:5" ht="12.75">
      <c r="A498" s="35" t="s">
        <v>57</v>
      </c>
      <c r="E498" s="40" t="s">
        <v>5</v>
      </c>
    </row>
    <row r="499" spans="1:5" ht="191.25">
      <c r="A499" t="s">
        <v>58</v>
      </c>
      <c r="E499" s="39" t="s">
        <v>882</v>
      </c>
    </row>
    <row r="500" spans="1:16" ht="12.75">
      <c r="A500" t="s">
        <v>50</v>
      </c>
      <c s="34" t="s">
        <v>382</v>
      </c>
      <c s="34" t="s">
        <v>877</v>
      </c>
      <c s="35" t="s">
        <v>5</v>
      </c>
      <c s="6" t="s">
        <v>878</v>
      </c>
      <c s="36" t="s">
        <v>54</v>
      </c>
      <c s="37">
        <v>16</v>
      </c>
      <c s="36">
        <v>0</v>
      </c>
      <c s="36">
        <f>ROUND(G500*H500,6)</f>
      </c>
      <c r="L500" s="38">
        <v>0</v>
      </c>
      <c s="32">
        <f>ROUND(ROUND(L500,2)*ROUND(G500,3),2)</f>
      </c>
      <c s="36" t="s">
        <v>55</v>
      </c>
      <c>
        <f>(M500*21)/100</f>
      </c>
      <c t="s">
        <v>28</v>
      </c>
    </row>
    <row r="501" spans="1:5" ht="12.75">
      <c r="A501" s="35" t="s">
        <v>56</v>
      </c>
      <c r="E501" s="39" t="s">
        <v>878</v>
      </c>
    </row>
    <row r="502" spans="1:5" ht="12.75">
      <c r="A502" s="35" t="s">
        <v>57</v>
      </c>
      <c r="E502" s="40" t="s">
        <v>5</v>
      </c>
    </row>
    <row r="503" spans="1:5" ht="140.25">
      <c r="A503" t="s">
        <v>58</v>
      </c>
      <c r="E503" s="39" t="s">
        <v>879</v>
      </c>
    </row>
    <row r="504" spans="1:16" ht="12.75">
      <c r="A504" t="s">
        <v>50</v>
      </c>
      <c s="34" t="s">
        <v>386</v>
      </c>
      <c s="34" t="s">
        <v>2014</v>
      </c>
      <c s="35" t="s">
        <v>5</v>
      </c>
      <c s="6" t="s">
        <v>2015</v>
      </c>
      <c s="36" t="s">
        <v>244</v>
      </c>
      <c s="37">
        <v>6</v>
      </c>
      <c s="36">
        <v>0</v>
      </c>
      <c s="36">
        <f>ROUND(G504*H504,6)</f>
      </c>
      <c r="L504" s="38">
        <v>0</v>
      </c>
      <c s="32">
        <f>ROUND(ROUND(L504,2)*ROUND(G504,3),2)</f>
      </c>
      <c s="36" t="s">
        <v>62</v>
      </c>
      <c>
        <f>(M504*21)/100</f>
      </c>
      <c t="s">
        <v>28</v>
      </c>
    </row>
    <row r="505" spans="1:5" ht="12.75">
      <c r="A505" s="35" t="s">
        <v>56</v>
      </c>
      <c r="E505" s="39" t="s">
        <v>2015</v>
      </c>
    </row>
    <row r="506" spans="1:5" ht="12.75">
      <c r="A506" s="35" t="s">
        <v>57</v>
      </c>
      <c r="E506" s="40" t="s">
        <v>5</v>
      </c>
    </row>
    <row r="507" spans="1:5" ht="89.25">
      <c r="A507" t="s">
        <v>58</v>
      </c>
      <c r="E507" s="39" t="s">
        <v>2016</v>
      </c>
    </row>
    <row r="508" spans="1:16" ht="12.75">
      <c r="A508" t="s">
        <v>50</v>
      </c>
      <c s="34" t="s">
        <v>390</v>
      </c>
      <c s="34" t="s">
        <v>2017</v>
      </c>
      <c s="35" t="s">
        <v>5</v>
      </c>
      <c s="6" t="s">
        <v>2018</v>
      </c>
      <c s="36" t="s">
        <v>244</v>
      </c>
      <c s="37">
        <v>6</v>
      </c>
      <c s="36">
        <v>0</v>
      </c>
      <c s="36">
        <f>ROUND(G508*H508,6)</f>
      </c>
      <c r="L508" s="38">
        <v>0</v>
      </c>
      <c s="32">
        <f>ROUND(ROUND(L508,2)*ROUND(G508,3),2)</f>
      </c>
      <c s="36" t="s">
        <v>62</v>
      </c>
      <c>
        <f>(M508*21)/100</f>
      </c>
      <c t="s">
        <v>28</v>
      </c>
    </row>
    <row r="509" spans="1:5" ht="12.75">
      <c r="A509" s="35" t="s">
        <v>56</v>
      </c>
      <c r="E509" s="39" t="s">
        <v>2018</v>
      </c>
    </row>
    <row r="510" spans="1:5" ht="12.75">
      <c r="A510" s="35" t="s">
        <v>57</v>
      </c>
      <c r="E510" s="40" t="s">
        <v>5</v>
      </c>
    </row>
    <row r="511" spans="1:5" ht="89.25">
      <c r="A511" t="s">
        <v>58</v>
      </c>
      <c r="E511" s="39" t="s">
        <v>2019</v>
      </c>
    </row>
    <row r="512" spans="1:13" ht="12.75">
      <c r="A512" t="s">
        <v>47</v>
      </c>
      <c r="C512" s="31" t="s">
        <v>2020</v>
      </c>
      <c r="E512" s="33" t="s">
        <v>2021</v>
      </c>
      <c r="J512" s="32">
        <f>0</f>
      </c>
      <c s="32">
        <f>0</f>
      </c>
      <c s="32">
        <f>0+L513+L517+L521+L525+L529+L533+L537+L541+L545+L549+L553+L557+L561+L565+L569+L573+L577+L581</f>
      </c>
      <c s="32">
        <f>0+M513+M517+M521+M525+M529+M533+M537+M541+M545+M549+M553+M557+M561+M565+M569+M573+M577+M581</f>
      </c>
    </row>
    <row r="513" spans="1:16" ht="12.75">
      <c r="A513" t="s">
        <v>50</v>
      </c>
      <c s="34" t="s">
        <v>394</v>
      </c>
      <c s="34" t="s">
        <v>2022</v>
      </c>
      <c s="35" t="s">
        <v>5</v>
      </c>
      <c s="6" t="s">
        <v>2023</v>
      </c>
      <c s="36" t="s">
        <v>202</v>
      </c>
      <c s="37">
        <v>500</v>
      </c>
      <c s="36">
        <v>0</v>
      </c>
      <c s="36">
        <f>ROUND(G513*H513,6)</f>
      </c>
      <c r="L513" s="38">
        <v>0</v>
      </c>
      <c s="32">
        <f>ROUND(ROUND(L513,2)*ROUND(G513,3),2)</f>
      </c>
      <c s="36" t="s">
        <v>55</v>
      </c>
      <c>
        <f>(M513*21)/100</f>
      </c>
      <c t="s">
        <v>28</v>
      </c>
    </row>
    <row r="514" spans="1:5" ht="12.75">
      <c r="A514" s="35" t="s">
        <v>56</v>
      </c>
      <c r="E514" s="39" t="s">
        <v>2023</v>
      </c>
    </row>
    <row r="515" spans="1:5" ht="12.75">
      <c r="A515" s="35" t="s">
        <v>57</v>
      </c>
      <c r="E515" s="40" t="s">
        <v>5</v>
      </c>
    </row>
    <row r="516" spans="1:5" ht="140.25">
      <c r="A516" t="s">
        <v>58</v>
      </c>
      <c r="E516" s="39" t="s">
        <v>2024</v>
      </c>
    </row>
    <row r="517" spans="1:16" ht="12.75">
      <c r="A517" t="s">
        <v>50</v>
      </c>
      <c s="34" t="s">
        <v>398</v>
      </c>
      <c s="34" t="s">
        <v>152</v>
      </c>
      <c s="35" t="s">
        <v>5</v>
      </c>
      <c s="6" t="s">
        <v>2025</v>
      </c>
      <c s="36" t="s">
        <v>202</v>
      </c>
      <c s="37">
        <v>500</v>
      </c>
      <c s="36">
        <v>0</v>
      </c>
      <c s="36">
        <f>ROUND(G517*H517,6)</f>
      </c>
      <c r="L517" s="38">
        <v>0</v>
      </c>
      <c s="32">
        <f>ROUND(ROUND(L517,2)*ROUND(G517,3),2)</f>
      </c>
      <c s="36" t="s">
        <v>62</v>
      </c>
      <c>
        <f>(M517*21)/100</f>
      </c>
      <c t="s">
        <v>28</v>
      </c>
    </row>
    <row r="518" spans="1:5" ht="12.75">
      <c r="A518" s="35" t="s">
        <v>56</v>
      </c>
      <c r="E518" s="39" t="s">
        <v>2025</v>
      </c>
    </row>
    <row r="519" spans="1:5" ht="12.75">
      <c r="A519" s="35" t="s">
        <v>57</v>
      </c>
      <c r="E519" s="40" t="s">
        <v>5</v>
      </c>
    </row>
    <row r="520" spans="1:5" ht="89.25">
      <c r="A520" t="s">
        <v>58</v>
      </c>
      <c r="E520" s="39" t="s">
        <v>2026</v>
      </c>
    </row>
    <row r="521" spans="1:16" ht="12.75">
      <c r="A521" t="s">
        <v>50</v>
      </c>
      <c s="34" t="s">
        <v>615</v>
      </c>
      <c s="34" t="s">
        <v>329</v>
      </c>
      <c s="35" t="s">
        <v>5</v>
      </c>
      <c s="6" t="s">
        <v>330</v>
      </c>
      <c s="36" t="s">
        <v>202</v>
      </c>
      <c s="37">
        <v>12000</v>
      </c>
      <c s="36">
        <v>0</v>
      </c>
      <c s="36">
        <f>ROUND(G521*H521,6)</f>
      </c>
      <c r="L521" s="38">
        <v>0</v>
      </c>
      <c s="32">
        <f>ROUND(ROUND(L521,2)*ROUND(G521,3),2)</f>
      </c>
      <c s="36" t="s">
        <v>55</v>
      </c>
      <c>
        <f>(M521*21)/100</f>
      </c>
      <c t="s">
        <v>28</v>
      </c>
    </row>
    <row r="522" spans="1:5" ht="12.75">
      <c r="A522" s="35" t="s">
        <v>56</v>
      </c>
      <c r="E522" s="39" t="s">
        <v>330</v>
      </c>
    </row>
    <row r="523" spans="1:5" ht="12.75">
      <c r="A523" s="35" t="s">
        <v>57</v>
      </c>
      <c r="E523" s="40" t="s">
        <v>5</v>
      </c>
    </row>
    <row r="524" spans="1:5" ht="140.25">
      <c r="A524" t="s">
        <v>58</v>
      </c>
      <c r="E524" s="39" t="s">
        <v>331</v>
      </c>
    </row>
    <row r="525" spans="1:16" ht="12.75">
      <c r="A525" t="s">
        <v>50</v>
      </c>
      <c s="34" t="s">
        <v>619</v>
      </c>
      <c s="34" t="s">
        <v>333</v>
      </c>
      <c s="35" t="s">
        <v>5</v>
      </c>
      <c s="6" t="s">
        <v>334</v>
      </c>
      <c s="36" t="s">
        <v>202</v>
      </c>
      <c s="37">
        <v>7350</v>
      </c>
      <c s="36">
        <v>0</v>
      </c>
      <c s="36">
        <f>ROUND(G525*H525,6)</f>
      </c>
      <c r="L525" s="38">
        <v>0</v>
      </c>
      <c s="32">
        <f>ROUND(ROUND(L525,2)*ROUND(G525,3),2)</f>
      </c>
      <c s="36" t="s">
        <v>55</v>
      </c>
      <c>
        <f>(M525*21)/100</f>
      </c>
      <c t="s">
        <v>28</v>
      </c>
    </row>
    <row r="526" spans="1:5" ht="12.75">
      <c r="A526" s="35" t="s">
        <v>56</v>
      </c>
      <c r="E526" s="39" t="s">
        <v>334</v>
      </c>
    </row>
    <row r="527" spans="1:5" ht="12.75">
      <c r="A527" s="35" t="s">
        <v>57</v>
      </c>
      <c r="E527" s="40" t="s">
        <v>5</v>
      </c>
    </row>
    <row r="528" spans="1:5" ht="89.25">
      <c r="A528" t="s">
        <v>58</v>
      </c>
      <c r="E528" s="39" t="s">
        <v>335</v>
      </c>
    </row>
    <row r="529" spans="1:16" ht="12.75">
      <c r="A529" t="s">
        <v>50</v>
      </c>
      <c s="34" t="s">
        <v>622</v>
      </c>
      <c s="34" t="s">
        <v>337</v>
      </c>
      <c s="35" t="s">
        <v>5</v>
      </c>
      <c s="6" t="s">
        <v>338</v>
      </c>
      <c s="36" t="s">
        <v>202</v>
      </c>
      <c s="37">
        <v>5250</v>
      </c>
      <c s="36">
        <v>0</v>
      </c>
      <c s="36">
        <f>ROUND(G529*H529,6)</f>
      </c>
      <c r="L529" s="38">
        <v>0</v>
      </c>
      <c s="32">
        <f>ROUND(ROUND(L529,2)*ROUND(G529,3),2)</f>
      </c>
      <c s="36" t="s">
        <v>55</v>
      </c>
      <c>
        <f>(M529*21)/100</f>
      </c>
      <c t="s">
        <v>28</v>
      </c>
    </row>
    <row r="530" spans="1:5" ht="12.75">
      <c r="A530" s="35" t="s">
        <v>56</v>
      </c>
      <c r="E530" s="39" t="s">
        <v>338</v>
      </c>
    </row>
    <row r="531" spans="1:5" ht="12.75">
      <c r="A531" s="35" t="s">
        <v>57</v>
      </c>
      <c r="E531" s="40" t="s">
        <v>5</v>
      </c>
    </row>
    <row r="532" spans="1:5" ht="89.25">
      <c r="A532" t="s">
        <v>58</v>
      </c>
      <c r="E532" s="39" t="s">
        <v>339</v>
      </c>
    </row>
    <row r="533" spans="1:16" ht="12.75">
      <c r="A533" t="s">
        <v>50</v>
      </c>
      <c s="34" t="s">
        <v>624</v>
      </c>
      <c s="34" t="s">
        <v>576</v>
      </c>
      <c s="35" t="s">
        <v>5</v>
      </c>
      <c s="6" t="s">
        <v>577</v>
      </c>
      <c s="36" t="s">
        <v>202</v>
      </c>
      <c s="37">
        <v>200</v>
      </c>
      <c s="36">
        <v>0</v>
      </c>
      <c s="36">
        <f>ROUND(G533*H533,6)</f>
      </c>
      <c r="L533" s="38">
        <v>0</v>
      </c>
      <c s="32">
        <f>ROUND(ROUND(L533,2)*ROUND(G533,3),2)</f>
      </c>
      <c s="36" t="s">
        <v>55</v>
      </c>
      <c>
        <f>(M533*21)/100</f>
      </c>
      <c t="s">
        <v>28</v>
      </c>
    </row>
    <row r="534" spans="1:5" ht="12.75">
      <c r="A534" s="35" t="s">
        <v>56</v>
      </c>
      <c r="E534" s="39" t="s">
        <v>577</v>
      </c>
    </row>
    <row r="535" spans="1:5" ht="12.75">
      <c r="A535" s="35" t="s">
        <v>57</v>
      </c>
      <c r="E535" s="40" t="s">
        <v>5</v>
      </c>
    </row>
    <row r="536" spans="1:5" ht="191.25">
      <c r="A536" t="s">
        <v>58</v>
      </c>
      <c r="E536" s="39" t="s">
        <v>578</v>
      </c>
    </row>
    <row r="537" spans="1:16" ht="12.75">
      <c r="A537" t="s">
        <v>50</v>
      </c>
      <c s="34" t="s">
        <v>1049</v>
      </c>
      <c s="34" t="s">
        <v>156</v>
      </c>
      <c s="35" t="s">
        <v>5</v>
      </c>
      <c s="6" t="s">
        <v>579</v>
      </c>
      <c s="36" t="s">
        <v>202</v>
      </c>
      <c s="37">
        <v>210</v>
      </c>
      <c s="36">
        <v>0</v>
      </c>
      <c s="36">
        <f>ROUND(G537*H537,6)</f>
      </c>
      <c r="L537" s="38">
        <v>0</v>
      </c>
      <c s="32">
        <f>ROUND(ROUND(L537,2)*ROUND(G537,3),2)</f>
      </c>
      <c s="36" t="s">
        <v>62</v>
      </c>
      <c>
        <f>(M537*21)/100</f>
      </c>
      <c t="s">
        <v>28</v>
      </c>
    </row>
    <row r="538" spans="1:5" ht="12.75">
      <c r="A538" s="35" t="s">
        <v>56</v>
      </c>
      <c r="E538" s="39" t="s">
        <v>579</v>
      </c>
    </row>
    <row r="539" spans="1:5" ht="12.75">
      <c r="A539" s="35" t="s">
        <v>57</v>
      </c>
      <c r="E539" s="40" t="s">
        <v>5</v>
      </c>
    </row>
    <row r="540" spans="1:5" ht="89.25">
      <c r="A540" t="s">
        <v>58</v>
      </c>
      <c r="E540" s="39" t="s">
        <v>580</v>
      </c>
    </row>
    <row r="541" spans="1:16" ht="12.75">
      <c r="A541" t="s">
        <v>50</v>
      </c>
      <c s="34" t="s">
        <v>628</v>
      </c>
      <c s="34" t="s">
        <v>581</v>
      </c>
      <c s="35" t="s">
        <v>5</v>
      </c>
      <c s="6" t="s">
        <v>582</v>
      </c>
      <c s="36" t="s">
        <v>54</v>
      </c>
      <c s="37">
        <v>200</v>
      </c>
      <c s="36">
        <v>0</v>
      </c>
      <c s="36">
        <f>ROUND(G541*H541,6)</f>
      </c>
      <c r="L541" s="38">
        <v>0</v>
      </c>
      <c s="32">
        <f>ROUND(ROUND(L541,2)*ROUND(G541,3),2)</f>
      </c>
      <c s="36" t="s">
        <v>62</v>
      </c>
      <c>
        <f>(M541*21)/100</f>
      </c>
      <c t="s">
        <v>28</v>
      </c>
    </row>
    <row r="542" spans="1:5" ht="12.75">
      <c r="A542" s="35" t="s">
        <v>56</v>
      </c>
      <c r="E542" s="39" t="s">
        <v>582</v>
      </c>
    </row>
    <row r="543" spans="1:5" ht="12.75">
      <c r="A543" s="35" t="s">
        <v>57</v>
      </c>
      <c r="E543" s="40" t="s">
        <v>5</v>
      </c>
    </row>
    <row r="544" spans="1:5" ht="89.25">
      <c r="A544" t="s">
        <v>58</v>
      </c>
      <c r="E544" s="39" t="s">
        <v>583</v>
      </c>
    </row>
    <row r="545" spans="1:16" ht="12.75">
      <c r="A545" t="s">
        <v>50</v>
      </c>
      <c s="34" t="s">
        <v>459</v>
      </c>
      <c s="34" t="s">
        <v>317</v>
      </c>
      <c s="35" t="s">
        <v>5</v>
      </c>
      <c s="6" t="s">
        <v>318</v>
      </c>
      <c s="36" t="s">
        <v>54</v>
      </c>
      <c s="37">
        <v>16000</v>
      </c>
      <c s="36">
        <v>0</v>
      </c>
      <c s="36">
        <f>ROUND(G545*H545,6)</f>
      </c>
      <c r="L545" s="38">
        <v>0</v>
      </c>
      <c s="32">
        <f>ROUND(ROUND(L545,2)*ROUND(G545,3),2)</f>
      </c>
      <c s="36" t="s">
        <v>55</v>
      </c>
      <c>
        <f>(M545*21)/100</f>
      </c>
      <c t="s">
        <v>28</v>
      </c>
    </row>
    <row r="546" spans="1:5" ht="12.75">
      <c r="A546" s="35" t="s">
        <v>56</v>
      </c>
      <c r="E546" s="39" t="s">
        <v>318</v>
      </c>
    </row>
    <row r="547" spans="1:5" ht="12.75">
      <c r="A547" s="35" t="s">
        <v>57</v>
      </c>
      <c r="E547" s="40" t="s">
        <v>5</v>
      </c>
    </row>
    <row r="548" spans="1:5" ht="140.25">
      <c r="A548" t="s">
        <v>58</v>
      </c>
      <c r="E548" s="39" t="s">
        <v>319</v>
      </c>
    </row>
    <row r="549" spans="1:16" ht="12.75">
      <c r="A549" t="s">
        <v>50</v>
      </c>
      <c s="34" t="s">
        <v>463</v>
      </c>
      <c s="34" t="s">
        <v>321</v>
      </c>
      <c s="35" t="s">
        <v>5</v>
      </c>
      <c s="6" t="s">
        <v>322</v>
      </c>
      <c s="36" t="s">
        <v>244</v>
      </c>
      <c s="37">
        <v>8000</v>
      </c>
      <c s="36">
        <v>0</v>
      </c>
      <c s="36">
        <f>ROUND(G549*H549,6)</f>
      </c>
      <c r="L549" s="38">
        <v>0</v>
      </c>
      <c s="32">
        <f>ROUND(ROUND(L549,2)*ROUND(G549,3),2)</f>
      </c>
      <c s="36" t="s">
        <v>62</v>
      </c>
      <c>
        <f>(M549*21)/100</f>
      </c>
      <c t="s">
        <v>28</v>
      </c>
    </row>
    <row r="550" spans="1:5" ht="12.75">
      <c r="A550" s="35" t="s">
        <v>56</v>
      </c>
      <c r="E550" s="39" t="s">
        <v>322</v>
      </c>
    </row>
    <row r="551" spans="1:5" ht="12.75">
      <c r="A551" s="35" t="s">
        <v>57</v>
      </c>
      <c r="E551" s="40" t="s">
        <v>5</v>
      </c>
    </row>
    <row r="552" spans="1:5" ht="89.25">
      <c r="A552" t="s">
        <v>58</v>
      </c>
      <c r="E552" s="39" t="s">
        <v>323</v>
      </c>
    </row>
    <row r="553" spans="1:16" ht="12.75">
      <c r="A553" t="s">
        <v>50</v>
      </c>
      <c s="34" t="s">
        <v>632</v>
      </c>
      <c s="34" t="s">
        <v>325</v>
      </c>
      <c s="35" t="s">
        <v>5</v>
      </c>
      <c s="6" t="s">
        <v>326</v>
      </c>
      <c s="36" t="s">
        <v>244</v>
      </c>
      <c s="37">
        <v>8000</v>
      </c>
      <c s="36">
        <v>0</v>
      </c>
      <c s="36">
        <f>ROUND(G553*H553,6)</f>
      </c>
      <c r="L553" s="38">
        <v>0</v>
      </c>
      <c s="32">
        <f>ROUND(ROUND(L553,2)*ROUND(G553,3),2)</f>
      </c>
      <c s="36" t="s">
        <v>62</v>
      </c>
      <c>
        <f>(M553*21)/100</f>
      </c>
      <c t="s">
        <v>28</v>
      </c>
    </row>
    <row r="554" spans="1:5" ht="12.75">
      <c r="A554" s="35" t="s">
        <v>56</v>
      </c>
      <c r="E554" s="39" t="s">
        <v>326</v>
      </c>
    </row>
    <row r="555" spans="1:5" ht="12.75">
      <c r="A555" s="35" t="s">
        <v>57</v>
      </c>
      <c r="E555" s="40" t="s">
        <v>5</v>
      </c>
    </row>
    <row r="556" spans="1:5" ht="89.25">
      <c r="A556" t="s">
        <v>58</v>
      </c>
      <c r="E556" s="39" t="s">
        <v>327</v>
      </c>
    </row>
    <row r="557" spans="1:16" ht="12.75">
      <c r="A557" t="s">
        <v>50</v>
      </c>
      <c s="34" t="s">
        <v>634</v>
      </c>
      <c s="34" t="s">
        <v>1827</v>
      </c>
      <c s="35" t="s">
        <v>5</v>
      </c>
      <c s="6" t="s">
        <v>1828</v>
      </c>
      <c s="36" t="s">
        <v>244</v>
      </c>
      <c s="37">
        <v>8000</v>
      </c>
      <c s="36">
        <v>0</v>
      </c>
      <c s="36">
        <f>ROUND(G557*H557,6)</f>
      </c>
      <c r="L557" s="38">
        <v>0</v>
      </c>
      <c s="32">
        <f>ROUND(ROUND(L557,2)*ROUND(G557,3),2)</f>
      </c>
      <c s="36" t="s">
        <v>62</v>
      </c>
      <c>
        <f>(M557*21)/100</f>
      </c>
      <c t="s">
        <v>28</v>
      </c>
    </row>
    <row r="558" spans="1:5" ht="12.75">
      <c r="A558" s="35" t="s">
        <v>56</v>
      </c>
      <c r="E558" s="39" t="s">
        <v>1828</v>
      </c>
    </row>
    <row r="559" spans="1:5" ht="12.75">
      <c r="A559" s="35" t="s">
        <v>57</v>
      </c>
      <c r="E559" s="40" t="s">
        <v>5</v>
      </c>
    </row>
    <row r="560" spans="1:5" ht="89.25">
      <c r="A560" t="s">
        <v>58</v>
      </c>
      <c r="E560" s="39" t="s">
        <v>1829</v>
      </c>
    </row>
    <row r="561" spans="1:16" ht="25.5">
      <c r="A561" t="s">
        <v>50</v>
      </c>
      <c s="34" t="s">
        <v>1176</v>
      </c>
      <c s="34" t="s">
        <v>2027</v>
      </c>
      <c s="35" t="s">
        <v>5</v>
      </c>
      <c s="6" t="s">
        <v>2028</v>
      </c>
      <c s="36" t="s">
        <v>202</v>
      </c>
      <c s="37">
        <v>35</v>
      </c>
      <c s="36">
        <v>0</v>
      </c>
      <c s="36">
        <f>ROUND(G561*H561,6)</f>
      </c>
      <c r="L561" s="38">
        <v>0</v>
      </c>
      <c s="32">
        <f>ROUND(ROUND(L561,2)*ROUND(G561,3),2)</f>
      </c>
      <c s="36" t="s">
        <v>55</v>
      </c>
      <c>
        <f>(M561*21)/100</f>
      </c>
      <c t="s">
        <v>28</v>
      </c>
    </row>
    <row r="562" spans="1:5" ht="25.5">
      <c r="A562" s="35" t="s">
        <v>56</v>
      </c>
      <c r="E562" s="39" t="s">
        <v>2028</v>
      </c>
    </row>
    <row r="563" spans="1:5" ht="12.75">
      <c r="A563" s="35" t="s">
        <v>57</v>
      </c>
      <c r="E563" s="40" t="s">
        <v>5</v>
      </c>
    </row>
    <row r="564" spans="1:5" ht="242.25">
      <c r="A564" t="s">
        <v>58</v>
      </c>
      <c r="E564" s="39" t="s">
        <v>2029</v>
      </c>
    </row>
    <row r="565" spans="1:16" ht="12.75">
      <c r="A565" t="s">
        <v>50</v>
      </c>
      <c s="34" t="s">
        <v>1177</v>
      </c>
      <c s="34" t="s">
        <v>164</v>
      </c>
      <c s="35" t="s">
        <v>5</v>
      </c>
      <c s="6" t="s">
        <v>2030</v>
      </c>
      <c s="36" t="s">
        <v>244</v>
      </c>
      <c s="37">
        <v>35</v>
      </c>
      <c s="36">
        <v>0</v>
      </c>
      <c s="36">
        <f>ROUND(G565*H565,6)</f>
      </c>
      <c r="L565" s="38">
        <v>0</v>
      </c>
      <c s="32">
        <f>ROUND(ROUND(L565,2)*ROUND(G565,3),2)</f>
      </c>
      <c s="36" t="s">
        <v>62</v>
      </c>
      <c>
        <f>(M565*21)/100</f>
      </c>
      <c t="s">
        <v>28</v>
      </c>
    </row>
    <row r="566" spans="1:5" ht="12.75">
      <c r="A566" s="35" t="s">
        <v>56</v>
      </c>
      <c r="E566" s="39" t="s">
        <v>2030</v>
      </c>
    </row>
    <row r="567" spans="1:5" ht="12.75">
      <c r="A567" s="35" t="s">
        <v>57</v>
      </c>
      <c r="E567" s="40" t="s">
        <v>5</v>
      </c>
    </row>
    <row r="568" spans="1:5" ht="89.25">
      <c r="A568" t="s">
        <v>58</v>
      </c>
      <c r="E568" s="39" t="s">
        <v>2031</v>
      </c>
    </row>
    <row r="569" spans="1:16" ht="12.75">
      <c r="A569" t="s">
        <v>50</v>
      </c>
      <c s="34" t="s">
        <v>1178</v>
      </c>
      <c s="34" t="s">
        <v>2032</v>
      </c>
      <c s="35" t="s">
        <v>5</v>
      </c>
      <c s="6" t="s">
        <v>2033</v>
      </c>
      <c s="36" t="s">
        <v>54</v>
      </c>
      <c s="37">
        <v>1000</v>
      </c>
      <c s="36">
        <v>0</v>
      </c>
      <c s="36">
        <f>ROUND(G569*H569,6)</f>
      </c>
      <c r="L569" s="38">
        <v>0</v>
      </c>
      <c s="32">
        <f>ROUND(ROUND(L569,2)*ROUND(G569,3),2)</f>
      </c>
      <c s="36" t="s">
        <v>55</v>
      </c>
      <c>
        <f>(M569*21)/100</f>
      </c>
      <c t="s">
        <v>28</v>
      </c>
    </row>
    <row r="570" spans="1:5" ht="12.75">
      <c r="A570" s="35" t="s">
        <v>56</v>
      </c>
      <c r="E570" s="39" t="s">
        <v>2033</v>
      </c>
    </row>
    <row r="571" spans="1:5" ht="12.75">
      <c r="A571" s="35" t="s">
        <v>57</v>
      </c>
      <c r="E571" s="40" t="s">
        <v>5</v>
      </c>
    </row>
    <row r="572" spans="1:5" ht="191.25">
      <c r="A572" t="s">
        <v>58</v>
      </c>
      <c r="E572" s="39" t="s">
        <v>2034</v>
      </c>
    </row>
    <row r="573" spans="1:16" ht="12.75">
      <c r="A573" t="s">
        <v>50</v>
      </c>
      <c s="34" t="s">
        <v>1179</v>
      </c>
      <c s="34" t="s">
        <v>1005</v>
      </c>
      <c s="35" t="s">
        <v>5</v>
      </c>
      <c s="6" t="s">
        <v>2035</v>
      </c>
      <c s="36" t="s">
        <v>244</v>
      </c>
      <c s="37">
        <v>1000</v>
      </c>
      <c s="36">
        <v>0</v>
      </c>
      <c s="36">
        <f>ROUND(G573*H573,6)</f>
      </c>
      <c r="L573" s="38">
        <v>0</v>
      </c>
      <c s="32">
        <f>ROUND(ROUND(L573,2)*ROUND(G573,3),2)</f>
      </c>
      <c s="36" t="s">
        <v>62</v>
      </c>
      <c>
        <f>(M573*21)/100</f>
      </c>
      <c t="s">
        <v>28</v>
      </c>
    </row>
    <row r="574" spans="1:5" ht="12.75">
      <c r="A574" s="35" t="s">
        <v>56</v>
      </c>
      <c r="E574" s="39" t="s">
        <v>2035</v>
      </c>
    </row>
    <row r="575" spans="1:5" ht="12.75">
      <c r="A575" s="35" t="s">
        <v>57</v>
      </c>
      <c r="E575" s="40" t="s">
        <v>5</v>
      </c>
    </row>
    <row r="576" spans="1:5" ht="89.25">
      <c r="A576" t="s">
        <v>58</v>
      </c>
      <c r="E576" s="39" t="s">
        <v>2036</v>
      </c>
    </row>
    <row r="577" spans="1:16" ht="12.75">
      <c r="A577" t="s">
        <v>50</v>
      </c>
      <c s="34" t="s">
        <v>1180</v>
      </c>
      <c s="34" t="s">
        <v>2037</v>
      </c>
      <c s="35" t="s">
        <v>5</v>
      </c>
      <c s="6" t="s">
        <v>2038</v>
      </c>
      <c s="36" t="s">
        <v>244</v>
      </c>
      <c s="37">
        <v>10</v>
      </c>
      <c s="36">
        <v>0</v>
      </c>
      <c s="36">
        <f>ROUND(G577*H577,6)</f>
      </c>
      <c r="L577" s="38">
        <v>0</v>
      </c>
      <c s="32">
        <f>ROUND(ROUND(L577,2)*ROUND(G577,3),2)</f>
      </c>
      <c s="36" t="s">
        <v>62</v>
      </c>
      <c>
        <f>(M577*21)/100</f>
      </c>
      <c t="s">
        <v>28</v>
      </c>
    </row>
    <row r="578" spans="1:5" ht="12.75">
      <c r="A578" s="35" t="s">
        <v>56</v>
      </c>
      <c r="E578" s="39" t="s">
        <v>2038</v>
      </c>
    </row>
    <row r="579" spans="1:5" ht="12.75">
      <c r="A579" s="35" t="s">
        <v>57</v>
      </c>
      <c r="E579" s="40" t="s">
        <v>5</v>
      </c>
    </row>
    <row r="580" spans="1:5" ht="89.25">
      <c r="A580" t="s">
        <v>58</v>
      </c>
      <c r="E580" s="39" t="s">
        <v>2039</v>
      </c>
    </row>
    <row r="581" spans="1:16" ht="12.75">
      <c r="A581" t="s">
        <v>50</v>
      </c>
      <c s="34" t="s">
        <v>1181</v>
      </c>
      <c s="34" t="s">
        <v>2040</v>
      </c>
      <c s="35" t="s">
        <v>5</v>
      </c>
      <c s="6" t="s">
        <v>2041</v>
      </c>
      <c s="36" t="s">
        <v>244</v>
      </c>
      <c s="37">
        <v>10</v>
      </c>
      <c s="36">
        <v>0</v>
      </c>
      <c s="36">
        <f>ROUND(G581*H581,6)</f>
      </c>
      <c r="L581" s="38">
        <v>0</v>
      </c>
      <c s="32">
        <f>ROUND(ROUND(L581,2)*ROUND(G581,3),2)</f>
      </c>
      <c s="36" t="s">
        <v>62</v>
      </c>
      <c>
        <f>(M581*21)/100</f>
      </c>
      <c t="s">
        <v>28</v>
      </c>
    </row>
    <row r="582" spans="1:5" ht="12.75">
      <c r="A582" s="35" t="s">
        <v>56</v>
      </c>
      <c r="E582" s="39" t="s">
        <v>2041</v>
      </c>
    </row>
    <row r="583" spans="1:5" ht="12.75">
      <c r="A583" s="35" t="s">
        <v>57</v>
      </c>
      <c r="E583" s="40" t="s">
        <v>5</v>
      </c>
    </row>
    <row r="584" spans="1:5" ht="89.25">
      <c r="A584" t="s">
        <v>58</v>
      </c>
      <c r="E584"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COUNTIFS(L8:L320,"=0",A8:A320,"P")+COUNTIFS(L8:L320,"",A8:A320,"P")+SUM(Q8:Q320)</f>
      </c>
    </row>
    <row r="8" spans="1:13" ht="12.75">
      <c r="A8" t="s">
        <v>45</v>
      </c>
      <c r="C8" s="28" t="s">
        <v>2047</v>
      </c>
      <c r="E8" s="30" t="s">
        <v>2046</v>
      </c>
      <c r="J8" s="29">
        <f>0+J9+J150+J315</f>
      </c>
      <c s="29">
        <f>0+K9+K150+K315</f>
      </c>
      <c s="29">
        <f>0+L9+L150+L315</f>
      </c>
      <c s="29">
        <f>0+M9+M150+M315</f>
      </c>
    </row>
    <row r="9" spans="1:13" ht="12.75">
      <c r="A9" t="s">
        <v>47</v>
      </c>
      <c r="C9" s="31" t="s">
        <v>51</v>
      </c>
      <c r="E9" s="33" t="s">
        <v>2048</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51</v>
      </c>
      <c s="34" t="s">
        <v>2049</v>
      </c>
      <c s="35" t="s">
        <v>5</v>
      </c>
      <c s="6" t="s">
        <v>2050</v>
      </c>
      <c s="36" t="s">
        <v>202</v>
      </c>
      <c s="37">
        <v>20</v>
      </c>
      <c s="36">
        <v>0</v>
      </c>
      <c s="36">
        <f>ROUND(G10*H10,6)</f>
      </c>
      <c r="L10" s="38">
        <v>0</v>
      </c>
      <c s="32">
        <f>ROUND(ROUND(L10,2)*ROUND(G10,3),2)</f>
      </c>
      <c s="36" t="s">
        <v>55</v>
      </c>
      <c>
        <f>(M10*21)/100</f>
      </c>
      <c t="s">
        <v>28</v>
      </c>
    </row>
    <row r="11" spans="1:5" ht="12.75">
      <c r="A11" s="35" t="s">
        <v>56</v>
      </c>
      <c r="E11" s="39" t="s">
        <v>2050</v>
      </c>
    </row>
    <row r="12" spans="1:5" ht="51">
      <c r="A12" s="35" t="s">
        <v>57</v>
      </c>
      <c r="E12" s="42" t="s">
        <v>2051</v>
      </c>
    </row>
    <row r="13" spans="1:5" ht="140.25">
      <c r="A13" t="s">
        <v>58</v>
      </c>
      <c r="E13" s="39" t="s">
        <v>2052</v>
      </c>
    </row>
    <row r="14" spans="1:16" ht="12.75">
      <c r="A14" t="s">
        <v>50</v>
      </c>
      <c s="34" t="s">
        <v>28</v>
      </c>
      <c s="34" t="s">
        <v>2053</v>
      </c>
      <c s="35" t="s">
        <v>5</v>
      </c>
      <c s="6" t="s">
        <v>2054</v>
      </c>
      <c s="36" t="s">
        <v>202</v>
      </c>
      <c s="37">
        <v>150</v>
      </c>
      <c s="36">
        <v>0</v>
      </c>
      <c s="36">
        <f>ROUND(G14*H14,6)</f>
      </c>
      <c r="L14" s="38">
        <v>0</v>
      </c>
      <c s="32">
        <f>ROUND(ROUND(L14,2)*ROUND(G14,3),2)</f>
      </c>
      <c s="36" t="s">
        <v>55</v>
      </c>
      <c>
        <f>(M14*21)/100</f>
      </c>
      <c t="s">
        <v>28</v>
      </c>
    </row>
    <row r="15" spans="1:5" ht="12.75">
      <c r="A15" s="35" t="s">
        <v>56</v>
      </c>
      <c r="E15" s="39" t="s">
        <v>2054</v>
      </c>
    </row>
    <row r="16" spans="1:5" ht="51">
      <c r="A16" s="35" t="s">
        <v>57</v>
      </c>
      <c r="E16" s="42" t="s">
        <v>2055</v>
      </c>
    </row>
    <row r="17" spans="1:5" ht="140.25">
      <c r="A17" t="s">
        <v>58</v>
      </c>
      <c r="E17" s="39" t="s">
        <v>2056</v>
      </c>
    </row>
    <row r="18" spans="1:16" ht="12.75">
      <c r="A18" t="s">
        <v>50</v>
      </c>
      <c s="34" t="s">
        <v>26</v>
      </c>
      <c s="34" t="s">
        <v>2057</v>
      </c>
      <c s="35" t="s">
        <v>5</v>
      </c>
      <c s="6" t="s">
        <v>2058</v>
      </c>
      <c s="36" t="s">
        <v>202</v>
      </c>
      <c s="37">
        <v>90</v>
      </c>
      <c s="36">
        <v>0</v>
      </c>
      <c s="36">
        <f>ROUND(G18*H18,6)</f>
      </c>
      <c r="L18" s="38">
        <v>0</v>
      </c>
      <c s="32">
        <f>ROUND(ROUND(L18,2)*ROUND(G18,3),2)</f>
      </c>
      <c s="36" t="s">
        <v>55</v>
      </c>
      <c>
        <f>(M18*21)/100</f>
      </c>
      <c t="s">
        <v>28</v>
      </c>
    </row>
    <row r="19" spans="1:5" ht="12.75">
      <c r="A19" s="35" t="s">
        <v>56</v>
      </c>
      <c r="E19" s="39" t="s">
        <v>2058</v>
      </c>
    </row>
    <row r="20" spans="1:5" ht="51">
      <c r="A20" s="35" t="s">
        <v>57</v>
      </c>
      <c r="E20" s="42" t="s">
        <v>2059</v>
      </c>
    </row>
    <row r="21" spans="1:5" ht="140.25">
      <c r="A21" t="s">
        <v>58</v>
      </c>
      <c r="E21" s="39" t="s">
        <v>2060</v>
      </c>
    </row>
    <row r="22" spans="1:16" ht="12.75">
      <c r="A22" t="s">
        <v>50</v>
      </c>
      <c s="34" t="s">
        <v>67</v>
      </c>
      <c s="34" t="s">
        <v>2061</v>
      </c>
      <c s="35" t="s">
        <v>5</v>
      </c>
      <c s="6" t="s">
        <v>2062</v>
      </c>
      <c s="36" t="s">
        <v>202</v>
      </c>
      <c s="37">
        <v>285</v>
      </c>
      <c s="36">
        <v>0</v>
      </c>
      <c s="36">
        <f>ROUND(G22*H22,6)</f>
      </c>
      <c r="L22" s="38">
        <v>0</v>
      </c>
      <c s="32">
        <f>ROUND(ROUND(L22,2)*ROUND(G22,3),2)</f>
      </c>
      <c s="36" t="s">
        <v>55</v>
      </c>
      <c>
        <f>(M22*21)/100</f>
      </c>
      <c t="s">
        <v>28</v>
      </c>
    </row>
    <row r="23" spans="1:5" ht="12.75">
      <c r="A23" s="35" t="s">
        <v>56</v>
      </c>
      <c r="E23" s="39" t="s">
        <v>2062</v>
      </c>
    </row>
    <row r="24" spans="1:5" ht="229.5">
      <c r="A24" s="35" t="s">
        <v>57</v>
      </c>
      <c r="E24" s="42" t="s">
        <v>2063</v>
      </c>
    </row>
    <row r="25" spans="1:5" ht="140.25">
      <c r="A25" t="s">
        <v>58</v>
      </c>
      <c r="E25" s="39" t="s">
        <v>2064</v>
      </c>
    </row>
    <row r="26" spans="1:16" ht="12.75">
      <c r="A26" t="s">
        <v>50</v>
      </c>
      <c s="34" t="s">
        <v>71</v>
      </c>
      <c s="34" t="s">
        <v>2065</v>
      </c>
      <c s="35" t="s">
        <v>5</v>
      </c>
      <c s="6" t="s">
        <v>2066</v>
      </c>
      <c s="36" t="s">
        <v>202</v>
      </c>
      <c s="37">
        <v>802</v>
      </c>
      <c s="36">
        <v>0</v>
      </c>
      <c s="36">
        <f>ROUND(G26*H26,6)</f>
      </c>
      <c r="L26" s="38">
        <v>0</v>
      </c>
      <c s="32">
        <f>ROUND(ROUND(L26,2)*ROUND(G26,3),2)</f>
      </c>
      <c s="36" t="s">
        <v>55</v>
      </c>
      <c>
        <f>(M26*21)/100</f>
      </c>
      <c t="s">
        <v>28</v>
      </c>
    </row>
    <row r="27" spans="1:5" ht="12.75">
      <c r="A27" s="35" t="s">
        <v>56</v>
      </c>
      <c r="E27" s="39" t="s">
        <v>2066</v>
      </c>
    </row>
    <row r="28" spans="1:5" ht="229.5">
      <c r="A28" s="35" t="s">
        <v>57</v>
      </c>
      <c r="E28" s="42" t="s">
        <v>2067</v>
      </c>
    </row>
    <row r="29" spans="1:5" ht="140.25">
      <c r="A29" t="s">
        <v>58</v>
      </c>
      <c r="E29" s="39" t="s">
        <v>2068</v>
      </c>
    </row>
    <row r="30" spans="1:16" ht="12.75">
      <c r="A30" t="s">
        <v>50</v>
      </c>
      <c s="34" t="s">
        <v>27</v>
      </c>
      <c s="34" t="s">
        <v>2069</v>
      </c>
      <c s="35" t="s">
        <v>5</v>
      </c>
      <c s="6" t="s">
        <v>2070</v>
      </c>
      <c s="36" t="s">
        <v>202</v>
      </c>
      <c s="37">
        <v>184</v>
      </c>
      <c s="36">
        <v>0</v>
      </c>
      <c s="36">
        <f>ROUND(G30*H30,6)</f>
      </c>
      <c r="L30" s="38">
        <v>0</v>
      </c>
      <c s="32">
        <f>ROUND(ROUND(L30,2)*ROUND(G30,3),2)</f>
      </c>
      <c s="36" t="s">
        <v>55</v>
      </c>
      <c>
        <f>(M30*21)/100</f>
      </c>
      <c t="s">
        <v>28</v>
      </c>
    </row>
    <row r="31" spans="1:5" ht="12.75">
      <c r="A31" s="35" t="s">
        <v>56</v>
      </c>
      <c r="E31" s="39" t="s">
        <v>2070</v>
      </c>
    </row>
    <row r="32" spans="1:5" ht="229.5">
      <c r="A32" s="35" t="s">
        <v>57</v>
      </c>
      <c r="E32" s="42" t="s">
        <v>2071</v>
      </c>
    </row>
    <row r="33" spans="1:5" ht="140.25">
      <c r="A33" t="s">
        <v>58</v>
      </c>
      <c r="E33" s="39" t="s">
        <v>2072</v>
      </c>
    </row>
    <row r="34" spans="1:16" ht="12.75">
      <c r="A34" t="s">
        <v>50</v>
      </c>
      <c s="34" t="s">
        <v>78</v>
      </c>
      <c s="34" t="s">
        <v>2073</v>
      </c>
      <c s="35" t="s">
        <v>5</v>
      </c>
      <c s="6" t="s">
        <v>2074</v>
      </c>
      <c s="36" t="s">
        <v>202</v>
      </c>
      <c s="37">
        <v>28</v>
      </c>
      <c s="36">
        <v>0</v>
      </c>
      <c s="36">
        <f>ROUND(G34*H34,6)</f>
      </c>
      <c r="L34" s="38">
        <v>0</v>
      </c>
      <c s="32">
        <f>ROUND(ROUND(L34,2)*ROUND(G34,3),2)</f>
      </c>
      <c s="36" t="s">
        <v>55</v>
      </c>
      <c>
        <f>(M34*21)/100</f>
      </c>
      <c t="s">
        <v>28</v>
      </c>
    </row>
    <row r="35" spans="1:5" ht="12.75">
      <c r="A35" s="35" t="s">
        <v>56</v>
      </c>
      <c r="E35" s="39" t="s">
        <v>2074</v>
      </c>
    </row>
    <row r="36" spans="1:5" ht="229.5">
      <c r="A36" s="35" t="s">
        <v>57</v>
      </c>
      <c r="E36" s="42" t="s">
        <v>2075</v>
      </c>
    </row>
    <row r="37" spans="1:5" ht="140.25">
      <c r="A37" t="s">
        <v>58</v>
      </c>
      <c r="E37" s="39" t="s">
        <v>2076</v>
      </c>
    </row>
    <row r="38" spans="1:16" ht="12.75">
      <c r="A38" t="s">
        <v>50</v>
      </c>
      <c s="34" t="s">
        <v>82</v>
      </c>
      <c s="34" t="s">
        <v>2077</v>
      </c>
      <c s="35" t="s">
        <v>5</v>
      </c>
      <c s="6" t="s">
        <v>2078</v>
      </c>
      <c s="36" t="s">
        <v>202</v>
      </c>
      <c s="37">
        <v>138</v>
      </c>
      <c s="36">
        <v>0</v>
      </c>
      <c s="36">
        <f>ROUND(G38*H38,6)</f>
      </c>
      <c r="L38" s="38">
        <v>0</v>
      </c>
      <c s="32">
        <f>ROUND(ROUND(L38,2)*ROUND(G38,3),2)</f>
      </c>
      <c s="36" t="s">
        <v>55</v>
      </c>
      <c>
        <f>(M38*21)/100</f>
      </c>
      <c t="s">
        <v>28</v>
      </c>
    </row>
    <row r="39" spans="1:5" ht="12.75">
      <c r="A39" s="35" t="s">
        <v>56</v>
      </c>
      <c r="E39" s="39" t="s">
        <v>2078</v>
      </c>
    </row>
    <row r="40" spans="1:5" ht="229.5">
      <c r="A40" s="35" t="s">
        <v>57</v>
      </c>
      <c r="E40" s="42" t="s">
        <v>2079</v>
      </c>
    </row>
    <row r="41" spans="1:5" ht="140.25">
      <c r="A41" t="s">
        <v>58</v>
      </c>
      <c r="E41" s="39" t="s">
        <v>2080</v>
      </c>
    </row>
    <row r="42" spans="1:16" ht="12.75">
      <c r="A42" t="s">
        <v>50</v>
      </c>
      <c s="34" t="s">
        <v>86</v>
      </c>
      <c s="34" t="s">
        <v>2081</v>
      </c>
      <c s="35" t="s">
        <v>5</v>
      </c>
      <c s="6" t="s">
        <v>2082</v>
      </c>
      <c s="36" t="s">
        <v>202</v>
      </c>
      <c s="37">
        <v>13</v>
      </c>
      <c s="36">
        <v>0</v>
      </c>
      <c s="36">
        <f>ROUND(G42*H42,6)</f>
      </c>
      <c r="L42" s="38">
        <v>0</v>
      </c>
      <c s="32">
        <f>ROUND(ROUND(L42,2)*ROUND(G42,3),2)</f>
      </c>
      <c s="36" t="s">
        <v>55</v>
      </c>
      <c>
        <f>(M42*21)/100</f>
      </c>
      <c t="s">
        <v>28</v>
      </c>
    </row>
    <row r="43" spans="1:5" ht="12.75">
      <c r="A43" s="35" t="s">
        <v>56</v>
      </c>
      <c r="E43" s="39" t="s">
        <v>2082</v>
      </c>
    </row>
    <row r="44" spans="1:5" ht="51">
      <c r="A44" s="35" t="s">
        <v>57</v>
      </c>
      <c r="E44" s="42" t="s">
        <v>2083</v>
      </c>
    </row>
    <row r="45" spans="1:5" ht="140.25">
      <c r="A45" t="s">
        <v>58</v>
      </c>
      <c r="E45" s="39" t="s">
        <v>2084</v>
      </c>
    </row>
    <row r="46" spans="1:16" ht="12.75">
      <c r="A46" t="s">
        <v>50</v>
      </c>
      <c s="34" t="s">
        <v>90</v>
      </c>
      <c s="34" t="s">
        <v>2085</v>
      </c>
      <c s="35" t="s">
        <v>5</v>
      </c>
      <c s="6" t="s">
        <v>2086</v>
      </c>
      <c s="36" t="s">
        <v>202</v>
      </c>
      <c s="37">
        <v>756</v>
      </c>
      <c s="36">
        <v>0</v>
      </c>
      <c s="36">
        <f>ROUND(G46*H46,6)</f>
      </c>
      <c r="L46" s="38">
        <v>0</v>
      </c>
      <c s="32">
        <f>ROUND(ROUND(L46,2)*ROUND(G46,3),2)</f>
      </c>
      <c s="36" t="s">
        <v>55</v>
      </c>
      <c>
        <f>(M46*21)/100</f>
      </c>
      <c t="s">
        <v>28</v>
      </c>
    </row>
    <row r="47" spans="1:5" ht="12.75">
      <c r="A47" s="35" t="s">
        <v>56</v>
      </c>
      <c r="E47" s="39" t="s">
        <v>2086</v>
      </c>
    </row>
    <row r="48" spans="1:5" ht="204">
      <c r="A48" s="35" t="s">
        <v>57</v>
      </c>
      <c r="E48" s="42" t="s">
        <v>2087</v>
      </c>
    </row>
    <row r="49" spans="1:5" ht="140.25">
      <c r="A49" t="s">
        <v>58</v>
      </c>
      <c r="E49" s="39" t="s">
        <v>2088</v>
      </c>
    </row>
    <row r="50" spans="1:16" ht="12.75">
      <c r="A50" t="s">
        <v>50</v>
      </c>
      <c s="34" t="s">
        <v>94</v>
      </c>
      <c s="34" t="s">
        <v>2089</v>
      </c>
      <c s="35" t="s">
        <v>5</v>
      </c>
      <c s="6" t="s">
        <v>2090</v>
      </c>
      <c s="36" t="s">
        <v>54</v>
      </c>
      <c s="37">
        <v>140</v>
      </c>
      <c s="36">
        <v>0</v>
      </c>
      <c s="36">
        <f>ROUND(G50*H50,6)</f>
      </c>
      <c r="L50" s="38">
        <v>0</v>
      </c>
      <c s="32">
        <f>ROUND(ROUND(L50,2)*ROUND(G50,3),2)</f>
      </c>
      <c s="36" t="s">
        <v>55</v>
      </c>
      <c>
        <f>(M50*21)/100</f>
      </c>
      <c t="s">
        <v>28</v>
      </c>
    </row>
    <row r="51" spans="1:5" ht="12.75">
      <c r="A51" s="35" t="s">
        <v>56</v>
      </c>
      <c r="E51" s="39" t="s">
        <v>2090</v>
      </c>
    </row>
    <row r="52" spans="1:5" ht="12.75">
      <c r="A52" s="35" t="s">
        <v>57</v>
      </c>
      <c r="E52" s="40" t="s">
        <v>5</v>
      </c>
    </row>
    <row r="53" spans="1:5" ht="140.25">
      <c r="A53" t="s">
        <v>58</v>
      </c>
      <c r="E53" s="39" t="s">
        <v>2091</v>
      </c>
    </row>
    <row r="54" spans="1:16" ht="12.75">
      <c r="A54" t="s">
        <v>50</v>
      </c>
      <c s="34" t="s">
        <v>98</v>
      </c>
      <c s="34" t="s">
        <v>2092</v>
      </c>
      <c s="35" t="s">
        <v>5</v>
      </c>
      <c s="6" t="s">
        <v>2093</v>
      </c>
      <c s="36" t="s">
        <v>54</v>
      </c>
      <c s="37">
        <v>89</v>
      </c>
      <c s="36">
        <v>0</v>
      </c>
      <c s="36">
        <f>ROUND(G54*H54,6)</f>
      </c>
      <c r="L54" s="38">
        <v>0</v>
      </c>
      <c s="32">
        <f>ROUND(ROUND(L54,2)*ROUND(G54,3),2)</f>
      </c>
      <c s="36" t="s">
        <v>55</v>
      </c>
      <c>
        <f>(M54*21)/100</f>
      </c>
      <c t="s">
        <v>28</v>
      </c>
    </row>
    <row r="55" spans="1:5" ht="12.75">
      <c r="A55" s="35" t="s">
        <v>56</v>
      </c>
      <c r="E55" s="39" t="s">
        <v>2093</v>
      </c>
    </row>
    <row r="56" spans="1:5" ht="12.75">
      <c r="A56" s="35" t="s">
        <v>57</v>
      </c>
      <c r="E56" s="40" t="s">
        <v>5</v>
      </c>
    </row>
    <row r="57" spans="1:5" ht="140.25">
      <c r="A57" t="s">
        <v>58</v>
      </c>
      <c r="E57" s="39" t="s">
        <v>2094</v>
      </c>
    </row>
    <row r="58" spans="1:16" ht="12.75">
      <c r="A58" t="s">
        <v>50</v>
      </c>
      <c s="34" t="s">
        <v>102</v>
      </c>
      <c s="34" t="s">
        <v>2095</v>
      </c>
      <c s="35" t="s">
        <v>5</v>
      </c>
      <c s="6" t="s">
        <v>2096</v>
      </c>
      <c s="36" t="s">
        <v>244</v>
      </c>
      <c s="37">
        <v>56</v>
      </c>
      <c s="36">
        <v>0</v>
      </c>
      <c s="36">
        <f>ROUND(G58*H58,6)</f>
      </c>
      <c r="L58" s="38">
        <v>0</v>
      </c>
      <c s="32">
        <f>ROUND(ROUND(L58,2)*ROUND(G58,3),2)</f>
      </c>
      <c s="36" t="s">
        <v>62</v>
      </c>
      <c>
        <f>(M58*21)/100</f>
      </c>
      <c t="s">
        <v>28</v>
      </c>
    </row>
    <row r="59" spans="1:5" ht="12.75">
      <c r="A59" s="35" t="s">
        <v>56</v>
      </c>
      <c r="E59" s="39" t="s">
        <v>2096</v>
      </c>
    </row>
    <row r="60" spans="1:5" ht="204">
      <c r="A60" s="35" t="s">
        <v>57</v>
      </c>
      <c r="E60" s="42" t="s">
        <v>2097</v>
      </c>
    </row>
    <row r="61" spans="1:5" ht="127.5">
      <c r="A61" t="s">
        <v>58</v>
      </c>
      <c r="E61" s="39" t="s">
        <v>2098</v>
      </c>
    </row>
    <row r="62" spans="1:16" ht="12.75">
      <c r="A62" t="s">
        <v>50</v>
      </c>
      <c s="34" t="s">
        <v>106</v>
      </c>
      <c s="34" t="s">
        <v>2099</v>
      </c>
      <c s="35" t="s">
        <v>5</v>
      </c>
      <c s="6" t="s">
        <v>2100</v>
      </c>
      <c s="36" t="s">
        <v>54</v>
      </c>
      <c s="37">
        <v>56</v>
      </c>
      <c s="36">
        <v>0</v>
      </c>
      <c s="36">
        <f>ROUND(G62*H62,6)</f>
      </c>
      <c r="L62" s="38">
        <v>0</v>
      </c>
      <c s="32">
        <f>ROUND(ROUND(L62,2)*ROUND(G62,3),2)</f>
      </c>
      <c s="36" t="s">
        <v>55</v>
      </c>
      <c>
        <f>(M62*21)/100</f>
      </c>
      <c t="s">
        <v>28</v>
      </c>
    </row>
    <row r="63" spans="1:5" ht="12.75">
      <c r="A63" s="35" t="s">
        <v>56</v>
      </c>
      <c r="E63" s="39" t="s">
        <v>2100</v>
      </c>
    </row>
    <row r="64" spans="1:5" ht="204">
      <c r="A64" s="35" t="s">
        <v>57</v>
      </c>
      <c r="E64" s="42" t="s">
        <v>2097</v>
      </c>
    </row>
    <row r="65" spans="1:5" ht="140.25">
      <c r="A65" t="s">
        <v>58</v>
      </c>
      <c r="E65" s="39" t="s">
        <v>2101</v>
      </c>
    </row>
    <row r="66" spans="1:16" ht="12.75">
      <c r="A66" t="s">
        <v>50</v>
      </c>
      <c s="34" t="s">
        <v>110</v>
      </c>
      <c s="34" t="s">
        <v>2102</v>
      </c>
      <c s="35" t="s">
        <v>5</v>
      </c>
      <c s="6" t="s">
        <v>2103</v>
      </c>
      <c s="36" t="s">
        <v>54</v>
      </c>
      <c s="37">
        <v>2</v>
      </c>
      <c s="36">
        <v>0</v>
      </c>
      <c s="36">
        <f>ROUND(G66*H66,6)</f>
      </c>
      <c r="L66" s="38">
        <v>0</v>
      </c>
      <c s="32">
        <f>ROUND(ROUND(L66,2)*ROUND(G66,3),2)</f>
      </c>
      <c s="36" t="s">
        <v>55</v>
      </c>
      <c>
        <f>(M66*21)/100</f>
      </c>
      <c t="s">
        <v>28</v>
      </c>
    </row>
    <row r="67" spans="1:5" ht="12.75">
      <c r="A67" s="35" t="s">
        <v>56</v>
      </c>
      <c r="E67" s="39" t="s">
        <v>2103</v>
      </c>
    </row>
    <row r="68" spans="1:5" ht="51">
      <c r="A68" s="35" t="s">
        <v>57</v>
      </c>
      <c r="E68" s="42" t="s">
        <v>2104</v>
      </c>
    </row>
    <row r="69" spans="1:5" ht="140.25">
      <c r="A69" t="s">
        <v>58</v>
      </c>
      <c r="E69" s="39" t="s">
        <v>2105</v>
      </c>
    </row>
    <row r="70" spans="1:16" ht="12.75">
      <c r="A70" t="s">
        <v>50</v>
      </c>
      <c s="34" t="s">
        <v>114</v>
      </c>
      <c s="34" t="s">
        <v>2106</v>
      </c>
      <c s="35" t="s">
        <v>5</v>
      </c>
      <c s="6" t="s">
        <v>2107</v>
      </c>
      <c s="36" t="s">
        <v>54</v>
      </c>
      <c s="37">
        <v>16</v>
      </c>
      <c s="36">
        <v>0</v>
      </c>
      <c s="36">
        <f>ROUND(G70*H70,6)</f>
      </c>
      <c r="L70" s="38">
        <v>0</v>
      </c>
      <c s="32">
        <f>ROUND(ROUND(L70,2)*ROUND(G70,3),2)</f>
      </c>
      <c s="36" t="s">
        <v>55</v>
      </c>
      <c>
        <f>(M70*21)/100</f>
      </c>
      <c t="s">
        <v>28</v>
      </c>
    </row>
    <row r="71" spans="1:5" ht="12.75">
      <c r="A71" s="35" t="s">
        <v>56</v>
      </c>
      <c r="E71" s="39" t="s">
        <v>2107</v>
      </c>
    </row>
    <row r="72" spans="1:5" ht="178.5">
      <c r="A72" s="35" t="s">
        <v>57</v>
      </c>
      <c r="E72" s="42" t="s">
        <v>2108</v>
      </c>
    </row>
    <row r="73" spans="1:5" ht="140.25">
      <c r="A73" t="s">
        <v>58</v>
      </c>
      <c r="E73" s="39" t="s">
        <v>2109</v>
      </c>
    </row>
    <row r="74" spans="1:16" ht="12.75">
      <c r="A74" t="s">
        <v>50</v>
      </c>
      <c s="34" t="s">
        <v>118</v>
      </c>
      <c s="34" t="s">
        <v>2110</v>
      </c>
      <c s="35" t="s">
        <v>5</v>
      </c>
      <c s="6" t="s">
        <v>2111</v>
      </c>
      <c s="36" t="s">
        <v>54</v>
      </c>
      <c s="37">
        <v>20</v>
      </c>
      <c s="36">
        <v>0</v>
      </c>
      <c s="36">
        <f>ROUND(G74*H74,6)</f>
      </c>
      <c r="L74" s="38">
        <v>0</v>
      </c>
      <c s="32">
        <f>ROUND(ROUND(L74,2)*ROUND(G74,3),2)</f>
      </c>
      <c s="36" t="s">
        <v>55</v>
      </c>
      <c>
        <f>(M74*21)/100</f>
      </c>
      <c t="s">
        <v>28</v>
      </c>
    </row>
    <row r="75" spans="1:5" ht="12.75">
      <c r="A75" s="35" t="s">
        <v>56</v>
      </c>
      <c r="E75" s="39" t="s">
        <v>2111</v>
      </c>
    </row>
    <row r="76" spans="1:5" ht="178.5">
      <c r="A76" s="35" t="s">
        <v>57</v>
      </c>
      <c r="E76" s="42" t="s">
        <v>2112</v>
      </c>
    </row>
    <row r="77" spans="1:5" ht="140.25">
      <c r="A77" t="s">
        <v>58</v>
      </c>
      <c r="E77" s="39" t="s">
        <v>2113</v>
      </c>
    </row>
    <row r="78" spans="1:16" ht="38.25">
      <c r="A78" t="s">
        <v>50</v>
      </c>
      <c s="34" t="s">
        <v>122</v>
      </c>
      <c s="34" t="s">
        <v>2114</v>
      </c>
      <c s="35" t="s">
        <v>5</v>
      </c>
      <c s="6" t="s">
        <v>2115</v>
      </c>
      <c s="36" t="s">
        <v>2116</v>
      </c>
      <c s="37">
        <v>2</v>
      </c>
      <c s="36">
        <v>0</v>
      </c>
      <c s="36">
        <f>ROUND(G78*H78,6)</f>
      </c>
      <c r="L78" s="38">
        <v>0</v>
      </c>
      <c s="32">
        <f>ROUND(ROUND(L78,2)*ROUND(G78,3),2)</f>
      </c>
      <c s="36" t="s">
        <v>62</v>
      </c>
      <c>
        <f>(M78*21)/100</f>
      </c>
      <c t="s">
        <v>28</v>
      </c>
    </row>
    <row r="79" spans="1:5" ht="38.25">
      <c r="A79" s="35" t="s">
        <v>56</v>
      </c>
      <c r="E79" s="39" t="s">
        <v>2115</v>
      </c>
    </row>
    <row r="80" spans="1:5" ht="51">
      <c r="A80" s="35" t="s">
        <v>57</v>
      </c>
      <c r="E80" s="42" t="s">
        <v>2117</v>
      </c>
    </row>
    <row r="81" spans="1:5" ht="191.25">
      <c r="A81" t="s">
        <v>58</v>
      </c>
      <c r="E81" s="39" t="s">
        <v>2118</v>
      </c>
    </row>
    <row r="82" spans="1:16" ht="25.5">
      <c r="A82" t="s">
        <v>50</v>
      </c>
      <c s="34" t="s">
        <v>126</v>
      </c>
      <c s="34" t="s">
        <v>2119</v>
      </c>
      <c s="35" t="s">
        <v>5</v>
      </c>
      <c s="6" t="s">
        <v>2120</v>
      </c>
      <c s="36" t="s">
        <v>2116</v>
      </c>
      <c s="37">
        <v>1</v>
      </c>
      <c s="36">
        <v>0</v>
      </c>
      <c s="36">
        <f>ROUND(G82*H82,6)</f>
      </c>
      <c r="L82" s="38">
        <v>0</v>
      </c>
      <c s="32">
        <f>ROUND(ROUND(L82,2)*ROUND(G82,3),2)</f>
      </c>
      <c s="36" t="s">
        <v>62</v>
      </c>
      <c>
        <f>(M82*21)/100</f>
      </c>
      <c t="s">
        <v>28</v>
      </c>
    </row>
    <row r="83" spans="1:5" ht="38.25">
      <c r="A83" s="35" t="s">
        <v>56</v>
      </c>
      <c r="E83" s="39" t="s">
        <v>2121</v>
      </c>
    </row>
    <row r="84" spans="1:5" ht="51">
      <c r="A84" s="35" t="s">
        <v>57</v>
      </c>
      <c r="E84" s="42" t="s">
        <v>2122</v>
      </c>
    </row>
    <row r="85" spans="1:5" ht="242.25">
      <c r="A85" t="s">
        <v>58</v>
      </c>
      <c r="E85" s="39" t="s">
        <v>2123</v>
      </c>
    </row>
    <row r="86" spans="1:16" ht="12.75">
      <c r="A86" t="s">
        <v>50</v>
      </c>
      <c s="34" t="s">
        <v>132</v>
      </c>
      <c s="34" t="s">
        <v>2124</v>
      </c>
      <c s="35" t="s">
        <v>5</v>
      </c>
      <c s="6" t="s">
        <v>2125</v>
      </c>
      <c s="36" t="s">
        <v>202</v>
      </c>
      <c s="37">
        <v>2226</v>
      </c>
      <c s="36">
        <v>0</v>
      </c>
      <c s="36">
        <f>ROUND(G86*H86,6)</f>
      </c>
      <c r="L86" s="38">
        <v>0</v>
      </c>
      <c s="32">
        <f>ROUND(ROUND(L86,2)*ROUND(G86,3),2)</f>
      </c>
      <c s="36" t="s">
        <v>55</v>
      </c>
      <c>
        <f>(M86*21)/100</f>
      </c>
      <c t="s">
        <v>28</v>
      </c>
    </row>
    <row r="87" spans="1:5" ht="12.75">
      <c r="A87" s="35" t="s">
        <v>56</v>
      </c>
      <c r="E87" s="39" t="s">
        <v>2125</v>
      </c>
    </row>
    <row r="88" spans="1:5" ht="12.75">
      <c r="A88" s="35" t="s">
        <v>57</v>
      </c>
      <c r="E88" s="40" t="s">
        <v>5</v>
      </c>
    </row>
    <row r="89" spans="1:5" ht="140.25">
      <c r="A89" t="s">
        <v>58</v>
      </c>
      <c r="E89" s="39" t="s">
        <v>2126</v>
      </c>
    </row>
    <row r="90" spans="1:16" ht="12.75">
      <c r="A90" t="s">
        <v>50</v>
      </c>
      <c s="34" t="s">
        <v>136</v>
      </c>
      <c s="34" t="s">
        <v>2127</v>
      </c>
      <c s="35" t="s">
        <v>5</v>
      </c>
      <c s="6" t="s">
        <v>2128</v>
      </c>
      <c s="36" t="s">
        <v>202</v>
      </c>
      <c s="37">
        <v>240</v>
      </c>
      <c s="36">
        <v>0</v>
      </c>
      <c s="36">
        <f>ROUND(G90*H90,6)</f>
      </c>
      <c r="L90" s="38">
        <v>0</v>
      </c>
      <c s="32">
        <f>ROUND(ROUND(L90,2)*ROUND(G90,3),2)</f>
      </c>
      <c s="36" t="s">
        <v>55</v>
      </c>
      <c>
        <f>(M90*21)/100</f>
      </c>
      <c t="s">
        <v>28</v>
      </c>
    </row>
    <row r="91" spans="1:5" ht="12.75">
      <c r="A91" s="35" t="s">
        <v>56</v>
      </c>
      <c r="E91" s="39" t="s">
        <v>2128</v>
      </c>
    </row>
    <row r="92" spans="1:5" ht="12.75">
      <c r="A92" s="35" t="s">
        <v>57</v>
      </c>
      <c r="E92" s="40" t="s">
        <v>5</v>
      </c>
    </row>
    <row r="93" spans="1:5" ht="140.25">
      <c r="A93" t="s">
        <v>58</v>
      </c>
      <c r="E93" s="39" t="s">
        <v>2129</v>
      </c>
    </row>
    <row r="94" spans="1:16" ht="12.75">
      <c r="A94" t="s">
        <v>50</v>
      </c>
      <c s="34" t="s">
        <v>140</v>
      </c>
      <c s="34" t="s">
        <v>2130</v>
      </c>
      <c s="35" t="s">
        <v>5</v>
      </c>
      <c s="6" t="s">
        <v>2131</v>
      </c>
      <c s="36" t="s">
        <v>2132</v>
      </c>
      <c s="37">
        <v>2.15</v>
      </c>
      <c s="36">
        <v>0</v>
      </c>
      <c s="36">
        <f>ROUND(G94*H94,6)</f>
      </c>
      <c r="L94" s="38">
        <v>0</v>
      </c>
      <c s="32">
        <f>ROUND(ROUND(L94,2)*ROUND(G94,3),2)</f>
      </c>
      <c s="36" t="s">
        <v>55</v>
      </c>
      <c>
        <f>(M94*21)/100</f>
      </c>
      <c t="s">
        <v>28</v>
      </c>
    </row>
    <row r="95" spans="1:5" ht="12.75">
      <c r="A95" s="35" t="s">
        <v>56</v>
      </c>
      <c r="E95" s="39" t="s">
        <v>2131</v>
      </c>
    </row>
    <row r="96" spans="1:5" ht="12.75">
      <c r="A96" s="35" t="s">
        <v>57</v>
      </c>
      <c r="E96" s="40" t="s">
        <v>5</v>
      </c>
    </row>
    <row r="97" spans="1:5" ht="191.25">
      <c r="A97" t="s">
        <v>58</v>
      </c>
      <c r="E97" s="39" t="s">
        <v>2133</v>
      </c>
    </row>
    <row r="98" spans="1:16" ht="25.5">
      <c r="A98" t="s">
        <v>50</v>
      </c>
      <c s="34" t="s">
        <v>144</v>
      </c>
      <c s="34" t="s">
        <v>2134</v>
      </c>
      <c s="35" t="s">
        <v>5</v>
      </c>
      <c s="6" t="s">
        <v>2135</v>
      </c>
      <c s="36" t="s">
        <v>244</v>
      </c>
      <c s="37">
        <v>497</v>
      </c>
      <c s="36">
        <v>0</v>
      </c>
      <c s="36">
        <f>ROUND(G98*H98,6)</f>
      </c>
      <c r="L98" s="38">
        <v>0</v>
      </c>
      <c s="32">
        <f>ROUND(ROUND(L98,2)*ROUND(G98,3),2)</f>
      </c>
      <c s="36" t="s">
        <v>62</v>
      </c>
      <c>
        <f>(M98*21)/100</f>
      </c>
      <c t="s">
        <v>28</v>
      </c>
    </row>
    <row r="99" spans="1:5" ht="25.5">
      <c r="A99" s="35" t="s">
        <v>56</v>
      </c>
      <c r="E99" s="39" t="s">
        <v>2135</v>
      </c>
    </row>
    <row r="100" spans="1:5" ht="229.5">
      <c r="A100" s="35" t="s">
        <v>57</v>
      </c>
      <c r="E100" s="42" t="s">
        <v>2136</v>
      </c>
    </row>
    <row r="101" spans="1:5" ht="140.25">
      <c r="A101" t="s">
        <v>58</v>
      </c>
      <c r="E101" s="39" t="s">
        <v>2137</v>
      </c>
    </row>
    <row r="102" spans="1:16" ht="25.5">
      <c r="A102" t="s">
        <v>50</v>
      </c>
      <c s="34" t="s">
        <v>148</v>
      </c>
      <c s="34" t="s">
        <v>2138</v>
      </c>
      <c s="35" t="s">
        <v>5</v>
      </c>
      <c s="6" t="s">
        <v>2139</v>
      </c>
      <c s="36" t="s">
        <v>244</v>
      </c>
      <c s="37">
        <v>78</v>
      </c>
      <c s="36">
        <v>0</v>
      </c>
      <c s="36">
        <f>ROUND(G102*H102,6)</f>
      </c>
      <c r="L102" s="38">
        <v>0</v>
      </c>
      <c s="32">
        <f>ROUND(ROUND(L102,2)*ROUND(G102,3),2)</f>
      </c>
      <c s="36" t="s">
        <v>62</v>
      </c>
      <c>
        <f>(M102*21)/100</f>
      </c>
      <c t="s">
        <v>28</v>
      </c>
    </row>
    <row r="103" spans="1:5" ht="25.5">
      <c r="A103" s="35" t="s">
        <v>56</v>
      </c>
      <c r="E103" s="39" t="s">
        <v>2139</v>
      </c>
    </row>
    <row r="104" spans="1:5" ht="204">
      <c r="A104" s="35" t="s">
        <v>57</v>
      </c>
      <c r="E104" s="42" t="s">
        <v>2140</v>
      </c>
    </row>
    <row r="105" spans="1:5" ht="140.25">
      <c r="A105" t="s">
        <v>58</v>
      </c>
      <c r="E105" s="39" t="s">
        <v>2137</v>
      </c>
    </row>
    <row r="106" spans="1:16" ht="25.5">
      <c r="A106" t="s">
        <v>50</v>
      </c>
      <c s="34" t="s">
        <v>151</v>
      </c>
      <c s="34" t="s">
        <v>2141</v>
      </c>
      <c s="35" t="s">
        <v>5</v>
      </c>
      <c s="6" t="s">
        <v>2142</v>
      </c>
      <c s="36" t="s">
        <v>244</v>
      </c>
      <c s="37">
        <v>65</v>
      </c>
      <c s="36">
        <v>0</v>
      </c>
      <c s="36">
        <f>ROUND(G106*H106,6)</f>
      </c>
      <c r="L106" s="38">
        <v>0</v>
      </c>
      <c s="32">
        <f>ROUND(ROUND(L106,2)*ROUND(G106,3),2)</f>
      </c>
      <c s="36" t="s">
        <v>62</v>
      </c>
      <c>
        <f>(M106*21)/100</f>
      </c>
      <c t="s">
        <v>28</v>
      </c>
    </row>
    <row r="107" spans="1:5" ht="25.5">
      <c r="A107" s="35" t="s">
        <v>56</v>
      </c>
      <c r="E107" s="39" t="s">
        <v>2142</v>
      </c>
    </row>
    <row r="108" spans="1:5" ht="153">
      <c r="A108" s="35" t="s">
        <v>57</v>
      </c>
      <c r="E108" s="42" t="s">
        <v>2143</v>
      </c>
    </row>
    <row r="109" spans="1:5" ht="140.25">
      <c r="A109" t="s">
        <v>58</v>
      </c>
      <c r="E109" s="39" t="s">
        <v>2137</v>
      </c>
    </row>
    <row r="110" spans="1:16" ht="25.5">
      <c r="A110" t="s">
        <v>50</v>
      </c>
      <c s="34" t="s">
        <v>155</v>
      </c>
      <c s="34" t="s">
        <v>2144</v>
      </c>
      <c s="35" t="s">
        <v>5</v>
      </c>
      <c s="6" t="s">
        <v>2145</v>
      </c>
      <c s="36" t="s">
        <v>244</v>
      </c>
      <c s="37">
        <v>7</v>
      </c>
      <c s="36">
        <v>0</v>
      </c>
      <c s="36">
        <f>ROUND(G110*H110,6)</f>
      </c>
      <c r="L110" s="38">
        <v>0</v>
      </c>
      <c s="32">
        <f>ROUND(ROUND(L110,2)*ROUND(G110,3),2)</f>
      </c>
      <c s="36" t="s">
        <v>62</v>
      </c>
      <c>
        <f>(M110*21)/100</f>
      </c>
      <c t="s">
        <v>28</v>
      </c>
    </row>
    <row r="111" spans="1:5" ht="25.5">
      <c r="A111" s="35" t="s">
        <v>56</v>
      </c>
      <c r="E111" s="39" t="s">
        <v>2145</v>
      </c>
    </row>
    <row r="112" spans="1:5" ht="51">
      <c r="A112" s="35" t="s">
        <v>57</v>
      </c>
      <c r="E112" s="42" t="s">
        <v>2146</v>
      </c>
    </row>
    <row r="113" spans="1:5" ht="140.25">
      <c r="A113" t="s">
        <v>58</v>
      </c>
      <c r="E113" s="39" t="s">
        <v>2147</v>
      </c>
    </row>
    <row r="114" spans="1:16" ht="25.5">
      <c r="A114" t="s">
        <v>50</v>
      </c>
      <c s="34" t="s">
        <v>159</v>
      </c>
      <c s="34" t="s">
        <v>2148</v>
      </c>
      <c s="35" t="s">
        <v>5</v>
      </c>
      <c s="6" t="s">
        <v>2149</v>
      </c>
      <c s="36" t="s">
        <v>244</v>
      </c>
      <c s="37">
        <v>1</v>
      </c>
      <c s="36">
        <v>0</v>
      </c>
      <c s="36">
        <f>ROUND(G114*H114,6)</f>
      </c>
      <c r="L114" s="38">
        <v>0</v>
      </c>
      <c s="32">
        <f>ROUND(ROUND(L114,2)*ROUND(G114,3),2)</f>
      </c>
      <c s="36" t="s">
        <v>62</v>
      </c>
      <c>
        <f>(M114*21)/100</f>
      </c>
      <c t="s">
        <v>28</v>
      </c>
    </row>
    <row r="115" spans="1:5" ht="25.5">
      <c r="A115" s="35" t="s">
        <v>56</v>
      </c>
      <c r="E115" s="39" t="s">
        <v>2149</v>
      </c>
    </row>
    <row r="116" spans="1:5" ht="51">
      <c r="A116" s="35" t="s">
        <v>57</v>
      </c>
      <c r="E116" s="42" t="s">
        <v>2122</v>
      </c>
    </row>
    <row r="117" spans="1:5" ht="140.25">
      <c r="A117" t="s">
        <v>58</v>
      </c>
      <c r="E117" s="39" t="s">
        <v>2150</v>
      </c>
    </row>
    <row r="118" spans="1:16" ht="12.75">
      <c r="A118" t="s">
        <v>50</v>
      </c>
      <c s="34" t="s">
        <v>163</v>
      </c>
      <c s="34" t="s">
        <v>2151</v>
      </c>
      <c s="35" t="s">
        <v>5</v>
      </c>
      <c s="6" t="s">
        <v>2152</v>
      </c>
      <c s="36" t="s">
        <v>244</v>
      </c>
      <c s="37">
        <v>2</v>
      </c>
      <c s="36">
        <v>0</v>
      </c>
      <c s="36">
        <f>ROUND(G118*H118,6)</f>
      </c>
      <c r="L118" s="38">
        <v>0</v>
      </c>
      <c s="32">
        <f>ROUND(ROUND(L118,2)*ROUND(G118,3),2)</f>
      </c>
      <c s="36" t="s">
        <v>62</v>
      </c>
      <c>
        <f>(M118*21)/100</f>
      </c>
      <c t="s">
        <v>28</v>
      </c>
    </row>
    <row r="119" spans="1:5" ht="12.75">
      <c r="A119" s="35" t="s">
        <v>56</v>
      </c>
      <c r="E119" s="39" t="s">
        <v>2152</v>
      </c>
    </row>
    <row r="120" spans="1:5" ht="229.5">
      <c r="A120" s="35" t="s">
        <v>57</v>
      </c>
      <c r="E120" s="42" t="s">
        <v>2153</v>
      </c>
    </row>
    <row r="121" spans="1:5" ht="89.25">
      <c r="A121" t="s">
        <v>58</v>
      </c>
      <c r="E121" s="39" t="s">
        <v>2154</v>
      </c>
    </row>
    <row r="122" spans="1:16" ht="12.75">
      <c r="A122" t="s">
        <v>50</v>
      </c>
      <c s="34" t="s">
        <v>169</v>
      </c>
      <c s="34" t="s">
        <v>2155</v>
      </c>
      <c s="35" t="s">
        <v>5</v>
      </c>
      <c s="6" t="s">
        <v>2156</v>
      </c>
      <c s="36" t="s">
        <v>244</v>
      </c>
      <c s="37">
        <v>16</v>
      </c>
      <c s="36">
        <v>0</v>
      </c>
      <c s="36">
        <f>ROUND(G122*H122,6)</f>
      </c>
      <c r="L122" s="38">
        <v>0</v>
      </c>
      <c s="32">
        <f>ROUND(ROUND(L122,2)*ROUND(G122,3),2)</f>
      </c>
      <c s="36" t="s">
        <v>62</v>
      </c>
      <c>
        <f>(M122*21)/100</f>
      </c>
      <c t="s">
        <v>28</v>
      </c>
    </row>
    <row r="123" spans="1:5" ht="12.75">
      <c r="A123" s="35" t="s">
        <v>56</v>
      </c>
      <c r="E123" s="39" t="s">
        <v>2156</v>
      </c>
    </row>
    <row r="124" spans="1:5" ht="229.5">
      <c r="A124" s="35" t="s">
        <v>57</v>
      </c>
      <c r="E124" s="42" t="s">
        <v>2157</v>
      </c>
    </row>
    <row r="125" spans="1:5" ht="89.25">
      <c r="A125" t="s">
        <v>58</v>
      </c>
      <c r="E125" s="39" t="s">
        <v>2158</v>
      </c>
    </row>
    <row r="126" spans="1:16" ht="12.75">
      <c r="A126" t="s">
        <v>50</v>
      </c>
      <c s="34" t="s">
        <v>173</v>
      </c>
      <c s="34" t="s">
        <v>2159</v>
      </c>
      <c s="35" t="s">
        <v>5</v>
      </c>
      <c s="6" t="s">
        <v>2160</v>
      </c>
      <c s="36" t="s">
        <v>244</v>
      </c>
      <c s="37">
        <v>44</v>
      </c>
      <c s="36">
        <v>0</v>
      </c>
      <c s="36">
        <f>ROUND(G126*H126,6)</f>
      </c>
      <c r="L126" s="38">
        <v>0</v>
      </c>
      <c s="32">
        <f>ROUND(ROUND(L126,2)*ROUND(G126,3),2)</f>
      </c>
      <c s="36" t="s">
        <v>62</v>
      </c>
      <c>
        <f>(M126*21)/100</f>
      </c>
      <c t="s">
        <v>28</v>
      </c>
    </row>
    <row r="127" spans="1:5" ht="12.75">
      <c r="A127" s="35" t="s">
        <v>56</v>
      </c>
      <c r="E127" s="39" t="s">
        <v>2160</v>
      </c>
    </row>
    <row r="128" spans="1:5" ht="229.5">
      <c r="A128" s="35" t="s">
        <v>57</v>
      </c>
      <c r="E128" s="42" t="s">
        <v>2161</v>
      </c>
    </row>
    <row r="129" spans="1:5" ht="89.25">
      <c r="A129" t="s">
        <v>58</v>
      </c>
      <c r="E129" s="39" t="s">
        <v>2162</v>
      </c>
    </row>
    <row r="130" spans="1:16" ht="12.75">
      <c r="A130" t="s">
        <v>50</v>
      </c>
      <c s="34" t="s">
        <v>177</v>
      </c>
      <c s="34" t="s">
        <v>2163</v>
      </c>
      <c s="35" t="s">
        <v>5</v>
      </c>
      <c s="6" t="s">
        <v>2164</v>
      </c>
      <c s="36" t="s">
        <v>2116</v>
      </c>
      <c s="37">
        <v>1</v>
      </c>
      <c s="36">
        <v>0</v>
      </c>
      <c s="36">
        <f>ROUND(G130*H130,6)</f>
      </c>
      <c r="L130" s="38">
        <v>0</v>
      </c>
      <c s="32">
        <f>ROUND(ROUND(L130,2)*ROUND(G130,3),2)</f>
      </c>
      <c s="36" t="s">
        <v>62</v>
      </c>
      <c>
        <f>(M130*21)/100</f>
      </c>
      <c t="s">
        <v>28</v>
      </c>
    </row>
    <row r="131" spans="1:5" ht="12.75">
      <c r="A131" s="35" t="s">
        <v>56</v>
      </c>
      <c r="E131" s="39" t="s">
        <v>2164</v>
      </c>
    </row>
    <row r="132" spans="1:5" ht="12.75">
      <c r="A132" s="35" t="s">
        <v>57</v>
      </c>
      <c r="E132" s="40" t="s">
        <v>5</v>
      </c>
    </row>
    <row r="133" spans="1:5" ht="89.25">
      <c r="A133" t="s">
        <v>58</v>
      </c>
      <c r="E133" s="39" t="s">
        <v>2165</v>
      </c>
    </row>
    <row r="134" spans="1:16" ht="12.75">
      <c r="A134" t="s">
        <v>50</v>
      </c>
      <c s="34" t="s">
        <v>181</v>
      </c>
      <c s="34" t="s">
        <v>2166</v>
      </c>
      <c s="35" t="s">
        <v>5</v>
      </c>
      <c s="6" t="s">
        <v>2167</v>
      </c>
      <c s="36" t="s">
        <v>2116</v>
      </c>
      <c s="37">
        <v>1</v>
      </c>
      <c s="36">
        <v>0</v>
      </c>
      <c s="36">
        <f>ROUND(G134*H134,6)</f>
      </c>
      <c r="L134" s="38">
        <v>0</v>
      </c>
      <c s="32">
        <f>ROUND(ROUND(L134,2)*ROUND(G134,3),2)</f>
      </c>
      <c s="36" t="s">
        <v>62</v>
      </c>
      <c>
        <f>(M134*21)/100</f>
      </c>
      <c t="s">
        <v>28</v>
      </c>
    </row>
    <row r="135" spans="1:5" ht="12.75">
      <c r="A135" s="35" t="s">
        <v>56</v>
      </c>
      <c r="E135" s="39" t="s">
        <v>2167</v>
      </c>
    </row>
    <row r="136" spans="1:5" ht="12.75">
      <c r="A136" s="35" t="s">
        <v>57</v>
      </c>
      <c r="E136" s="40" t="s">
        <v>5</v>
      </c>
    </row>
    <row r="137" spans="1:5" ht="89.25">
      <c r="A137" t="s">
        <v>58</v>
      </c>
      <c r="E137" s="39" t="s">
        <v>2168</v>
      </c>
    </row>
    <row r="138" spans="1:16" ht="12.75">
      <c r="A138" t="s">
        <v>50</v>
      </c>
      <c s="34" t="s">
        <v>185</v>
      </c>
      <c s="34" t="s">
        <v>2169</v>
      </c>
      <c s="35" t="s">
        <v>5</v>
      </c>
      <c s="6" t="s">
        <v>2170</v>
      </c>
      <c s="36" t="s">
        <v>2116</v>
      </c>
      <c s="37">
        <v>1</v>
      </c>
      <c s="36">
        <v>0</v>
      </c>
      <c s="36">
        <f>ROUND(G138*H138,6)</f>
      </c>
      <c r="L138" s="38">
        <v>0</v>
      </c>
      <c s="32">
        <f>ROUND(ROUND(L138,2)*ROUND(G138,3),2)</f>
      </c>
      <c s="36" t="s">
        <v>62</v>
      </c>
      <c>
        <f>(M138*21)/100</f>
      </c>
      <c t="s">
        <v>28</v>
      </c>
    </row>
    <row r="139" spans="1:5" ht="12.75">
      <c r="A139" s="35" t="s">
        <v>56</v>
      </c>
      <c r="E139" s="39" t="s">
        <v>2170</v>
      </c>
    </row>
    <row r="140" spans="1:5" ht="38.25">
      <c r="A140" s="35" t="s">
        <v>57</v>
      </c>
      <c r="E140" s="42" t="s">
        <v>2171</v>
      </c>
    </row>
    <row r="141" spans="1:5" ht="89.25">
      <c r="A141" t="s">
        <v>58</v>
      </c>
      <c r="E141" s="39" t="s">
        <v>2172</v>
      </c>
    </row>
    <row r="142" spans="1:16" ht="38.25">
      <c r="A142" t="s">
        <v>50</v>
      </c>
      <c s="34" t="s">
        <v>189</v>
      </c>
      <c s="34" t="s">
        <v>2173</v>
      </c>
      <c s="35" t="s">
        <v>2174</v>
      </c>
      <c s="6" t="s">
        <v>2175</v>
      </c>
      <c s="36" t="s">
        <v>2176</v>
      </c>
      <c s="37">
        <v>15.4</v>
      </c>
      <c s="36">
        <v>0</v>
      </c>
      <c s="36">
        <f>ROUND(G142*H142,6)</f>
      </c>
      <c r="L142" s="38">
        <v>0</v>
      </c>
      <c s="32">
        <f>ROUND(ROUND(L142,2)*ROUND(G142,3),2)</f>
      </c>
      <c s="36" t="s">
        <v>62</v>
      </c>
      <c>
        <f>(M142*21)/100</f>
      </c>
      <c t="s">
        <v>28</v>
      </c>
    </row>
    <row r="143" spans="1:5" ht="51">
      <c r="A143" s="35" t="s">
        <v>56</v>
      </c>
      <c r="E143" s="39" t="s">
        <v>2177</v>
      </c>
    </row>
    <row r="144" spans="1:5" ht="25.5">
      <c r="A144" s="35" t="s">
        <v>57</v>
      </c>
      <c r="E144" s="42" t="s">
        <v>2178</v>
      </c>
    </row>
    <row r="145" spans="1:5" ht="191.25">
      <c r="A145" t="s">
        <v>58</v>
      </c>
      <c r="E145" s="39" t="s">
        <v>2179</v>
      </c>
    </row>
    <row r="146" spans="1:16" ht="12.75">
      <c r="A146" t="s">
        <v>50</v>
      </c>
      <c s="34" t="s">
        <v>193</v>
      </c>
      <c s="34" t="s">
        <v>2180</v>
      </c>
      <c s="35" t="s">
        <v>5</v>
      </c>
      <c s="6" t="s">
        <v>2181</v>
      </c>
      <c s="36" t="s">
        <v>2182</v>
      </c>
      <c s="37">
        <v>1</v>
      </c>
      <c s="36">
        <v>0</v>
      </c>
      <c s="36">
        <f>ROUND(G146*H146,6)</f>
      </c>
      <c r="L146" s="38">
        <v>0</v>
      </c>
      <c s="32">
        <f>ROUND(ROUND(L146,2)*ROUND(G146,3),2)</f>
      </c>
      <c s="36" t="s">
        <v>2183</v>
      </c>
      <c>
        <f>(M146*21)/100</f>
      </c>
      <c t="s">
        <v>28</v>
      </c>
    </row>
    <row r="147" spans="1:5" ht="12.75">
      <c r="A147" s="35" t="s">
        <v>56</v>
      </c>
      <c r="E147" s="39" t="s">
        <v>2181</v>
      </c>
    </row>
    <row r="148" spans="1:5" ht="12.75">
      <c r="A148" s="35" t="s">
        <v>57</v>
      </c>
      <c r="E148" s="40" t="s">
        <v>5</v>
      </c>
    </row>
    <row r="149" spans="1:5" ht="140.25">
      <c r="A149" t="s">
        <v>58</v>
      </c>
      <c r="E149" s="39" t="s">
        <v>2184</v>
      </c>
    </row>
    <row r="150" spans="1:13" ht="12.75">
      <c r="A150" t="s">
        <v>47</v>
      </c>
      <c r="C150" s="31" t="s">
        <v>48</v>
      </c>
      <c r="E150" s="33" t="s">
        <v>2185</v>
      </c>
      <c r="J150" s="32">
        <f>0</f>
      </c>
      <c s="32">
        <f>0</f>
      </c>
      <c s="32">
        <f>0+L151+L155+L159+L163+L167+L171+L175+L179+L183+L187+L191+L195+L199+L203+L207+L211+L215+L219+L223+L227+L231+L235+L239+L243+L247+L251+L255+L259+L263+L267+L271+L275+L279+L283+L287+L291+L295+L299+L303+L307+L311</f>
      </c>
      <c s="32">
        <f>0+M151+M155+M159+M163+M167+M171+M175+M179+M183+M187+M191+M195+M199+M203+M207+M211+M215+M219+M223+M227+M231+M235+M239+M243+M247+M251+M255+M259+M263+M267+M271+M275+M279+M283+M287+M291+M295+M299+M303+M307+M311</f>
      </c>
    </row>
    <row r="151" spans="1:16" ht="12.75">
      <c r="A151" t="s">
        <v>50</v>
      </c>
      <c s="34" t="s">
        <v>199</v>
      </c>
      <c s="34" t="s">
        <v>2186</v>
      </c>
      <c s="35" t="s">
        <v>5</v>
      </c>
      <c s="6" t="s">
        <v>2187</v>
      </c>
      <c s="36" t="s">
        <v>202</v>
      </c>
      <c s="37">
        <v>1318</v>
      </c>
      <c s="36">
        <v>0</v>
      </c>
      <c s="36">
        <f>ROUND(G151*H151,6)</f>
      </c>
      <c r="L151" s="38">
        <v>0</v>
      </c>
      <c s="32">
        <f>ROUND(ROUND(L151,2)*ROUND(G151,3),2)</f>
      </c>
      <c s="36" t="s">
        <v>55</v>
      </c>
      <c>
        <f>(M151*21)/100</f>
      </c>
      <c t="s">
        <v>28</v>
      </c>
    </row>
    <row r="152" spans="1:5" ht="12.75">
      <c r="A152" s="35" t="s">
        <v>56</v>
      </c>
      <c r="E152" s="39" t="s">
        <v>2187</v>
      </c>
    </row>
    <row r="153" spans="1:5" ht="229.5">
      <c r="A153" s="35" t="s">
        <v>57</v>
      </c>
      <c r="E153" s="42" t="s">
        <v>2188</v>
      </c>
    </row>
    <row r="154" spans="1:5" ht="191.25">
      <c r="A154" t="s">
        <v>58</v>
      </c>
      <c r="E154" s="39" t="s">
        <v>2189</v>
      </c>
    </row>
    <row r="155" spans="1:16" ht="12.75">
      <c r="A155" t="s">
        <v>50</v>
      </c>
      <c s="34" t="s">
        <v>204</v>
      </c>
      <c s="34" t="s">
        <v>2190</v>
      </c>
      <c s="35" t="s">
        <v>5</v>
      </c>
      <c s="6" t="s">
        <v>2191</v>
      </c>
      <c s="36" t="s">
        <v>202</v>
      </c>
      <c s="37">
        <v>381</v>
      </c>
      <c s="36">
        <v>0</v>
      </c>
      <c s="36">
        <f>ROUND(G155*H155,6)</f>
      </c>
      <c r="L155" s="38">
        <v>0</v>
      </c>
      <c s="32">
        <f>ROUND(ROUND(L155,2)*ROUND(G155,3),2)</f>
      </c>
      <c s="36" t="s">
        <v>55</v>
      </c>
      <c>
        <f>(M155*21)/100</f>
      </c>
      <c t="s">
        <v>28</v>
      </c>
    </row>
    <row r="156" spans="1:5" ht="12.75">
      <c r="A156" s="35" t="s">
        <v>56</v>
      </c>
      <c r="E156" s="39" t="s">
        <v>2191</v>
      </c>
    </row>
    <row r="157" spans="1:5" ht="229.5">
      <c r="A157" s="35" t="s">
        <v>57</v>
      </c>
      <c r="E157" s="42" t="s">
        <v>2192</v>
      </c>
    </row>
    <row r="158" spans="1:5" ht="191.25">
      <c r="A158" t="s">
        <v>58</v>
      </c>
      <c r="E158" s="39" t="s">
        <v>2193</v>
      </c>
    </row>
    <row r="159" spans="1:16" ht="12.75">
      <c r="A159" t="s">
        <v>50</v>
      </c>
      <c s="34" t="s">
        <v>208</v>
      </c>
      <c s="34" t="s">
        <v>2194</v>
      </c>
      <c s="35" t="s">
        <v>5</v>
      </c>
      <c s="6" t="s">
        <v>2195</v>
      </c>
      <c s="36" t="s">
        <v>202</v>
      </c>
      <c s="37">
        <v>442</v>
      </c>
      <c s="36">
        <v>0</v>
      </c>
      <c s="36">
        <f>ROUND(G159*H159,6)</f>
      </c>
      <c r="L159" s="38">
        <v>0</v>
      </c>
      <c s="32">
        <f>ROUND(ROUND(L159,2)*ROUND(G159,3),2)</f>
      </c>
      <c s="36" t="s">
        <v>55</v>
      </c>
      <c>
        <f>(M159*21)/100</f>
      </c>
      <c t="s">
        <v>28</v>
      </c>
    </row>
    <row r="160" spans="1:5" ht="12.75">
      <c r="A160" s="35" t="s">
        <v>56</v>
      </c>
      <c r="E160" s="39" t="s">
        <v>2195</v>
      </c>
    </row>
    <row r="161" spans="1:5" ht="229.5">
      <c r="A161" s="35" t="s">
        <v>57</v>
      </c>
      <c r="E161" s="42" t="s">
        <v>2196</v>
      </c>
    </row>
    <row r="162" spans="1:5" ht="191.25">
      <c r="A162" t="s">
        <v>58</v>
      </c>
      <c r="E162" s="39" t="s">
        <v>2197</v>
      </c>
    </row>
    <row r="163" spans="1:16" ht="12.75">
      <c r="A163" t="s">
        <v>50</v>
      </c>
      <c s="34" t="s">
        <v>212</v>
      </c>
      <c s="34" t="s">
        <v>2198</v>
      </c>
      <c s="35" t="s">
        <v>5</v>
      </c>
      <c s="6" t="s">
        <v>2199</v>
      </c>
      <c s="36" t="s">
        <v>202</v>
      </c>
      <c s="37">
        <v>174</v>
      </c>
      <c s="36">
        <v>0</v>
      </c>
      <c s="36">
        <f>ROUND(G163*H163,6)</f>
      </c>
      <c r="L163" s="38">
        <v>0</v>
      </c>
      <c s="32">
        <f>ROUND(ROUND(L163,2)*ROUND(G163,3),2)</f>
      </c>
      <c s="36" t="s">
        <v>55</v>
      </c>
      <c>
        <f>(M163*21)/100</f>
      </c>
      <c t="s">
        <v>28</v>
      </c>
    </row>
    <row r="164" spans="1:5" ht="12.75">
      <c r="A164" s="35" t="s">
        <v>56</v>
      </c>
      <c r="E164" s="39" t="s">
        <v>2199</v>
      </c>
    </row>
    <row r="165" spans="1:5" ht="178.5">
      <c r="A165" s="35" t="s">
        <v>57</v>
      </c>
      <c r="E165" s="42" t="s">
        <v>2200</v>
      </c>
    </row>
    <row r="166" spans="1:5" ht="191.25">
      <c r="A166" t="s">
        <v>58</v>
      </c>
      <c r="E166" s="39" t="s">
        <v>2201</v>
      </c>
    </row>
    <row r="167" spans="1:16" ht="12.75">
      <c r="A167" t="s">
        <v>50</v>
      </c>
      <c s="34" t="s">
        <v>216</v>
      </c>
      <c s="34" t="s">
        <v>2202</v>
      </c>
      <c s="35" t="s">
        <v>5</v>
      </c>
      <c s="6" t="s">
        <v>2203</v>
      </c>
      <c s="36" t="s">
        <v>202</v>
      </c>
      <c s="37">
        <v>50</v>
      </c>
      <c s="36">
        <v>0</v>
      </c>
      <c s="36">
        <f>ROUND(G167*H167,6)</f>
      </c>
      <c r="L167" s="38">
        <v>0</v>
      </c>
      <c s="32">
        <f>ROUND(ROUND(L167,2)*ROUND(G167,3),2)</f>
      </c>
      <c s="36" t="s">
        <v>55</v>
      </c>
      <c>
        <f>(M167*21)/100</f>
      </c>
      <c t="s">
        <v>28</v>
      </c>
    </row>
    <row r="168" spans="1:5" ht="12.75">
      <c r="A168" s="35" t="s">
        <v>56</v>
      </c>
      <c r="E168" s="39" t="s">
        <v>2203</v>
      </c>
    </row>
    <row r="169" spans="1:5" ht="153">
      <c r="A169" s="35" t="s">
        <v>57</v>
      </c>
      <c r="E169" s="42" t="s">
        <v>2204</v>
      </c>
    </row>
    <row r="170" spans="1:5" ht="191.25">
      <c r="A170" t="s">
        <v>58</v>
      </c>
      <c r="E170" s="39" t="s">
        <v>2205</v>
      </c>
    </row>
    <row r="171" spans="1:16" ht="12.75">
      <c r="A171" t="s">
        <v>50</v>
      </c>
      <c s="34" t="s">
        <v>220</v>
      </c>
      <c s="34" t="s">
        <v>2206</v>
      </c>
      <c s="35" t="s">
        <v>5</v>
      </c>
      <c s="6" t="s">
        <v>2207</v>
      </c>
      <c s="36" t="s">
        <v>202</v>
      </c>
      <c s="37">
        <v>136</v>
      </c>
      <c s="36">
        <v>0</v>
      </c>
      <c s="36">
        <f>ROUND(G171*H171,6)</f>
      </c>
      <c r="L171" s="38">
        <v>0</v>
      </c>
      <c s="32">
        <f>ROUND(ROUND(L171,2)*ROUND(G171,3),2)</f>
      </c>
      <c s="36" t="s">
        <v>55</v>
      </c>
      <c>
        <f>(M171*21)/100</f>
      </c>
      <c t="s">
        <v>28</v>
      </c>
    </row>
    <row r="172" spans="1:5" ht="12.75">
      <c r="A172" s="35" t="s">
        <v>56</v>
      </c>
      <c r="E172" s="39" t="s">
        <v>2207</v>
      </c>
    </row>
    <row r="173" spans="1:5" ht="153">
      <c r="A173" s="35" t="s">
        <v>57</v>
      </c>
      <c r="E173" s="42" t="s">
        <v>2208</v>
      </c>
    </row>
    <row r="174" spans="1:5" ht="191.25">
      <c r="A174" t="s">
        <v>58</v>
      </c>
      <c r="E174" s="39" t="s">
        <v>2209</v>
      </c>
    </row>
    <row r="175" spans="1:16" ht="12.75">
      <c r="A175" t="s">
        <v>50</v>
      </c>
      <c s="34" t="s">
        <v>224</v>
      </c>
      <c s="34" t="s">
        <v>2210</v>
      </c>
      <c s="35" t="s">
        <v>5</v>
      </c>
      <c s="6" t="s">
        <v>2211</v>
      </c>
      <c s="36" t="s">
        <v>202</v>
      </c>
      <c s="37">
        <v>23</v>
      </c>
      <c s="36">
        <v>0</v>
      </c>
      <c s="36">
        <f>ROUND(G175*H175,6)</f>
      </c>
      <c r="L175" s="38">
        <v>0</v>
      </c>
      <c s="32">
        <f>ROUND(ROUND(L175,2)*ROUND(G175,3),2)</f>
      </c>
      <c s="36" t="s">
        <v>55</v>
      </c>
      <c>
        <f>(M175*21)/100</f>
      </c>
      <c t="s">
        <v>28</v>
      </c>
    </row>
    <row r="176" spans="1:5" ht="12.75">
      <c r="A176" s="35" t="s">
        <v>56</v>
      </c>
      <c r="E176" s="39" t="s">
        <v>2211</v>
      </c>
    </row>
    <row r="177" spans="1:5" ht="204">
      <c r="A177" s="35" t="s">
        <v>57</v>
      </c>
      <c r="E177" s="42" t="s">
        <v>2212</v>
      </c>
    </row>
    <row r="178" spans="1:5" ht="140.25">
      <c r="A178" t="s">
        <v>58</v>
      </c>
      <c r="E178" s="39" t="s">
        <v>2213</v>
      </c>
    </row>
    <row r="179" spans="1:16" ht="12.75">
      <c r="A179" t="s">
        <v>50</v>
      </c>
      <c s="34" t="s">
        <v>228</v>
      </c>
      <c s="34" t="s">
        <v>2214</v>
      </c>
      <c s="35" t="s">
        <v>5</v>
      </c>
      <c s="6" t="s">
        <v>2215</v>
      </c>
      <c s="36" t="s">
        <v>202</v>
      </c>
      <c s="37">
        <v>54</v>
      </c>
      <c s="36">
        <v>0</v>
      </c>
      <c s="36">
        <f>ROUND(G179*H179,6)</f>
      </c>
      <c r="L179" s="38">
        <v>0</v>
      </c>
      <c s="32">
        <f>ROUND(ROUND(L179,2)*ROUND(G179,3),2)</f>
      </c>
      <c s="36" t="s">
        <v>55</v>
      </c>
      <c>
        <f>(M179*21)/100</f>
      </c>
      <c t="s">
        <v>28</v>
      </c>
    </row>
    <row r="180" spans="1:5" ht="12.75">
      <c r="A180" s="35" t="s">
        <v>56</v>
      </c>
      <c r="E180" s="39" t="s">
        <v>2215</v>
      </c>
    </row>
    <row r="181" spans="1:5" ht="127.5">
      <c r="A181" s="35" t="s">
        <v>57</v>
      </c>
      <c r="E181" s="42" t="s">
        <v>2216</v>
      </c>
    </row>
    <row r="182" spans="1:5" ht="140.25">
      <c r="A182" t="s">
        <v>58</v>
      </c>
      <c r="E182" s="39" t="s">
        <v>2217</v>
      </c>
    </row>
    <row r="183" spans="1:16" ht="12.75">
      <c r="A183" t="s">
        <v>50</v>
      </c>
      <c s="34" t="s">
        <v>232</v>
      </c>
      <c s="34" t="s">
        <v>2218</v>
      </c>
      <c s="35" t="s">
        <v>5</v>
      </c>
      <c s="6" t="s">
        <v>2219</v>
      </c>
      <c s="36" t="s">
        <v>202</v>
      </c>
      <c s="37">
        <v>1020</v>
      </c>
      <c s="36">
        <v>0</v>
      </c>
      <c s="36">
        <f>ROUND(G183*H183,6)</f>
      </c>
      <c r="L183" s="38">
        <v>0</v>
      </c>
      <c s="32">
        <f>ROUND(ROUND(L183,2)*ROUND(G183,3),2)</f>
      </c>
      <c s="36" t="s">
        <v>55</v>
      </c>
      <c>
        <f>(M183*21)/100</f>
      </c>
      <c t="s">
        <v>28</v>
      </c>
    </row>
    <row r="184" spans="1:5" ht="12.75">
      <c r="A184" s="35" t="s">
        <v>56</v>
      </c>
      <c r="E184" s="39" t="s">
        <v>2219</v>
      </c>
    </row>
    <row r="185" spans="1:5" ht="12.75">
      <c r="A185" s="35" t="s">
        <v>57</v>
      </c>
      <c r="E185" s="40" t="s">
        <v>5</v>
      </c>
    </row>
    <row r="186" spans="1:5" ht="140.25">
      <c r="A186" t="s">
        <v>58</v>
      </c>
      <c r="E186" s="39" t="s">
        <v>2220</v>
      </c>
    </row>
    <row r="187" spans="1:16" ht="12.75">
      <c r="A187" t="s">
        <v>50</v>
      </c>
      <c s="34" t="s">
        <v>236</v>
      </c>
      <c s="34" t="s">
        <v>2221</v>
      </c>
      <c s="35" t="s">
        <v>5</v>
      </c>
      <c s="6" t="s">
        <v>2222</v>
      </c>
      <c s="36" t="s">
        <v>202</v>
      </c>
      <c s="37">
        <v>26</v>
      </c>
      <c s="36">
        <v>0</v>
      </c>
      <c s="36">
        <f>ROUND(G187*H187,6)</f>
      </c>
      <c r="L187" s="38">
        <v>0</v>
      </c>
      <c s="32">
        <f>ROUND(ROUND(L187,2)*ROUND(G187,3),2)</f>
      </c>
      <c s="36" t="s">
        <v>55</v>
      </c>
      <c>
        <f>(M187*21)/100</f>
      </c>
      <c t="s">
        <v>28</v>
      </c>
    </row>
    <row r="188" spans="1:5" ht="12.75">
      <c r="A188" s="35" t="s">
        <v>56</v>
      </c>
      <c r="E188" s="39" t="s">
        <v>2222</v>
      </c>
    </row>
    <row r="189" spans="1:5" ht="76.5">
      <c r="A189" s="35" t="s">
        <v>57</v>
      </c>
      <c r="E189" s="42" t="s">
        <v>2223</v>
      </c>
    </row>
    <row r="190" spans="1:5" ht="191.25">
      <c r="A190" t="s">
        <v>58</v>
      </c>
      <c r="E190" s="39" t="s">
        <v>2224</v>
      </c>
    </row>
    <row r="191" spans="1:16" ht="25.5">
      <c r="A191" t="s">
        <v>50</v>
      </c>
      <c s="34" t="s">
        <v>241</v>
      </c>
      <c s="34" t="s">
        <v>2225</v>
      </c>
      <c s="35" t="s">
        <v>5</v>
      </c>
      <c s="6" t="s">
        <v>2226</v>
      </c>
      <c s="36" t="s">
        <v>202</v>
      </c>
      <c s="37">
        <v>1099</v>
      </c>
      <c s="36">
        <v>0</v>
      </c>
      <c s="36">
        <f>ROUND(G191*H191,6)</f>
      </c>
      <c r="L191" s="38">
        <v>0</v>
      </c>
      <c s="32">
        <f>ROUND(ROUND(L191,2)*ROUND(G191,3),2)</f>
      </c>
      <c s="36" t="s">
        <v>55</v>
      </c>
      <c>
        <f>(M191*21)/100</f>
      </c>
      <c t="s">
        <v>28</v>
      </c>
    </row>
    <row r="192" spans="1:5" ht="25.5">
      <c r="A192" s="35" t="s">
        <v>56</v>
      </c>
      <c r="E192" s="39" t="s">
        <v>2226</v>
      </c>
    </row>
    <row r="193" spans="1:5" ht="229.5">
      <c r="A193" s="35" t="s">
        <v>57</v>
      </c>
      <c r="E193" s="42" t="s">
        <v>2227</v>
      </c>
    </row>
    <row r="194" spans="1:5" ht="242.25">
      <c r="A194" t="s">
        <v>58</v>
      </c>
      <c r="E194" s="39" t="s">
        <v>2228</v>
      </c>
    </row>
    <row r="195" spans="1:16" ht="25.5">
      <c r="A195" t="s">
        <v>50</v>
      </c>
      <c s="34" t="s">
        <v>246</v>
      </c>
      <c s="34" t="s">
        <v>2229</v>
      </c>
      <c s="35" t="s">
        <v>5</v>
      </c>
      <c s="6" t="s">
        <v>2230</v>
      </c>
      <c s="36" t="s">
        <v>202</v>
      </c>
      <c s="37">
        <v>393</v>
      </c>
      <c s="36">
        <v>0</v>
      </c>
      <c s="36">
        <f>ROUND(G195*H195,6)</f>
      </c>
      <c r="L195" s="38">
        <v>0</v>
      </c>
      <c s="32">
        <f>ROUND(ROUND(L195,2)*ROUND(G195,3),2)</f>
      </c>
      <c s="36" t="s">
        <v>55</v>
      </c>
      <c>
        <f>(M195*21)/100</f>
      </c>
      <c t="s">
        <v>28</v>
      </c>
    </row>
    <row r="196" spans="1:5" ht="25.5">
      <c r="A196" s="35" t="s">
        <v>56</v>
      </c>
      <c r="E196" s="39" t="s">
        <v>2230</v>
      </c>
    </row>
    <row r="197" spans="1:5" ht="229.5">
      <c r="A197" s="35" t="s">
        <v>57</v>
      </c>
      <c r="E197" s="42" t="s">
        <v>2231</v>
      </c>
    </row>
    <row r="198" spans="1:5" ht="242.25">
      <c r="A198" t="s">
        <v>58</v>
      </c>
      <c r="E198" s="39" t="s">
        <v>2232</v>
      </c>
    </row>
    <row r="199" spans="1:16" ht="25.5">
      <c r="A199" t="s">
        <v>50</v>
      </c>
      <c s="34" t="s">
        <v>250</v>
      </c>
      <c s="34" t="s">
        <v>2233</v>
      </c>
      <c s="35" t="s">
        <v>5</v>
      </c>
      <c s="6" t="s">
        <v>2234</v>
      </c>
      <c s="36" t="s">
        <v>202</v>
      </c>
      <c s="37">
        <v>251</v>
      </c>
      <c s="36">
        <v>0</v>
      </c>
      <c s="36">
        <f>ROUND(G199*H199,6)</f>
      </c>
      <c r="L199" s="38">
        <v>0</v>
      </c>
      <c s="32">
        <f>ROUND(ROUND(L199,2)*ROUND(G199,3),2)</f>
      </c>
      <c s="36" t="s">
        <v>55</v>
      </c>
      <c>
        <f>(M199*21)/100</f>
      </c>
      <c t="s">
        <v>28</v>
      </c>
    </row>
    <row r="200" spans="1:5" ht="25.5">
      <c r="A200" s="35" t="s">
        <v>56</v>
      </c>
      <c r="E200" s="39" t="s">
        <v>2234</v>
      </c>
    </row>
    <row r="201" spans="1:5" ht="229.5">
      <c r="A201" s="35" t="s">
        <v>57</v>
      </c>
      <c r="E201" s="42" t="s">
        <v>2235</v>
      </c>
    </row>
    <row r="202" spans="1:5" ht="242.25">
      <c r="A202" t="s">
        <v>58</v>
      </c>
      <c r="E202" s="39" t="s">
        <v>2236</v>
      </c>
    </row>
    <row r="203" spans="1:16" ht="25.5">
      <c r="A203" t="s">
        <v>50</v>
      </c>
      <c s="34" t="s">
        <v>254</v>
      </c>
      <c s="34" t="s">
        <v>2237</v>
      </c>
      <c s="35" t="s">
        <v>5</v>
      </c>
      <c s="6" t="s">
        <v>2238</v>
      </c>
      <c s="36" t="s">
        <v>202</v>
      </c>
      <c s="37">
        <v>118</v>
      </c>
      <c s="36">
        <v>0</v>
      </c>
      <c s="36">
        <f>ROUND(G203*H203,6)</f>
      </c>
      <c r="L203" s="38">
        <v>0</v>
      </c>
      <c s="32">
        <f>ROUND(ROUND(L203,2)*ROUND(G203,3),2)</f>
      </c>
      <c s="36" t="s">
        <v>55</v>
      </c>
      <c>
        <f>(M203*21)/100</f>
      </c>
      <c t="s">
        <v>28</v>
      </c>
    </row>
    <row r="204" spans="1:5" ht="25.5">
      <c r="A204" s="35" t="s">
        <v>56</v>
      </c>
      <c r="E204" s="39" t="s">
        <v>2238</v>
      </c>
    </row>
    <row r="205" spans="1:5" ht="178.5">
      <c r="A205" s="35" t="s">
        <v>57</v>
      </c>
      <c r="E205" s="42" t="s">
        <v>2239</v>
      </c>
    </row>
    <row r="206" spans="1:5" ht="242.25">
      <c r="A206" t="s">
        <v>58</v>
      </c>
      <c r="E206" s="39" t="s">
        <v>2240</v>
      </c>
    </row>
    <row r="207" spans="1:16" ht="12.75">
      <c r="A207" t="s">
        <v>50</v>
      </c>
      <c s="34" t="s">
        <v>255</v>
      </c>
      <c s="34" t="s">
        <v>2241</v>
      </c>
      <c s="35" t="s">
        <v>5</v>
      </c>
      <c s="6" t="s">
        <v>2242</v>
      </c>
      <c s="36" t="s">
        <v>54</v>
      </c>
      <c s="37">
        <v>422</v>
      </c>
      <c s="36">
        <v>0</v>
      </c>
      <c s="36">
        <f>ROUND(G207*H207,6)</f>
      </c>
      <c r="L207" s="38">
        <v>0</v>
      </c>
      <c s="32">
        <f>ROUND(ROUND(L207,2)*ROUND(G207,3),2)</f>
      </c>
      <c s="36" t="s">
        <v>55</v>
      </c>
      <c>
        <f>(M207*21)/100</f>
      </c>
      <c t="s">
        <v>28</v>
      </c>
    </row>
    <row r="208" spans="1:5" ht="12.75">
      <c r="A208" s="35" t="s">
        <v>56</v>
      </c>
      <c r="E208" s="39" t="s">
        <v>2242</v>
      </c>
    </row>
    <row r="209" spans="1:5" ht="229.5">
      <c r="A209" s="35" t="s">
        <v>57</v>
      </c>
      <c r="E209" s="42" t="s">
        <v>2243</v>
      </c>
    </row>
    <row r="210" spans="1:5" ht="140.25">
      <c r="A210" t="s">
        <v>58</v>
      </c>
      <c r="E210" s="39" t="s">
        <v>2244</v>
      </c>
    </row>
    <row r="211" spans="1:16" ht="12.75">
      <c r="A211" t="s">
        <v>50</v>
      </c>
      <c s="34" t="s">
        <v>256</v>
      </c>
      <c s="34" t="s">
        <v>2245</v>
      </c>
      <c s="35" t="s">
        <v>5</v>
      </c>
      <c s="6" t="s">
        <v>2246</v>
      </c>
      <c s="36" t="s">
        <v>54</v>
      </c>
      <c s="37">
        <v>48</v>
      </c>
      <c s="36">
        <v>0</v>
      </c>
      <c s="36">
        <f>ROUND(G211*H211,6)</f>
      </c>
      <c r="L211" s="38">
        <v>0</v>
      </c>
      <c s="32">
        <f>ROUND(ROUND(L211,2)*ROUND(G211,3),2)</f>
      </c>
      <c s="36" t="s">
        <v>55</v>
      </c>
      <c>
        <f>(M211*21)/100</f>
      </c>
      <c t="s">
        <v>28</v>
      </c>
    </row>
    <row r="212" spans="1:5" ht="12.75">
      <c r="A212" s="35" t="s">
        <v>56</v>
      </c>
      <c r="E212" s="39" t="s">
        <v>2246</v>
      </c>
    </row>
    <row r="213" spans="1:5" ht="76.5">
      <c r="A213" s="35" t="s">
        <v>57</v>
      </c>
      <c r="E213" s="42" t="s">
        <v>2247</v>
      </c>
    </row>
    <row r="214" spans="1:5" ht="140.25">
      <c r="A214" t="s">
        <v>58</v>
      </c>
      <c r="E214" s="39" t="s">
        <v>2248</v>
      </c>
    </row>
    <row r="215" spans="1:16" ht="12.75">
      <c r="A215" t="s">
        <v>50</v>
      </c>
      <c s="34" t="s">
        <v>260</v>
      </c>
      <c s="34" t="s">
        <v>2249</v>
      </c>
      <c s="35" t="s">
        <v>5</v>
      </c>
      <c s="6" t="s">
        <v>2250</v>
      </c>
      <c s="36" t="s">
        <v>54</v>
      </c>
      <c s="37">
        <v>78</v>
      </c>
      <c s="36">
        <v>0</v>
      </c>
      <c s="36">
        <f>ROUND(G215*H215,6)</f>
      </c>
      <c r="L215" s="38">
        <v>0</v>
      </c>
      <c s="32">
        <f>ROUND(ROUND(L215,2)*ROUND(G215,3),2)</f>
      </c>
      <c s="36" t="s">
        <v>55</v>
      </c>
      <c>
        <f>(M215*21)/100</f>
      </c>
      <c t="s">
        <v>28</v>
      </c>
    </row>
    <row r="216" spans="1:5" ht="12.75">
      <c r="A216" s="35" t="s">
        <v>56</v>
      </c>
      <c r="E216" s="39" t="s">
        <v>2250</v>
      </c>
    </row>
    <row r="217" spans="1:5" ht="229.5">
      <c r="A217" s="35" t="s">
        <v>57</v>
      </c>
      <c r="E217" s="42" t="s">
        <v>2251</v>
      </c>
    </row>
    <row r="218" spans="1:5" ht="191.25">
      <c r="A218" t="s">
        <v>58</v>
      </c>
      <c r="E218" s="39" t="s">
        <v>2252</v>
      </c>
    </row>
    <row r="219" spans="1:16" ht="12.75">
      <c r="A219" t="s">
        <v>50</v>
      </c>
      <c s="34" t="s">
        <v>264</v>
      </c>
      <c s="34" t="s">
        <v>2253</v>
      </c>
      <c s="35" t="s">
        <v>5</v>
      </c>
      <c s="6" t="s">
        <v>2254</v>
      </c>
      <c s="36" t="s">
        <v>54</v>
      </c>
      <c s="37">
        <v>46</v>
      </c>
      <c s="36">
        <v>0</v>
      </c>
      <c s="36">
        <f>ROUND(G219*H219,6)</f>
      </c>
      <c r="L219" s="38">
        <v>0</v>
      </c>
      <c s="32">
        <f>ROUND(ROUND(L219,2)*ROUND(G219,3),2)</f>
      </c>
      <c s="36" t="s">
        <v>55</v>
      </c>
      <c>
        <f>(M219*21)/100</f>
      </c>
      <c t="s">
        <v>28</v>
      </c>
    </row>
    <row r="220" spans="1:5" ht="12.75">
      <c r="A220" s="35" t="s">
        <v>56</v>
      </c>
      <c r="E220" s="39" t="s">
        <v>2254</v>
      </c>
    </row>
    <row r="221" spans="1:5" ht="229.5">
      <c r="A221" s="35" t="s">
        <v>57</v>
      </c>
      <c r="E221" s="42" t="s">
        <v>2255</v>
      </c>
    </row>
    <row r="222" spans="1:5" ht="191.25">
      <c r="A222" t="s">
        <v>58</v>
      </c>
      <c r="E222" s="39" t="s">
        <v>2256</v>
      </c>
    </row>
    <row r="223" spans="1:16" ht="12.75">
      <c r="A223" t="s">
        <v>50</v>
      </c>
      <c s="34" t="s">
        <v>268</v>
      </c>
      <c s="34" t="s">
        <v>2257</v>
      </c>
      <c s="35" t="s">
        <v>5</v>
      </c>
      <c s="6" t="s">
        <v>2258</v>
      </c>
      <c s="36" t="s">
        <v>54</v>
      </c>
      <c s="37">
        <v>30</v>
      </c>
      <c s="36">
        <v>0</v>
      </c>
      <c s="36">
        <f>ROUND(G223*H223,6)</f>
      </c>
      <c r="L223" s="38">
        <v>0</v>
      </c>
      <c s="32">
        <f>ROUND(ROUND(L223,2)*ROUND(G223,3),2)</f>
      </c>
      <c s="36" t="s">
        <v>55</v>
      </c>
      <c>
        <f>(M223*21)/100</f>
      </c>
      <c t="s">
        <v>28</v>
      </c>
    </row>
    <row r="224" spans="1:5" ht="12.75">
      <c r="A224" s="35" t="s">
        <v>56</v>
      </c>
      <c r="E224" s="39" t="s">
        <v>2258</v>
      </c>
    </row>
    <row r="225" spans="1:5" ht="204">
      <c r="A225" s="35" t="s">
        <v>57</v>
      </c>
      <c r="E225" s="42" t="s">
        <v>2259</v>
      </c>
    </row>
    <row r="226" spans="1:5" ht="191.25">
      <c r="A226" t="s">
        <v>58</v>
      </c>
      <c r="E226" s="39" t="s">
        <v>2260</v>
      </c>
    </row>
    <row r="227" spans="1:16" ht="12.75">
      <c r="A227" t="s">
        <v>50</v>
      </c>
      <c s="34" t="s">
        <v>272</v>
      </c>
      <c s="34" t="s">
        <v>2261</v>
      </c>
      <c s="35" t="s">
        <v>5</v>
      </c>
      <c s="6" t="s">
        <v>2262</v>
      </c>
      <c s="36" t="s">
        <v>54</v>
      </c>
      <c s="37">
        <v>11</v>
      </c>
      <c s="36">
        <v>0</v>
      </c>
      <c s="36">
        <f>ROUND(G227*H227,6)</f>
      </c>
      <c r="L227" s="38">
        <v>0</v>
      </c>
      <c s="32">
        <f>ROUND(ROUND(L227,2)*ROUND(G227,3),2)</f>
      </c>
      <c s="36" t="s">
        <v>55</v>
      </c>
      <c>
        <f>(M227*21)/100</f>
      </c>
      <c t="s">
        <v>28</v>
      </c>
    </row>
    <row r="228" spans="1:5" ht="12.75">
      <c r="A228" s="35" t="s">
        <v>56</v>
      </c>
      <c r="E228" s="39" t="s">
        <v>2262</v>
      </c>
    </row>
    <row r="229" spans="1:5" ht="76.5">
      <c r="A229" s="35" t="s">
        <v>57</v>
      </c>
      <c r="E229" s="42" t="s">
        <v>2263</v>
      </c>
    </row>
    <row r="230" spans="1:5" ht="191.25">
      <c r="A230" t="s">
        <v>58</v>
      </c>
      <c r="E230" s="39" t="s">
        <v>2264</v>
      </c>
    </row>
    <row r="231" spans="1:16" ht="12.75">
      <c r="A231" t="s">
        <v>50</v>
      </c>
      <c s="34" t="s">
        <v>276</v>
      </c>
      <c s="34" t="s">
        <v>2265</v>
      </c>
      <c s="35" t="s">
        <v>5</v>
      </c>
      <c s="6" t="s">
        <v>2266</v>
      </c>
      <c s="36" t="s">
        <v>54</v>
      </c>
      <c s="37">
        <v>2</v>
      </c>
      <c s="36">
        <v>0</v>
      </c>
      <c s="36">
        <f>ROUND(G231*H231,6)</f>
      </c>
      <c r="L231" s="38">
        <v>0</v>
      </c>
      <c s="32">
        <f>ROUND(ROUND(L231,2)*ROUND(G231,3),2)</f>
      </c>
      <c s="36" t="s">
        <v>55</v>
      </c>
      <c>
        <f>(M231*21)/100</f>
      </c>
      <c t="s">
        <v>28</v>
      </c>
    </row>
    <row r="232" spans="1:5" ht="12.75">
      <c r="A232" s="35" t="s">
        <v>56</v>
      </c>
      <c r="E232" s="39" t="s">
        <v>2266</v>
      </c>
    </row>
    <row r="233" spans="1:5" ht="51">
      <c r="A233" s="35" t="s">
        <v>57</v>
      </c>
      <c r="E233" s="42" t="s">
        <v>2117</v>
      </c>
    </row>
    <row r="234" spans="1:5" ht="191.25">
      <c r="A234" t="s">
        <v>58</v>
      </c>
      <c r="E234" s="39" t="s">
        <v>2267</v>
      </c>
    </row>
    <row r="235" spans="1:16" ht="12.75">
      <c r="A235" t="s">
        <v>50</v>
      </c>
      <c s="34" t="s">
        <v>280</v>
      </c>
      <c s="34" t="s">
        <v>2268</v>
      </c>
      <c s="35" t="s">
        <v>5</v>
      </c>
      <c s="6" t="s">
        <v>2269</v>
      </c>
      <c s="36" t="s">
        <v>54</v>
      </c>
      <c s="37">
        <v>3</v>
      </c>
      <c s="36">
        <v>0</v>
      </c>
      <c s="36">
        <f>ROUND(G235*H235,6)</f>
      </c>
      <c r="L235" s="38">
        <v>0</v>
      </c>
      <c s="32">
        <f>ROUND(ROUND(L235,2)*ROUND(G235,3),2)</f>
      </c>
      <c s="36" t="s">
        <v>55</v>
      </c>
      <c>
        <f>(M235*21)/100</f>
      </c>
      <c t="s">
        <v>28</v>
      </c>
    </row>
    <row r="236" spans="1:5" ht="12.75">
      <c r="A236" s="35" t="s">
        <v>56</v>
      </c>
      <c r="E236" s="39" t="s">
        <v>2269</v>
      </c>
    </row>
    <row r="237" spans="1:5" ht="51">
      <c r="A237" s="35" t="s">
        <v>57</v>
      </c>
      <c r="E237" s="42" t="s">
        <v>2270</v>
      </c>
    </row>
    <row r="238" spans="1:5" ht="191.25">
      <c r="A238" t="s">
        <v>58</v>
      </c>
      <c r="E238" s="39" t="s">
        <v>2271</v>
      </c>
    </row>
    <row r="239" spans="1:16" ht="12.75">
      <c r="A239" t="s">
        <v>50</v>
      </c>
      <c s="34" t="s">
        <v>284</v>
      </c>
      <c s="34" t="s">
        <v>2272</v>
      </c>
      <c s="35" t="s">
        <v>5</v>
      </c>
      <c s="6" t="s">
        <v>2273</v>
      </c>
      <c s="36" t="s">
        <v>54</v>
      </c>
      <c s="37">
        <v>6</v>
      </c>
      <c s="36">
        <v>0</v>
      </c>
      <c s="36">
        <f>ROUND(G239*H239,6)</f>
      </c>
      <c r="L239" s="38">
        <v>0</v>
      </c>
      <c s="32">
        <f>ROUND(ROUND(L239,2)*ROUND(G239,3),2)</f>
      </c>
      <c s="36" t="s">
        <v>55</v>
      </c>
      <c>
        <f>(M239*21)/100</f>
      </c>
      <c t="s">
        <v>28</v>
      </c>
    </row>
    <row r="240" spans="1:5" ht="12.75">
      <c r="A240" s="35" t="s">
        <v>56</v>
      </c>
      <c r="E240" s="39" t="s">
        <v>2273</v>
      </c>
    </row>
    <row r="241" spans="1:5" ht="178.5">
      <c r="A241" s="35" t="s">
        <v>57</v>
      </c>
      <c r="E241" s="42" t="s">
        <v>2274</v>
      </c>
    </row>
    <row r="242" spans="1:5" ht="191.25">
      <c r="A242" t="s">
        <v>58</v>
      </c>
      <c r="E242" s="39" t="s">
        <v>2275</v>
      </c>
    </row>
    <row r="243" spans="1:16" ht="12.75">
      <c r="A243" t="s">
        <v>50</v>
      </c>
      <c s="34" t="s">
        <v>288</v>
      </c>
      <c s="34" t="s">
        <v>2276</v>
      </c>
      <c s="35" t="s">
        <v>5</v>
      </c>
      <c s="6" t="s">
        <v>2277</v>
      </c>
      <c s="36" t="s">
        <v>54</v>
      </c>
      <c s="37">
        <v>7</v>
      </c>
      <c s="36">
        <v>0</v>
      </c>
      <c s="36">
        <f>ROUND(G243*H243,6)</f>
      </c>
      <c r="L243" s="38">
        <v>0</v>
      </c>
      <c s="32">
        <f>ROUND(ROUND(L243,2)*ROUND(G243,3),2)</f>
      </c>
      <c s="36" t="s">
        <v>55</v>
      </c>
      <c>
        <f>(M243*21)/100</f>
      </c>
      <c t="s">
        <v>28</v>
      </c>
    </row>
    <row r="244" spans="1:5" ht="12.75">
      <c r="A244" s="35" t="s">
        <v>56</v>
      </c>
      <c r="E244" s="39" t="s">
        <v>2277</v>
      </c>
    </row>
    <row r="245" spans="1:5" ht="178.5">
      <c r="A245" s="35" t="s">
        <v>57</v>
      </c>
      <c r="E245" s="42" t="s">
        <v>2278</v>
      </c>
    </row>
    <row r="246" spans="1:5" ht="191.25">
      <c r="A246" t="s">
        <v>58</v>
      </c>
      <c r="E246" s="39" t="s">
        <v>2279</v>
      </c>
    </row>
    <row r="247" spans="1:16" ht="12.75">
      <c r="A247" t="s">
        <v>50</v>
      </c>
      <c s="34" t="s">
        <v>292</v>
      </c>
      <c s="34" t="s">
        <v>2280</v>
      </c>
      <c s="35" t="s">
        <v>5</v>
      </c>
      <c s="6" t="s">
        <v>2281</v>
      </c>
      <c s="36" t="s">
        <v>54</v>
      </c>
      <c s="37">
        <v>3</v>
      </c>
      <c s="36">
        <v>0</v>
      </c>
      <c s="36">
        <f>ROUND(G247*H247,6)</f>
      </c>
      <c r="L247" s="38">
        <v>0</v>
      </c>
      <c s="32">
        <f>ROUND(ROUND(L247,2)*ROUND(G247,3),2)</f>
      </c>
      <c s="36" t="s">
        <v>55</v>
      </c>
      <c>
        <f>(M247*21)/100</f>
      </c>
      <c t="s">
        <v>28</v>
      </c>
    </row>
    <row r="248" spans="1:5" ht="12.75">
      <c r="A248" s="35" t="s">
        <v>56</v>
      </c>
      <c r="E248" s="39" t="s">
        <v>2281</v>
      </c>
    </row>
    <row r="249" spans="1:5" ht="51">
      <c r="A249" s="35" t="s">
        <v>57</v>
      </c>
      <c r="E249" s="42" t="s">
        <v>2270</v>
      </c>
    </row>
    <row r="250" spans="1:5" ht="140.25">
      <c r="A250" t="s">
        <v>58</v>
      </c>
      <c r="E250" s="39" t="s">
        <v>2282</v>
      </c>
    </row>
    <row r="251" spans="1:16" ht="12.75">
      <c r="A251" t="s">
        <v>50</v>
      </c>
      <c s="34" t="s">
        <v>296</v>
      </c>
      <c s="34" t="s">
        <v>2283</v>
      </c>
      <c s="35" t="s">
        <v>5</v>
      </c>
      <c s="6" t="s">
        <v>2284</v>
      </c>
      <c s="36" t="s">
        <v>54</v>
      </c>
      <c s="37">
        <v>1</v>
      </c>
      <c s="36">
        <v>0</v>
      </c>
      <c s="36">
        <f>ROUND(G251*H251,6)</f>
      </c>
      <c r="L251" s="38">
        <v>0</v>
      </c>
      <c s="32">
        <f>ROUND(ROUND(L251,2)*ROUND(G251,3),2)</f>
      </c>
      <c s="36" t="s">
        <v>55</v>
      </c>
      <c>
        <f>(M251*21)/100</f>
      </c>
      <c t="s">
        <v>28</v>
      </c>
    </row>
    <row r="252" spans="1:5" ht="12.75">
      <c r="A252" s="35" t="s">
        <v>56</v>
      </c>
      <c r="E252" s="39" t="s">
        <v>2284</v>
      </c>
    </row>
    <row r="253" spans="1:5" ht="51">
      <c r="A253" s="35" t="s">
        <v>57</v>
      </c>
      <c r="E253" s="42" t="s">
        <v>2122</v>
      </c>
    </row>
    <row r="254" spans="1:5" ht="191.25">
      <c r="A254" t="s">
        <v>58</v>
      </c>
      <c r="E254" s="39" t="s">
        <v>2285</v>
      </c>
    </row>
    <row r="255" spans="1:16" ht="12.75">
      <c r="A255" t="s">
        <v>50</v>
      </c>
      <c s="34" t="s">
        <v>300</v>
      </c>
      <c s="34" t="s">
        <v>2286</v>
      </c>
      <c s="35" t="s">
        <v>5</v>
      </c>
      <c s="6" t="s">
        <v>2287</v>
      </c>
      <c s="36" t="s">
        <v>54</v>
      </c>
      <c s="37">
        <v>5</v>
      </c>
      <c s="36">
        <v>0</v>
      </c>
      <c s="36">
        <f>ROUND(G255*H255,6)</f>
      </c>
      <c r="L255" s="38">
        <v>0</v>
      </c>
      <c s="32">
        <f>ROUND(ROUND(L255,2)*ROUND(G255,3),2)</f>
      </c>
      <c s="36" t="s">
        <v>55</v>
      </c>
      <c>
        <f>(M255*21)/100</f>
      </c>
      <c t="s">
        <v>28</v>
      </c>
    </row>
    <row r="256" spans="1:5" ht="12.75">
      <c r="A256" s="35" t="s">
        <v>56</v>
      </c>
      <c r="E256" s="39" t="s">
        <v>2287</v>
      </c>
    </row>
    <row r="257" spans="1:5" ht="178.5">
      <c r="A257" s="35" t="s">
        <v>57</v>
      </c>
      <c r="E257" s="42" t="s">
        <v>2288</v>
      </c>
    </row>
    <row r="258" spans="1:5" ht="140.25">
      <c r="A258" t="s">
        <v>58</v>
      </c>
      <c r="E258" s="39" t="s">
        <v>2289</v>
      </c>
    </row>
    <row r="259" spans="1:16" ht="12.75">
      <c r="A259" t="s">
        <v>50</v>
      </c>
      <c s="34" t="s">
        <v>304</v>
      </c>
      <c s="34" t="s">
        <v>2290</v>
      </c>
      <c s="35" t="s">
        <v>5</v>
      </c>
      <c s="6" t="s">
        <v>2291</v>
      </c>
      <c s="36" t="s">
        <v>54</v>
      </c>
      <c s="37">
        <v>6</v>
      </c>
      <c s="36">
        <v>0</v>
      </c>
      <c s="36">
        <f>ROUND(G259*H259,6)</f>
      </c>
      <c r="L259" s="38">
        <v>0</v>
      </c>
      <c s="32">
        <f>ROUND(ROUND(L259,2)*ROUND(G259,3),2)</f>
      </c>
      <c s="36" t="s">
        <v>55</v>
      </c>
      <c>
        <f>(M259*21)/100</f>
      </c>
      <c t="s">
        <v>28</v>
      </c>
    </row>
    <row r="260" spans="1:5" ht="12.75">
      <c r="A260" s="35" t="s">
        <v>56</v>
      </c>
      <c r="E260" s="39" t="s">
        <v>2291</v>
      </c>
    </row>
    <row r="261" spans="1:5" ht="153">
      <c r="A261" s="35" t="s">
        <v>57</v>
      </c>
      <c r="E261" s="42" t="s">
        <v>2292</v>
      </c>
    </row>
    <row r="262" spans="1:5" ht="140.25">
      <c r="A262" t="s">
        <v>58</v>
      </c>
      <c r="E262" s="39" t="s">
        <v>2293</v>
      </c>
    </row>
    <row r="263" spans="1:16" ht="12.75">
      <c r="A263" t="s">
        <v>50</v>
      </c>
      <c s="34" t="s">
        <v>308</v>
      </c>
      <c s="34" t="s">
        <v>2294</v>
      </c>
      <c s="35" t="s">
        <v>5</v>
      </c>
      <c s="6" t="s">
        <v>2295</v>
      </c>
      <c s="36" t="s">
        <v>54</v>
      </c>
      <c s="37">
        <v>1</v>
      </c>
      <c s="36">
        <v>0</v>
      </c>
      <c s="36">
        <f>ROUND(G263*H263,6)</f>
      </c>
      <c r="L263" s="38">
        <v>0</v>
      </c>
      <c s="32">
        <f>ROUND(ROUND(L263,2)*ROUND(G263,3),2)</f>
      </c>
      <c s="36" t="s">
        <v>55</v>
      </c>
      <c>
        <f>(M263*21)/100</f>
      </c>
      <c t="s">
        <v>28</v>
      </c>
    </row>
    <row r="264" spans="1:5" ht="12.75">
      <c r="A264" s="35" t="s">
        <v>56</v>
      </c>
      <c r="E264" s="39" t="s">
        <v>2295</v>
      </c>
    </row>
    <row r="265" spans="1:5" ht="51">
      <c r="A265" s="35" t="s">
        <v>57</v>
      </c>
      <c r="E265" s="42" t="s">
        <v>2122</v>
      </c>
    </row>
    <row r="266" spans="1:5" ht="140.25">
      <c r="A266" t="s">
        <v>58</v>
      </c>
      <c r="E266" s="39" t="s">
        <v>2296</v>
      </c>
    </row>
    <row r="267" spans="1:16" ht="12.75">
      <c r="A267" t="s">
        <v>50</v>
      </c>
      <c s="34" t="s">
        <v>312</v>
      </c>
      <c s="34" t="s">
        <v>2297</v>
      </c>
      <c s="35" t="s">
        <v>5</v>
      </c>
      <c s="6" t="s">
        <v>2298</v>
      </c>
      <c s="36" t="s">
        <v>54</v>
      </c>
      <c s="37">
        <v>1</v>
      </c>
      <c s="36">
        <v>0</v>
      </c>
      <c s="36">
        <f>ROUND(G267*H267,6)</f>
      </c>
      <c r="L267" s="38">
        <v>0</v>
      </c>
      <c s="32">
        <f>ROUND(ROUND(L267,2)*ROUND(G267,3),2)</f>
      </c>
      <c s="36" t="s">
        <v>55</v>
      </c>
      <c>
        <f>(M267*21)/100</f>
      </c>
      <c t="s">
        <v>28</v>
      </c>
    </row>
    <row r="268" spans="1:5" ht="12.75">
      <c r="A268" s="35" t="s">
        <v>56</v>
      </c>
      <c r="E268" s="39" t="s">
        <v>2298</v>
      </c>
    </row>
    <row r="269" spans="1:5" ht="51">
      <c r="A269" s="35" t="s">
        <v>57</v>
      </c>
      <c r="E269" s="42" t="s">
        <v>2122</v>
      </c>
    </row>
    <row r="270" spans="1:5" ht="191.25">
      <c r="A270" t="s">
        <v>58</v>
      </c>
      <c r="E270" s="39" t="s">
        <v>2299</v>
      </c>
    </row>
    <row r="271" spans="1:16" ht="12.75">
      <c r="A271" t="s">
        <v>50</v>
      </c>
      <c s="34" t="s">
        <v>316</v>
      </c>
      <c s="34" t="s">
        <v>2300</v>
      </c>
      <c s="35" t="s">
        <v>5</v>
      </c>
      <c s="6" t="s">
        <v>2301</v>
      </c>
      <c s="36" t="s">
        <v>54</v>
      </c>
      <c s="37">
        <v>1</v>
      </c>
      <c s="36">
        <v>0</v>
      </c>
      <c s="36">
        <f>ROUND(G271*H271,6)</f>
      </c>
      <c r="L271" s="38">
        <v>0</v>
      </c>
      <c s="32">
        <f>ROUND(ROUND(L271,2)*ROUND(G271,3),2)</f>
      </c>
      <c s="36" t="s">
        <v>55</v>
      </c>
      <c>
        <f>(M271*21)/100</f>
      </c>
      <c t="s">
        <v>28</v>
      </c>
    </row>
    <row r="272" spans="1:5" ht="12.75">
      <c r="A272" s="35" t="s">
        <v>56</v>
      </c>
      <c r="E272" s="39" t="s">
        <v>2301</v>
      </c>
    </row>
    <row r="273" spans="1:5" ht="51">
      <c r="A273" s="35" t="s">
        <v>57</v>
      </c>
      <c r="E273" s="42" t="s">
        <v>2122</v>
      </c>
    </row>
    <row r="274" spans="1:5" ht="191.25">
      <c r="A274" t="s">
        <v>58</v>
      </c>
      <c r="E274" s="39" t="s">
        <v>2302</v>
      </c>
    </row>
    <row r="275" spans="1:16" ht="25.5">
      <c r="A275" t="s">
        <v>50</v>
      </c>
      <c s="34" t="s">
        <v>320</v>
      </c>
      <c s="34" t="s">
        <v>2303</v>
      </c>
      <c s="35" t="s">
        <v>5</v>
      </c>
      <c s="6" t="s">
        <v>2304</v>
      </c>
      <c s="36" t="s">
        <v>54</v>
      </c>
      <c s="37">
        <v>1</v>
      </c>
      <c s="36">
        <v>0</v>
      </c>
      <c s="36">
        <f>ROUND(G275*H275,6)</f>
      </c>
      <c r="L275" s="38">
        <v>0</v>
      </c>
      <c s="32">
        <f>ROUND(ROUND(L275,2)*ROUND(G275,3),2)</f>
      </c>
      <c s="36" t="s">
        <v>55</v>
      </c>
      <c>
        <f>(M275*21)/100</f>
      </c>
      <c t="s">
        <v>28</v>
      </c>
    </row>
    <row r="276" spans="1:5" ht="25.5">
      <c r="A276" s="35" t="s">
        <v>56</v>
      </c>
      <c r="E276" s="39" t="s">
        <v>2304</v>
      </c>
    </row>
    <row r="277" spans="1:5" ht="51">
      <c r="A277" s="35" t="s">
        <v>57</v>
      </c>
      <c r="E277" s="42" t="s">
        <v>2122</v>
      </c>
    </row>
    <row r="278" spans="1:5" ht="191.25">
      <c r="A278" t="s">
        <v>58</v>
      </c>
      <c r="E278" s="39" t="s">
        <v>2305</v>
      </c>
    </row>
    <row r="279" spans="1:16" ht="25.5">
      <c r="A279" t="s">
        <v>50</v>
      </c>
      <c s="34" t="s">
        <v>324</v>
      </c>
      <c s="34" t="s">
        <v>2306</v>
      </c>
      <c s="35" t="s">
        <v>5</v>
      </c>
      <c s="6" t="s">
        <v>2307</v>
      </c>
      <c s="36" t="s">
        <v>54</v>
      </c>
      <c s="37">
        <v>4</v>
      </c>
      <c s="36">
        <v>0</v>
      </c>
      <c s="36">
        <f>ROUND(G279*H279,6)</f>
      </c>
      <c r="L279" s="38">
        <v>0</v>
      </c>
      <c s="32">
        <f>ROUND(ROUND(L279,2)*ROUND(G279,3),2)</f>
      </c>
      <c s="36" t="s">
        <v>55</v>
      </c>
      <c>
        <f>(M279*21)/100</f>
      </c>
      <c t="s">
        <v>28</v>
      </c>
    </row>
    <row r="280" spans="1:5" ht="25.5">
      <c r="A280" s="35" t="s">
        <v>56</v>
      </c>
      <c r="E280" s="39" t="s">
        <v>2307</v>
      </c>
    </row>
    <row r="281" spans="1:5" ht="51">
      <c r="A281" s="35" t="s">
        <v>57</v>
      </c>
      <c r="E281" s="42" t="s">
        <v>2308</v>
      </c>
    </row>
    <row r="282" spans="1:5" ht="191.25">
      <c r="A282" t="s">
        <v>58</v>
      </c>
      <c r="E282" s="39" t="s">
        <v>2309</v>
      </c>
    </row>
    <row r="283" spans="1:16" ht="25.5">
      <c r="A283" t="s">
        <v>50</v>
      </c>
      <c s="34" t="s">
        <v>328</v>
      </c>
      <c s="34" t="s">
        <v>2310</v>
      </c>
      <c s="35" t="s">
        <v>5</v>
      </c>
      <c s="6" t="s">
        <v>2311</v>
      </c>
      <c s="36" t="s">
        <v>54</v>
      </c>
      <c s="37">
        <v>1</v>
      </c>
      <c s="36">
        <v>0</v>
      </c>
      <c s="36">
        <f>ROUND(G283*H283,6)</f>
      </c>
      <c r="L283" s="38">
        <v>0</v>
      </c>
      <c s="32">
        <f>ROUND(ROUND(L283,2)*ROUND(G283,3),2)</f>
      </c>
      <c s="36" t="s">
        <v>55</v>
      </c>
      <c>
        <f>(M283*21)/100</f>
      </c>
      <c t="s">
        <v>28</v>
      </c>
    </row>
    <row r="284" spans="1:5" ht="25.5">
      <c r="A284" s="35" t="s">
        <v>56</v>
      </c>
      <c r="E284" s="39" t="s">
        <v>2311</v>
      </c>
    </row>
    <row r="285" spans="1:5" ht="51">
      <c r="A285" s="35" t="s">
        <v>57</v>
      </c>
      <c r="E285" s="42" t="s">
        <v>2122</v>
      </c>
    </row>
    <row r="286" spans="1:5" ht="191.25">
      <c r="A286" t="s">
        <v>58</v>
      </c>
      <c r="E286" s="39" t="s">
        <v>2312</v>
      </c>
    </row>
    <row r="287" spans="1:16" ht="12.75">
      <c r="A287" t="s">
        <v>50</v>
      </c>
      <c s="34" t="s">
        <v>332</v>
      </c>
      <c s="34" t="s">
        <v>2313</v>
      </c>
      <c s="35" t="s">
        <v>5</v>
      </c>
      <c s="6" t="s">
        <v>2314</v>
      </c>
      <c s="36" t="s">
        <v>2116</v>
      </c>
      <c s="37">
        <v>12</v>
      </c>
      <c s="36">
        <v>0</v>
      </c>
      <c s="36">
        <f>ROUND(G287*H287,6)</f>
      </c>
      <c r="L287" s="38">
        <v>0</v>
      </c>
      <c s="32">
        <f>ROUND(ROUND(L287,2)*ROUND(G287,3),2)</f>
      </c>
      <c s="36" t="s">
        <v>55</v>
      </c>
      <c>
        <f>(M287*21)/100</f>
      </c>
      <c t="s">
        <v>28</v>
      </c>
    </row>
    <row r="288" spans="1:5" ht="12.75">
      <c r="A288" s="35" t="s">
        <v>56</v>
      </c>
      <c r="E288" s="39" t="s">
        <v>2314</v>
      </c>
    </row>
    <row r="289" spans="1:5" ht="204">
      <c r="A289" s="35" t="s">
        <v>57</v>
      </c>
      <c r="E289" s="42" t="s">
        <v>2315</v>
      </c>
    </row>
    <row r="290" spans="1:5" ht="191.25">
      <c r="A290" t="s">
        <v>58</v>
      </c>
      <c r="E290" s="39" t="s">
        <v>2316</v>
      </c>
    </row>
    <row r="291" spans="1:16" ht="12.75">
      <c r="A291" t="s">
        <v>50</v>
      </c>
      <c s="34" t="s">
        <v>336</v>
      </c>
      <c s="34" t="s">
        <v>2317</v>
      </c>
      <c s="35" t="s">
        <v>5</v>
      </c>
      <c s="6" t="s">
        <v>2318</v>
      </c>
      <c s="36" t="s">
        <v>2116</v>
      </c>
      <c s="37">
        <v>25</v>
      </c>
      <c s="36">
        <v>0</v>
      </c>
      <c s="36">
        <f>ROUND(G291*H291,6)</f>
      </c>
      <c r="L291" s="38">
        <v>0</v>
      </c>
      <c s="32">
        <f>ROUND(ROUND(L291,2)*ROUND(G291,3),2)</f>
      </c>
      <c s="36" t="s">
        <v>55</v>
      </c>
      <c>
        <f>(M291*21)/100</f>
      </c>
      <c t="s">
        <v>28</v>
      </c>
    </row>
    <row r="292" spans="1:5" ht="12.75">
      <c r="A292" s="35" t="s">
        <v>56</v>
      </c>
      <c r="E292" s="39" t="s">
        <v>2318</v>
      </c>
    </row>
    <row r="293" spans="1:5" ht="178.5">
      <c r="A293" s="35" t="s">
        <v>57</v>
      </c>
      <c r="E293" s="42" t="s">
        <v>2319</v>
      </c>
    </row>
    <row r="294" spans="1:5" ht="191.25">
      <c r="A294" t="s">
        <v>58</v>
      </c>
      <c r="E294" s="39" t="s">
        <v>2320</v>
      </c>
    </row>
    <row r="295" spans="1:16" ht="12.75">
      <c r="A295" t="s">
        <v>50</v>
      </c>
      <c s="34" t="s">
        <v>342</v>
      </c>
      <c s="34" t="s">
        <v>2321</v>
      </c>
      <c s="35" t="s">
        <v>5</v>
      </c>
      <c s="6" t="s">
        <v>2322</v>
      </c>
      <c s="36" t="s">
        <v>2116</v>
      </c>
      <c s="37">
        <v>4</v>
      </c>
      <c s="36">
        <v>0</v>
      </c>
      <c s="36">
        <f>ROUND(G295*H295,6)</f>
      </c>
      <c r="L295" s="38">
        <v>0</v>
      </c>
      <c s="32">
        <f>ROUND(ROUND(L295,2)*ROUND(G295,3),2)</f>
      </c>
      <c s="36" t="s">
        <v>55</v>
      </c>
      <c>
        <f>(M295*21)/100</f>
      </c>
      <c t="s">
        <v>28</v>
      </c>
    </row>
    <row r="296" spans="1:5" ht="12.75">
      <c r="A296" s="35" t="s">
        <v>56</v>
      </c>
      <c r="E296" s="39" t="s">
        <v>2322</v>
      </c>
    </row>
    <row r="297" spans="1:5" ht="102">
      <c r="A297" s="35" t="s">
        <v>57</v>
      </c>
      <c r="E297" s="42" t="s">
        <v>2323</v>
      </c>
    </row>
    <row r="298" spans="1:5" ht="191.25">
      <c r="A298" t="s">
        <v>58</v>
      </c>
      <c r="E298" s="39" t="s">
        <v>2324</v>
      </c>
    </row>
    <row r="299" spans="1:16" ht="12.75">
      <c r="A299" t="s">
        <v>50</v>
      </c>
      <c s="34" t="s">
        <v>346</v>
      </c>
      <c s="34" t="s">
        <v>2325</v>
      </c>
      <c s="35" t="s">
        <v>5</v>
      </c>
      <c s="6" t="s">
        <v>2326</v>
      </c>
      <c s="36" t="s">
        <v>2116</v>
      </c>
      <c s="37">
        <v>2</v>
      </c>
      <c s="36">
        <v>0</v>
      </c>
      <c s="36">
        <f>ROUND(G299*H299,6)</f>
      </c>
      <c r="L299" s="38">
        <v>0</v>
      </c>
      <c s="32">
        <f>ROUND(ROUND(L299,2)*ROUND(G299,3),2)</f>
      </c>
      <c s="36" t="s">
        <v>55</v>
      </c>
      <c>
        <f>(M299*21)/100</f>
      </c>
      <c t="s">
        <v>28</v>
      </c>
    </row>
    <row r="300" spans="1:5" ht="12.75">
      <c r="A300" s="35" t="s">
        <v>56</v>
      </c>
      <c r="E300" s="39" t="s">
        <v>2326</v>
      </c>
    </row>
    <row r="301" spans="1:5" ht="51">
      <c r="A301" s="35" t="s">
        <v>57</v>
      </c>
      <c r="E301" s="42" t="s">
        <v>2327</v>
      </c>
    </row>
    <row r="302" spans="1:5" ht="191.25">
      <c r="A302" t="s">
        <v>58</v>
      </c>
      <c r="E302" s="39" t="s">
        <v>2328</v>
      </c>
    </row>
    <row r="303" spans="1:16" ht="12.75">
      <c r="A303" t="s">
        <v>50</v>
      </c>
      <c s="34" t="s">
        <v>350</v>
      </c>
      <c s="34" t="s">
        <v>2329</v>
      </c>
      <c s="35" t="s">
        <v>5</v>
      </c>
      <c s="6" t="s">
        <v>2330</v>
      </c>
      <c s="36" t="s">
        <v>202</v>
      </c>
      <c s="37">
        <v>3624</v>
      </c>
      <c s="36">
        <v>0</v>
      </c>
      <c s="36">
        <f>ROUND(G303*H303,6)</f>
      </c>
      <c r="L303" s="38">
        <v>0</v>
      </c>
      <c s="32">
        <f>ROUND(ROUND(L303,2)*ROUND(G303,3),2)</f>
      </c>
      <c s="36" t="s">
        <v>55</v>
      </c>
      <c>
        <f>(M303*21)/100</f>
      </c>
      <c t="s">
        <v>28</v>
      </c>
    </row>
    <row r="304" spans="1:5" ht="12.75">
      <c r="A304" s="35" t="s">
        <v>56</v>
      </c>
      <c r="E304" s="39" t="s">
        <v>2330</v>
      </c>
    </row>
    <row r="305" spans="1:5" ht="12.75">
      <c r="A305" s="35" t="s">
        <v>57</v>
      </c>
      <c r="E305" s="40" t="s">
        <v>5</v>
      </c>
    </row>
    <row r="306" spans="1:5" ht="191.25">
      <c r="A306" t="s">
        <v>58</v>
      </c>
      <c r="E306" s="39" t="s">
        <v>2331</v>
      </c>
    </row>
    <row r="307" spans="1:16" ht="12.75">
      <c r="A307" t="s">
        <v>50</v>
      </c>
      <c s="34" t="s">
        <v>354</v>
      </c>
      <c s="34" t="s">
        <v>2332</v>
      </c>
      <c s="35" t="s">
        <v>5</v>
      </c>
      <c s="6" t="s">
        <v>2333</v>
      </c>
      <c s="36" t="s">
        <v>202</v>
      </c>
      <c s="37">
        <v>3624</v>
      </c>
      <c s="36">
        <v>0</v>
      </c>
      <c s="36">
        <f>ROUND(G307*H307,6)</f>
      </c>
      <c r="L307" s="38">
        <v>0</v>
      </c>
      <c s="32">
        <f>ROUND(ROUND(L307,2)*ROUND(G307,3),2)</f>
      </c>
      <c s="36" t="s">
        <v>55</v>
      </c>
      <c>
        <f>(M307*21)/100</f>
      </c>
      <c t="s">
        <v>28</v>
      </c>
    </row>
    <row r="308" spans="1:5" ht="12.75">
      <c r="A308" s="35" t="s">
        <v>56</v>
      </c>
      <c r="E308" s="39" t="s">
        <v>2333</v>
      </c>
    </row>
    <row r="309" spans="1:5" ht="12.75">
      <c r="A309" s="35" t="s">
        <v>57</v>
      </c>
      <c r="E309" s="40" t="s">
        <v>5</v>
      </c>
    </row>
    <row r="310" spans="1:5" ht="191.25">
      <c r="A310" t="s">
        <v>58</v>
      </c>
      <c r="E310" s="39" t="s">
        <v>2334</v>
      </c>
    </row>
    <row r="311" spans="1:16" ht="12.75">
      <c r="A311" t="s">
        <v>50</v>
      </c>
      <c s="34" t="s">
        <v>358</v>
      </c>
      <c s="34" t="s">
        <v>2335</v>
      </c>
      <c s="35" t="s">
        <v>5</v>
      </c>
      <c s="6" t="s">
        <v>2336</v>
      </c>
      <c s="36" t="s">
        <v>2132</v>
      </c>
      <c s="37">
        <v>1.3</v>
      </c>
      <c s="36">
        <v>0</v>
      </c>
      <c s="36">
        <f>ROUND(G311*H311,6)</f>
      </c>
      <c r="L311" s="38">
        <v>0</v>
      </c>
      <c s="32">
        <f>ROUND(ROUND(L311,2)*ROUND(G311,3),2)</f>
      </c>
      <c s="36" t="s">
        <v>55</v>
      </c>
      <c>
        <f>(M311*21)/100</f>
      </c>
      <c t="s">
        <v>28</v>
      </c>
    </row>
    <row r="312" spans="1:5" ht="12.75">
      <c r="A312" s="35" t="s">
        <v>56</v>
      </c>
      <c r="E312" s="39" t="s">
        <v>2336</v>
      </c>
    </row>
    <row r="313" spans="1:5" ht="12.75">
      <c r="A313" s="35" t="s">
        <v>57</v>
      </c>
      <c r="E313" s="40" t="s">
        <v>5</v>
      </c>
    </row>
    <row r="314" spans="1:5" ht="191.25">
      <c r="A314" t="s">
        <v>58</v>
      </c>
      <c r="E314" s="39" t="s">
        <v>2337</v>
      </c>
    </row>
    <row r="315" spans="1:13" ht="12.75">
      <c r="A315" t="s">
        <v>47</v>
      </c>
      <c r="C315" s="31" t="s">
        <v>130</v>
      </c>
      <c r="E315" s="33" t="s">
        <v>2338</v>
      </c>
      <c r="J315" s="32">
        <f>0</f>
      </c>
      <c s="32">
        <f>0</f>
      </c>
      <c s="32">
        <f>0+L316+L320</f>
      </c>
      <c s="32">
        <f>0+M316+M320</f>
      </c>
    </row>
    <row r="316" spans="1:16" ht="12.75">
      <c r="A316" t="s">
        <v>50</v>
      </c>
      <c s="34" t="s">
        <v>362</v>
      </c>
      <c s="34" t="s">
        <v>2339</v>
      </c>
      <c s="35" t="s">
        <v>5</v>
      </c>
      <c s="6" t="s">
        <v>2340</v>
      </c>
      <c s="36" t="s">
        <v>54</v>
      </c>
      <c s="37">
        <v>45</v>
      </c>
      <c s="36">
        <v>0</v>
      </c>
      <c s="36">
        <f>ROUND(G316*H316,6)</f>
      </c>
      <c r="L316" s="38">
        <v>0</v>
      </c>
      <c s="32">
        <f>ROUND(ROUND(L316,2)*ROUND(G316,3),2)</f>
      </c>
      <c s="36" t="s">
        <v>55</v>
      </c>
      <c>
        <f>(M316*21)/100</f>
      </c>
      <c t="s">
        <v>28</v>
      </c>
    </row>
    <row r="317" spans="1:5" ht="12.75">
      <c r="A317" s="35" t="s">
        <v>56</v>
      </c>
      <c r="E317" s="39" t="s">
        <v>2340</v>
      </c>
    </row>
    <row r="318" spans="1:5" ht="229.5">
      <c r="A318" s="35" t="s">
        <v>57</v>
      </c>
      <c r="E318" s="42" t="s">
        <v>2341</v>
      </c>
    </row>
    <row r="319" spans="1:5" ht="140.25">
      <c r="A319" t="s">
        <v>58</v>
      </c>
      <c r="E319" s="39" t="s">
        <v>2342</v>
      </c>
    </row>
    <row r="320" spans="1:16" ht="12.75">
      <c r="A320" t="s">
        <v>50</v>
      </c>
      <c s="34" t="s">
        <v>366</v>
      </c>
      <c s="34" t="s">
        <v>2343</v>
      </c>
      <c s="35" t="s">
        <v>5</v>
      </c>
      <c s="6" t="s">
        <v>2344</v>
      </c>
      <c s="36" t="s">
        <v>2132</v>
      </c>
      <c s="37">
        <v>0.28</v>
      </c>
      <c s="36">
        <v>0</v>
      </c>
      <c s="36">
        <f>ROUND(G320*H320,6)</f>
      </c>
      <c r="L320" s="38">
        <v>0</v>
      </c>
      <c s="32">
        <f>ROUND(ROUND(L320,2)*ROUND(G320,3),2)</f>
      </c>
      <c s="36" t="s">
        <v>55</v>
      </c>
      <c>
        <f>(M320*21)/100</f>
      </c>
      <c t="s">
        <v>28</v>
      </c>
    </row>
    <row r="321" spans="1:5" ht="12.75">
      <c r="A321" s="35" t="s">
        <v>56</v>
      </c>
      <c r="E321" s="39" t="s">
        <v>2344</v>
      </c>
    </row>
    <row r="322" spans="1:5" ht="12.75">
      <c r="A322" s="35" t="s">
        <v>57</v>
      </c>
      <c r="E322" s="40" t="s">
        <v>5</v>
      </c>
    </row>
    <row r="323" spans="1:5" ht="191.25">
      <c r="A323" t="s">
        <v>58</v>
      </c>
      <c r="E323" s="39" t="s">
        <v>2345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COUNTIFS(L8:L93,"=0",A8:A93,"P")+COUNTIFS(L8:L93,"",A8:A93,"P")+SUM(Q8:Q93)</f>
      </c>
    </row>
    <row r="8" spans="1:13" ht="12.75">
      <c r="A8" t="s">
        <v>45</v>
      </c>
      <c r="C8" s="28" t="s">
        <v>2348</v>
      </c>
      <c r="E8" s="30" t="s">
        <v>2347</v>
      </c>
      <c r="J8" s="29">
        <f>0+J9+J18+J83+J92</f>
      </c>
      <c s="29">
        <f>0+K9+K18+K83+K92</f>
      </c>
      <c s="29">
        <f>0+L9+L18+L83+L92</f>
      </c>
      <c s="29">
        <f>0+M9+M18+M83+M92</f>
      </c>
    </row>
    <row r="9" spans="1:13" ht="12.75">
      <c r="A9" t="s">
        <v>47</v>
      </c>
      <c r="C9" s="31" t="s">
        <v>2349</v>
      </c>
      <c r="E9" s="33" t="s">
        <v>2350</v>
      </c>
      <c r="J9" s="32">
        <f>0</f>
      </c>
      <c s="32">
        <f>0</f>
      </c>
      <c s="32">
        <f>0+L10+L14</f>
      </c>
      <c s="32">
        <f>0+M10+M14</f>
      </c>
    </row>
    <row r="10" spans="1:16" ht="12.75">
      <c r="A10" t="s">
        <v>50</v>
      </c>
      <c s="34" t="s">
        <v>51</v>
      </c>
      <c s="34" t="s">
        <v>2351</v>
      </c>
      <c s="35" t="s">
        <v>5</v>
      </c>
      <c s="6" t="s">
        <v>2352</v>
      </c>
      <c s="36" t="s">
        <v>54</v>
      </c>
      <c s="37">
        <v>15</v>
      </c>
      <c s="36">
        <v>0</v>
      </c>
      <c s="36">
        <f>ROUND(G10*H10,6)</f>
      </c>
      <c r="L10" s="38">
        <v>0</v>
      </c>
      <c s="32">
        <f>ROUND(ROUND(L10,2)*ROUND(G10,3),2)</f>
      </c>
      <c s="36" t="s">
        <v>55</v>
      </c>
      <c>
        <f>(M10*21)/100</f>
      </c>
      <c t="s">
        <v>28</v>
      </c>
    </row>
    <row r="11" spans="1:5" ht="12.75">
      <c r="A11" s="35" t="s">
        <v>56</v>
      </c>
      <c r="E11" s="39" t="s">
        <v>2352</v>
      </c>
    </row>
    <row r="12" spans="1:5" ht="12.75">
      <c r="A12" s="35" t="s">
        <v>57</v>
      </c>
      <c r="E12" s="40" t="s">
        <v>5</v>
      </c>
    </row>
    <row r="13" spans="1:5" ht="191.25">
      <c r="A13" t="s">
        <v>58</v>
      </c>
      <c r="E13" s="39" t="s">
        <v>2353</v>
      </c>
    </row>
    <row r="14" spans="1:16" ht="12.75">
      <c r="A14" t="s">
        <v>50</v>
      </c>
      <c s="34" t="s">
        <v>28</v>
      </c>
      <c s="34" t="s">
        <v>2354</v>
      </c>
      <c s="35" t="s">
        <v>5</v>
      </c>
      <c s="6" t="s">
        <v>2355</v>
      </c>
      <c s="36" t="s">
        <v>2176</v>
      </c>
      <c s="37">
        <v>0.089</v>
      </c>
      <c s="36">
        <v>0</v>
      </c>
      <c s="36">
        <f>ROUND(G14*H14,6)</f>
      </c>
      <c r="L14" s="38">
        <v>0</v>
      </c>
      <c s="32">
        <f>ROUND(ROUND(L14,2)*ROUND(G14,3),2)</f>
      </c>
      <c s="36" t="s">
        <v>55</v>
      </c>
      <c>
        <f>(M14*21)/100</f>
      </c>
      <c t="s">
        <v>28</v>
      </c>
    </row>
    <row r="15" spans="1:5" ht="12.75">
      <c r="A15" s="35" t="s">
        <v>56</v>
      </c>
      <c r="E15" s="39" t="s">
        <v>2355</v>
      </c>
    </row>
    <row r="16" spans="1:5" ht="12.75">
      <c r="A16" s="35" t="s">
        <v>57</v>
      </c>
      <c r="E16" s="40" t="s">
        <v>5</v>
      </c>
    </row>
    <row r="17" spans="1:5" ht="191.25">
      <c r="A17" t="s">
        <v>58</v>
      </c>
      <c r="E17" s="39" t="s">
        <v>2356</v>
      </c>
    </row>
    <row r="18" spans="1:13" ht="12.75">
      <c r="A18" t="s">
        <v>47</v>
      </c>
      <c r="C18" s="31" t="s">
        <v>2357</v>
      </c>
      <c r="E18" s="33" t="s">
        <v>2358</v>
      </c>
      <c r="J18" s="32">
        <f>0</f>
      </c>
      <c s="32">
        <f>0</f>
      </c>
      <c s="32">
        <f>0+L19+L23+L27+L31+L35+L39+L43+L47+L51+L55+L59+L63+L67+L71+L75+L79</f>
      </c>
      <c s="32">
        <f>0+M19+M23+M27+M31+M35+M39+M43+M47+M51+M55+M59+M63+M67+M71+M75+M79</f>
      </c>
    </row>
    <row r="19" spans="1:16" ht="25.5">
      <c r="A19" t="s">
        <v>50</v>
      </c>
      <c s="34" t="s">
        <v>26</v>
      </c>
      <c s="34" t="s">
        <v>2359</v>
      </c>
      <c s="35" t="s">
        <v>5</v>
      </c>
      <c s="6" t="s">
        <v>2360</v>
      </c>
      <c s="36" t="s">
        <v>2116</v>
      </c>
      <c s="37">
        <v>81</v>
      </c>
      <c s="36">
        <v>0</v>
      </c>
      <c s="36">
        <f>ROUND(G19*H19,6)</f>
      </c>
      <c r="L19" s="38">
        <v>0</v>
      </c>
      <c s="32">
        <f>ROUND(ROUND(L19,2)*ROUND(G19,3),2)</f>
      </c>
      <c s="36" t="s">
        <v>55</v>
      </c>
      <c>
        <f>(M19*21)/100</f>
      </c>
      <c t="s">
        <v>28</v>
      </c>
    </row>
    <row r="20" spans="1:5" ht="25.5">
      <c r="A20" s="35" t="s">
        <v>56</v>
      </c>
      <c r="E20" s="39" t="s">
        <v>2360</v>
      </c>
    </row>
    <row r="21" spans="1:5" ht="12.75">
      <c r="A21" s="35" t="s">
        <v>57</v>
      </c>
      <c r="E21" s="40" t="s">
        <v>5</v>
      </c>
    </row>
    <row r="22" spans="1:5" ht="191.25">
      <c r="A22" t="s">
        <v>58</v>
      </c>
      <c r="E22" s="39" t="s">
        <v>2361</v>
      </c>
    </row>
    <row r="23" spans="1:16" ht="25.5">
      <c r="A23" t="s">
        <v>50</v>
      </c>
      <c s="34" t="s">
        <v>67</v>
      </c>
      <c s="34" t="s">
        <v>2362</v>
      </c>
      <c s="35" t="s">
        <v>5</v>
      </c>
      <c s="6" t="s">
        <v>2363</v>
      </c>
      <c s="36" t="s">
        <v>2116</v>
      </c>
      <c s="37">
        <v>5</v>
      </c>
      <c s="36">
        <v>0</v>
      </c>
      <c s="36">
        <f>ROUND(G23*H23,6)</f>
      </c>
      <c r="L23" s="38">
        <v>0</v>
      </c>
      <c s="32">
        <f>ROUND(ROUND(L23,2)*ROUND(G23,3),2)</f>
      </c>
      <c s="36" t="s">
        <v>62</v>
      </c>
      <c>
        <f>(M23*21)/100</f>
      </c>
      <c t="s">
        <v>28</v>
      </c>
    </row>
    <row r="24" spans="1:5" ht="25.5">
      <c r="A24" s="35" t="s">
        <v>56</v>
      </c>
      <c r="E24" s="39" t="s">
        <v>2363</v>
      </c>
    </row>
    <row r="25" spans="1:5" ht="12.75">
      <c r="A25" s="35" t="s">
        <v>57</v>
      </c>
      <c r="E25" s="40" t="s">
        <v>5</v>
      </c>
    </row>
    <row r="26" spans="1:5" ht="140.25">
      <c r="A26" t="s">
        <v>58</v>
      </c>
      <c r="E26" s="39" t="s">
        <v>2364</v>
      </c>
    </row>
    <row r="27" spans="1:16" ht="12.75">
      <c r="A27" t="s">
        <v>50</v>
      </c>
      <c s="34" t="s">
        <v>71</v>
      </c>
      <c s="34" t="s">
        <v>2365</v>
      </c>
      <c s="35" t="s">
        <v>5</v>
      </c>
      <c s="6" t="s">
        <v>2366</v>
      </c>
      <c s="36" t="s">
        <v>2116</v>
      </c>
      <c s="37">
        <v>22</v>
      </c>
      <c s="36">
        <v>0</v>
      </c>
      <c s="36">
        <f>ROUND(G27*H27,6)</f>
      </c>
      <c r="L27" s="38">
        <v>0</v>
      </c>
      <c s="32">
        <f>ROUND(ROUND(L27,2)*ROUND(G27,3),2)</f>
      </c>
      <c s="36" t="s">
        <v>55</v>
      </c>
      <c>
        <f>(M27*21)/100</f>
      </c>
      <c t="s">
        <v>28</v>
      </c>
    </row>
    <row r="28" spans="1:5" ht="12.75">
      <c r="A28" s="35" t="s">
        <v>56</v>
      </c>
      <c r="E28" s="39" t="s">
        <v>2366</v>
      </c>
    </row>
    <row r="29" spans="1:5" ht="12.75">
      <c r="A29" s="35" t="s">
        <v>57</v>
      </c>
      <c r="E29" s="40" t="s">
        <v>5</v>
      </c>
    </row>
    <row r="30" spans="1:5" ht="140.25">
      <c r="A30" t="s">
        <v>58</v>
      </c>
      <c r="E30" s="39" t="s">
        <v>2367</v>
      </c>
    </row>
    <row r="31" spans="1:16" ht="25.5">
      <c r="A31" t="s">
        <v>50</v>
      </c>
      <c s="34" t="s">
        <v>27</v>
      </c>
      <c s="34" t="s">
        <v>2368</v>
      </c>
      <c s="35" t="s">
        <v>5</v>
      </c>
      <c s="6" t="s">
        <v>2369</v>
      </c>
      <c s="36" t="s">
        <v>2116</v>
      </c>
      <c s="37">
        <v>66</v>
      </c>
      <c s="36">
        <v>0</v>
      </c>
      <c s="36">
        <f>ROUND(G31*H31,6)</f>
      </c>
      <c r="L31" s="38">
        <v>0</v>
      </c>
      <c s="32">
        <f>ROUND(ROUND(L31,2)*ROUND(G31,3),2)</f>
      </c>
      <c s="36" t="s">
        <v>55</v>
      </c>
      <c>
        <f>(M31*21)/100</f>
      </c>
      <c t="s">
        <v>28</v>
      </c>
    </row>
    <row r="32" spans="1:5" ht="25.5">
      <c r="A32" s="35" t="s">
        <v>56</v>
      </c>
      <c r="E32" s="39" t="s">
        <v>2369</v>
      </c>
    </row>
    <row r="33" spans="1:5" ht="12.75">
      <c r="A33" s="35" t="s">
        <v>57</v>
      </c>
      <c r="E33" s="40" t="s">
        <v>5</v>
      </c>
    </row>
    <row r="34" spans="1:5" ht="191.25">
      <c r="A34" t="s">
        <v>58</v>
      </c>
      <c r="E34" s="39" t="s">
        <v>2370</v>
      </c>
    </row>
    <row r="35" spans="1:16" ht="25.5">
      <c r="A35" t="s">
        <v>50</v>
      </c>
      <c s="34" t="s">
        <v>78</v>
      </c>
      <c s="34" t="s">
        <v>2371</v>
      </c>
      <c s="35" t="s">
        <v>5</v>
      </c>
      <c s="6" t="s">
        <v>2372</v>
      </c>
      <c s="36" t="s">
        <v>2116</v>
      </c>
      <c s="37">
        <v>5</v>
      </c>
      <c s="36">
        <v>0</v>
      </c>
      <c s="36">
        <f>ROUND(G35*H35,6)</f>
      </c>
      <c r="L35" s="38">
        <v>0</v>
      </c>
      <c s="32">
        <f>ROUND(ROUND(L35,2)*ROUND(G35,3),2)</f>
      </c>
      <c s="36" t="s">
        <v>62</v>
      </c>
      <c>
        <f>(M35*21)/100</f>
      </c>
      <c t="s">
        <v>28</v>
      </c>
    </row>
    <row r="36" spans="1:5" ht="25.5">
      <c r="A36" s="35" t="s">
        <v>56</v>
      </c>
      <c r="E36" s="39" t="s">
        <v>2372</v>
      </c>
    </row>
    <row r="37" spans="1:5" ht="12.75">
      <c r="A37" s="35" t="s">
        <v>57</v>
      </c>
      <c r="E37" s="40" t="s">
        <v>5</v>
      </c>
    </row>
    <row r="38" spans="1:5" ht="140.25">
      <c r="A38" t="s">
        <v>58</v>
      </c>
      <c r="E38" s="39" t="s">
        <v>2373</v>
      </c>
    </row>
    <row r="39" spans="1:16" ht="12.75">
      <c r="A39" t="s">
        <v>50</v>
      </c>
      <c s="34" t="s">
        <v>82</v>
      </c>
      <c s="34" t="s">
        <v>2374</v>
      </c>
      <c s="35" t="s">
        <v>5</v>
      </c>
      <c s="6" t="s">
        <v>2375</v>
      </c>
      <c s="36" t="s">
        <v>2116</v>
      </c>
      <c s="37">
        <v>13</v>
      </c>
      <c s="36">
        <v>0</v>
      </c>
      <c s="36">
        <f>ROUND(G39*H39,6)</f>
      </c>
      <c r="L39" s="38">
        <v>0</v>
      </c>
      <c s="32">
        <f>ROUND(ROUND(L39,2)*ROUND(G39,3),2)</f>
      </c>
      <c s="36" t="s">
        <v>55</v>
      </c>
      <c>
        <f>(M39*21)/100</f>
      </c>
      <c t="s">
        <v>28</v>
      </c>
    </row>
    <row r="40" spans="1:5" ht="12.75">
      <c r="A40" s="35" t="s">
        <v>56</v>
      </c>
      <c r="E40" s="39" t="s">
        <v>2375</v>
      </c>
    </row>
    <row r="41" spans="1:5" ht="12.75">
      <c r="A41" s="35" t="s">
        <v>57</v>
      </c>
      <c r="E41" s="40" t="s">
        <v>5</v>
      </c>
    </row>
    <row r="42" spans="1:5" ht="191.25">
      <c r="A42" t="s">
        <v>58</v>
      </c>
      <c r="E42" s="39" t="s">
        <v>2376</v>
      </c>
    </row>
    <row r="43" spans="1:16" ht="12.75">
      <c r="A43" t="s">
        <v>50</v>
      </c>
      <c s="34" t="s">
        <v>86</v>
      </c>
      <c s="34" t="s">
        <v>2377</v>
      </c>
      <c s="35" t="s">
        <v>5</v>
      </c>
      <c s="6" t="s">
        <v>2378</v>
      </c>
      <c s="36" t="s">
        <v>244</v>
      </c>
      <c s="37">
        <v>1</v>
      </c>
      <c s="36">
        <v>0</v>
      </c>
      <c s="36">
        <f>ROUND(G43*H43,6)</f>
      </c>
      <c r="L43" s="38">
        <v>0</v>
      </c>
      <c s="32">
        <f>ROUND(ROUND(L43,2)*ROUND(G43,3),2)</f>
      </c>
      <c s="36" t="s">
        <v>62</v>
      </c>
      <c>
        <f>(M43*21)/100</f>
      </c>
      <c t="s">
        <v>28</v>
      </c>
    </row>
    <row r="44" spans="1:5" ht="12.75">
      <c r="A44" s="35" t="s">
        <v>56</v>
      </c>
      <c r="E44" s="39" t="s">
        <v>2378</v>
      </c>
    </row>
    <row r="45" spans="1:5" ht="12.75">
      <c r="A45" s="35" t="s">
        <v>57</v>
      </c>
      <c r="E45" s="40" t="s">
        <v>5</v>
      </c>
    </row>
    <row r="46" spans="1:5" ht="89.25">
      <c r="A46" t="s">
        <v>58</v>
      </c>
      <c r="E46" s="39" t="s">
        <v>2379</v>
      </c>
    </row>
    <row r="47" spans="1:16" ht="12.75">
      <c r="A47" t="s">
        <v>50</v>
      </c>
      <c s="34" t="s">
        <v>90</v>
      </c>
      <c s="34" t="s">
        <v>2380</v>
      </c>
      <c s="35" t="s">
        <v>5</v>
      </c>
      <c s="6" t="s">
        <v>2381</v>
      </c>
      <c s="36" t="s">
        <v>2116</v>
      </c>
      <c s="37">
        <v>1</v>
      </c>
      <c s="36">
        <v>0.01234</v>
      </c>
      <c s="36">
        <f>ROUND(G47*H47,6)</f>
      </c>
      <c r="L47" s="38">
        <v>0</v>
      </c>
      <c s="32">
        <f>ROUND(ROUND(L47,2)*ROUND(G47,3),2)</f>
      </c>
      <c s="36" t="s">
        <v>55</v>
      </c>
      <c>
        <f>(M47*21)/100</f>
      </c>
      <c t="s">
        <v>28</v>
      </c>
    </row>
    <row r="48" spans="1:5" ht="12.75">
      <c r="A48" s="35" t="s">
        <v>56</v>
      </c>
      <c r="E48" s="39" t="s">
        <v>2382</v>
      </c>
    </row>
    <row r="49" spans="1:5" ht="12.75">
      <c r="A49" s="35" t="s">
        <v>57</v>
      </c>
      <c r="E49" s="40" t="s">
        <v>5</v>
      </c>
    </row>
    <row r="50" spans="1:5" ht="89.25">
      <c r="A50" t="s">
        <v>58</v>
      </c>
      <c r="E50" s="39" t="s">
        <v>2383</v>
      </c>
    </row>
    <row r="51" spans="1:16" ht="12.75">
      <c r="A51" t="s">
        <v>50</v>
      </c>
      <c s="34" t="s">
        <v>94</v>
      </c>
      <c s="34" t="s">
        <v>2384</v>
      </c>
      <c s="35" t="s">
        <v>5</v>
      </c>
      <c s="6" t="s">
        <v>2385</v>
      </c>
      <c s="36" t="s">
        <v>2116</v>
      </c>
      <c s="37">
        <v>11</v>
      </c>
      <c s="36">
        <v>0</v>
      </c>
      <c s="36">
        <f>ROUND(G51*H51,6)</f>
      </c>
      <c r="L51" s="38">
        <v>0</v>
      </c>
      <c s="32">
        <f>ROUND(ROUND(L51,2)*ROUND(G51,3),2)</f>
      </c>
      <c s="36" t="s">
        <v>55</v>
      </c>
      <c>
        <f>(M51*21)/100</f>
      </c>
      <c t="s">
        <v>28</v>
      </c>
    </row>
    <row r="52" spans="1:5" ht="12.75">
      <c r="A52" s="35" t="s">
        <v>56</v>
      </c>
      <c r="E52" s="39" t="s">
        <v>2385</v>
      </c>
    </row>
    <row r="53" spans="1:5" ht="12.75">
      <c r="A53" s="35" t="s">
        <v>57</v>
      </c>
      <c r="E53" s="40" t="s">
        <v>5</v>
      </c>
    </row>
    <row r="54" spans="1:5" ht="140.25">
      <c r="A54" t="s">
        <v>58</v>
      </c>
      <c r="E54" s="39" t="s">
        <v>2386</v>
      </c>
    </row>
    <row r="55" spans="1:16" ht="12.75">
      <c r="A55" t="s">
        <v>50</v>
      </c>
      <c s="34" t="s">
        <v>98</v>
      </c>
      <c s="34" t="s">
        <v>2387</v>
      </c>
      <c s="35" t="s">
        <v>5</v>
      </c>
      <c s="6" t="s">
        <v>2388</v>
      </c>
      <c s="36" t="s">
        <v>244</v>
      </c>
      <c s="37">
        <v>11</v>
      </c>
      <c s="36">
        <v>0</v>
      </c>
      <c s="36">
        <f>ROUND(G55*H55,6)</f>
      </c>
      <c r="L55" s="38">
        <v>0</v>
      </c>
      <c s="32">
        <f>ROUND(ROUND(L55,2)*ROUND(G55,3),2)</f>
      </c>
      <c s="36" t="s">
        <v>62</v>
      </c>
      <c>
        <f>(M55*21)/100</f>
      </c>
      <c t="s">
        <v>28</v>
      </c>
    </row>
    <row r="56" spans="1:5" ht="12.75">
      <c r="A56" s="35" t="s">
        <v>56</v>
      </c>
      <c r="E56" s="39" t="s">
        <v>2388</v>
      </c>
    </row>
    <row r="57" spans="1:5" ht="12.75">
      <c r="A57" s="35" t="s">
        <v>57</v>
      </c>
      <c r="E57" s="40" t="s">
        <v>5</v>
      </c>
    </row>
    <row r="58" spans="1:5" ht="293.25">
      <c r="A58" t="s">
        <v>58</v>
      </c>
      <c r="E58" s="39" t="s">
        <v>2389</v>
      </c>
    </row>
    <row r="59" spans="1:16" ht="25.5">
      <c r="A59" t="s">
        <v>50</v>
      </c>
      <c s="34" t="s">
        <v>102</v>
      </c>
      <c s="34" t="s">
        <v>2390</v>
      </c>
      <c s="35" t="s">
        <v>5</v>
      </c>
      <c s="6" t="s">
        <v>2391</v>
      </c>
      <c s="36" t="s">
        <v>244</v>
      </c>
      <c s="37">
        <v>12</v>
      </c>
      <c s="36">
        <v>0</v>
      </c>
      <c s="36">
        <f>ROUND(G59*H59,6)</f>
      </c>
      <c r="L59" s="38">
        <v>0</v>
      </c>
      <c s="32">
        <f>ROUND(ROUND(L59,2)*ROUND(G59,3),2)</f>
      </c>
      <c s="36" t="s">
        <v>62</v>
      </c>
      <c>
        <f>(M59*21)/100</f>
      </c>
      <c t="s">
        <v>28</v>
      </c>
    </row>
    <row r="60" spans="1:5" ht="38.25">
      <c r="A60" s="35" t="s">
        <v>56</v>
      </c>
      <c r="E60" s="39" t="s">
        <v>2392</v>
      </c>
    </row>
    <row r="61" spans="1:5" ht="12.75">
      <c r="A61" s="35" t="s">
        <v>57</v>
      </c>
      <c r="E61" s="40" t="s">
        <v>5</v>
      </c>
    </row>
    <row r="62" spans="1:5" ht="191.25">
      <c r="A62" t="s">
        <v>58</v>
      </c>
      <c r="E62" s="39" t="s">
        <v>2393</v>
      </c>
    </row>
    <row r="63" spans="1:16" ht="12.75">
      <c r="A63" t="s">
        <v>50</v>
      </c>
      <c s="34" t="s">
        <v>106</v>
      </c>
      <c s="34" t="s">
        <v>2394</v>
      </c>
      <c s="35" t="s">
        <v>5</v>
      </c>
      <c s="6" t="s">
        <v>2395</v>
      </c>
      <c s="36" t="s">
        <v>2116</v>
      </c>
      <c s="37">
        <v>62</v>
      </c>
      <c s="36">
        <v>0</v>
      </c>
      <c s="36">
        <f>ROUND(G63*H63,6)</f>
      </c>
      <c r="L63" s="38">
        <v>0</v>
      </c>
      <c s="32">
        <f>ROUND(ROUND(L63,2)*ROUND(G63,3),2)</f>
      </c>
      <c s="36" t="s">
        <v>55</v>
      </c>
      <c>
        <f>(M63*21)/100</f>
      </c>
      <c t="s">
        <v>28</v>
      </c>
    </row>
    <row r="64" spans="1:5" ht="12.75">
      <c r="A64" s="35" t="s">
        <v>56</v>
      </c>
      <c r="E64" s="39" t="s">
        <v>2395</v>
      </c>
    </row>
    <row r="65" spans="1:5" ht="12.75">
      <c r="A65" s="35" t="s">
        <v>57</v>
      </c>
      <c r="E65" s="40" t="s">
        <v>5</v>
      </c>
    </row>
    <row r="66" spans="1:5" ht="140.25">
      <c r="A66" t="s">
        <v>58</v>
      </c>
      <c r="E66" s="39" t="s">
        <v>2396</v>
      </c>
    </row>
    <row r="67" spans="1:16" ht="12.75">
      <c r="A67" t="s">
        <v>50</v>
      </c>
      <c s="34" t="s">
        <v>110</v>
      </c>
      <c s="34" t="s">
        <v>2397</v>
      </c>
      <c s="35" t="s">
        <v>5</v>
      </c>
      <c s="6" t="s">
        <v>2398</v>
      </c>
      <c s="36" t="s">
        <v>2116</v>
      </c>
      <c s="37">
        <v>2</v>
      </c>
      <c s="36">
        <v>0</v>
      </c>
      <c s="36">
        <f>ROUND(G67*H67,6)</f>
      </c>
      <c r="L67" s="38">
        <v>0</v>
      </c>
      <c s="32">
        <f>ROUND(ROUND(L67,2)*ROUND(G67,3),2)</f>
      </c>
      <c s="36" t="s">
        <v>2183</v>
      </c>
      <c>
        <f>(M67*21)/100</f>
      </c>
      <c t="s">
        <v>28</v>
      </c>
    </row>
    <row r="68" spans="1:5" ht="12.75">
      <c r="A68" s="35" t="s">
        <v>56</v>
      </c>
      <c r="E68" s="39" t="s">
        <v>2398</v>
      </c>
    </row>
    <row r="69" spans="1:5" ht="12.75">
      <c r="A69" s="35" t="s">
        <v>57</v>
      </c>
      <c r="E69" s="40" t="s">
        <v>5</v>
      </c>
    </row>
    <row r="70" spans="1:5" ht="63.75">
      <c r="A70" t="s">
        <v>58</v>
      </c>
      <c r="E70" s="39" t="s">
        <v>2399</v>
      </c>
    </row>
    <row r="71" spans="1:16" ht="12.75">
      <c r="A71" t="s">
        <v>50</v>
      </c>
      <c s="34" t="s">
        <v>114</v>
      </c>
      <c s="34" t="s">
        <v>2400</v>
      </c>
      <c s="35" t="s">
        <v>5</v>
      </c>
      <c s="6" t="s">
        <v>2401</v>
      </c>
      <c s="36" t="s">
        <v>54</v>
      </c>
      <c s="37">
        <v>15</v>
      </c>
      <c s="36">
        <v>0</v>
      </c>
      <c s="36">
        <f>ROUND(G71*H71,6)</f>
      </c>
      <c r="L71" s="38">
        <v>0</v>
      </c>
      <c s="32">
        <f>ROUND(ROUND(L71,2)*ROUND(G71,3),2)</f>
      </c>
      <c s="36" t="s">
        <v>55</v>
      </c>
      <c>
        <f>(M71*21)/100</f>
      </c>
      <c t="s">
        <v>28</v>
      </c>
    </row>
    <row r="72" spans="1:5" ht="12.75">
      <c r="A72" s="35" t="s">
        <v>56</v>
      </c>
      <c r="E72" s="39" t="s">
        <v>2401</v>
      </c>
    </row>
    <row r="73" spans="1:5" ht="12.75">
      <c r="A73" s="35" t="s">
        <v>57</v>
      </c>
      <c r="E73" s="40" t="s">
        <v>5</v>
      </c>
    </row>
    <row r="74" spans="1:5" ht="140.25">
      <c r="A74" t="s">
        <v>58</v>
      </c>
      <c r="E74" s="39" t="s">
        <v>2402</v>
      </c>
    </row>
    <row r="75" spans="1:16" ht="12.75">
      <c r="A75" t="s">
        <v>50</v>
      </c>
      <c s="34" t="s">
        <v>118</v>
      </c>
      <c s="34" t="s">
        <v>2403</v>
      </c>
      <c s="35" t="s">
        <v>5</v>
      </c>
      <c s="6" t="s">
        <v>2404</v>
      </c>
      <c s="36" t="s">
        <v>54</v>
      </c>
      <c s="37">
        <v>15</v>
      </c>
      <c s="36">
        <v>0</v>
      </c>
      <c s="36">
        <f>ROUND(G75*H75,6)</f>
      </c>
      <c r="L75" s="38">
        <v>0</v>
      </c>
      <c s="32">
        <f>ROUND(ROUND(L75,2)*ROUND(G75,3),2)</f>
      </c>
      <c s="36" t="s">
        <v>55</v>
      </c>
      <c>
        <f>(M75*21)/100</f>
      </c>
      <c t="s">
        <v>28</v>
      </c>
    </row>
    <row r="76" spans="1:5" ht="12.75">
      <c r="A76" s="35" t="s">
        <v>56</v>
      </c>
      <c r="E76" s="39" t="s">
        <v>2404</v>
      </c>
    </row>
    <row r="77" spans="1:5" ht="12.75">
      <c r="A77" s="35" t="s">
        <v>57</v>
      </c>
      <c r="E77" s="40" t="s">
        <v>5</v>
      </c>
    </row>
    <row r="78" spans="1:5" ht="89.25">
      <c r="A78" t="s">
        <v>58</v>
      </c>
      <c r="E78" s="39" t="s">
        <v>2405</v>
      </c>
    </row>
    <row r="79" spans="1:16" ht="12.75">
      <c r="A79" t="s">
        <v>50</v>
      </c>
      <c s="34" t="s">
        <v>122</v>
      </c>
      <c s="34" t="s">
        <v>2406</v>
      </c>
      <c s="35" t="s">
        <v>5</v>
      </c>
      <c s="6" t="s">
        <v>2407</v>
      </c>
      <c s="36" t="s">
        <v>2176</v>
      </c>
      <c s="37">
        <v>4.134</v>
      </c>
      <c s="36">
        <v>0</v>
      </c>
      <c s="36">
        <f>ROUND(G79*H79,6)</f>
      </c>
      <c r="L79" s="38">
        <v>0</v>
      </c>
      <c s="32">
        <f>ROUND(ROUND(L79,2)*ROUND(G79,3),2)</f>
      </c>
      <c s="36" t="s">
        <v>55</v>
      </c>
      <c>
        <f>(M79*21)/100</f>
      </c>
      <c t="s">
        <v>28</v>
      </c>
    </row>
    <row r="80" spans="1:5" ht="12.75">
      <c r="A80" s="35" t="s">
        <v>56</v>
      </c>
      <c r="E80" s="39" t="s">
        <v>2407</v>
      </c>
    </row>
    <row r="81" spans="1:5" ht="12.75">
      <c r="A81" s="35" t="s">
        <v>57</v>
      </c>
      <c r="E81" s="40" t="s">
        <v>5</v>
      </c>
    </row>
    <row r="82" spans="1:5" ht="242.25">
      <c r="A82" t="s">
        <v>58</v>
      </c>
      <c r="E82" s="39" t="s">
        <v>2408</v>
      </c>
    </row>
    <row r="83" spans="1:13" ht="12.75">
      <c r="A83" t="s">
        <v>47</v>
      </c>
      <c r="C83" s="31" t="s">
        <v>2409</v>
      </c>
      <c r="E83" s="33" t="s">
        <v>2410</v>
      </c>
      <c r="J83" s="32">
        <f>0</f>
      </c>
      <c s="32">
        <f>0</f>
      </c>
      <c s="32">
        <f>0+L84+L88</f>
      </c>
      <c s="32">
        <f>0+M84+M88</f>
      </c>
    </row>
    <row r="84" spans="1:16" ht="25.5">
      <c r="A84" t="s">
        <v>50</v>
      </c>
      <c s="34" t="s">
        <v>126</v>
      </c>
      <c s="34" t="s">
        <v>2411</v>
      </c>
      <c s="35" t="s">
        <v>5</v>
      </c>
      <c s="6" t="s">
        <v>2412</v>
      </c>
      <c s="36" t="s">
        <v>2116</v>
      </c>
      <c s="37">
        <v>86</v>
      </c>
      <c s="36">
        <v>0</v>
      </c>
      <c s="36">
        <f>ROUND(G84*H84,6)</f>
      </c>
      <c r="L84" s="38">
        <v>0</v>
      </c>
      <c s="32">
        <f>ROUND(ROUND(L84,2)*ROUND(G84,3),2)</f>
      </c>
      <c s="36" t="s">
        <v>55</v>
      </c>
      <c>
        <f>(M84*21)/100</f>
      </c>
      <c t="s">
        <v>28</v>
      </c>
    </row>
    <row r="85" spans="1:5" ht="25.5">
      <c r="A85" s="35" t="s">
        <v>56</v>
      </c>
      <c r="E85" s="39" t="s">
        <v>2412</v>
      </c>
    </row>
    <row r="86" spans="1:5" ht="12.75">
      <c r="A86" s="35" t="s">
        <v>57</v>
      </c>
      <c r="E86" s="40" t="s">
        <v>5</v>
      </c>
    </row>
    <row r="87" spans="1:5" ht="191.25">
      <c r="A87" t="s">
        <v>58</v>
      </c>
      <c r="E87" s="39" t="s">
        <v>2413</v>
      </c>
    </row>
    <row r="88" spans="1:16" ht="12.75">
      <c r="A88" t="s">
        <v>50</v>
      </c>
      <c s="34" t="s">
        <v>132</v>
      </c>
      <c s="34" t="s">
        <v>2414</v>
      </c>
      <c s="35" t="s">
        <v>5</v>
      </c>
      <c s="6" t="s">
        <v>2415</v>
      </c>
      <c s="36" t="s">
        <v>2176</v>
      </c>
      <c s="37">
        <v>1.761</v>
      </c>
      <c s="36">
        <v>0</v>
      </c>
      <c s="36">
        <f>ROUND(G88*H88,6)</f>
      </c>
      <c r="L88" s="38">
        <v>0</v>
      </c>
      <c s="32">
        <f>ROUND(ROUND(L88,2)*ROUND(G88,3),2)</f>
      </c>
      <c s="36" t="s">
        <v>55</v>
      </c>
      <c>
        <f>(M88*21)/100</f>
      </c>
      <c t="s">
        <v>28</v>
      </c>
    </row>
    <row r="89" spans="1:5" ht="12.75">
      <c r="A89" s="35" t="s">
        <v>56</v>
      </c>
      <c r="E89" s="39" t="s">
        <v>2415</v>
      </c>
    </row>
    <row r="90" spans="1:5" ht="12.75">
      <c r="A90" s="35" t="s">
        <v>57</v>
      </c>
      <c r="E90" s="40" t="s">
        <v>5</v>
      </c>
    </row>
    <row r="91" spans="1:5" ht="242.25">
      <c r="A91" t="s">
        <v>58</v>
      </c>
      <c r="E91" s="39" t="s">
        <v>2416</v>
      </c>
    </row>
    <row r="92" spans="1:13" ht="12.75">
      <c r="A92" t="s">
        <v>47</v>
      </c>
      <c r="C92" s="31" t="s">
        <v>2417</v>
      </c>
      <c r="E92" s="33" t="s">
        <v>2418</v>
      </c>
      <c r="J92" s="32">
        <f>0</f>
      </c>
      <c s="32">
        <f>0</f>
      </c>
      <c s="32">
        <f>0+L93</f>
      </c>
      <c s="32">
        <f>0+M93</f>
      </c>
    </row>
    <row r="93" spans="1:16" ht="38.25">
      <c r="A93" t="s">
        <v>50</v>
      </c>
      <c s="34" t="s">
        <v>136</v>
      </c>
      <c s="34" t="s">
        <v>2173</v>
      </c>
      <c s="35" t="s">
        <v>2174</v>
      </c>
      <c s="6" t="s">
        <v>2175</v>
      </c>
      <c s="36" t="s">
        <v>2176</v>
      </c>
      <c s="37">
        <v>0.286</v>
      </c>
      <c s="36">
        <v>0</v>
      </c>
      <c s="36">
        <f>ROUND(G93*H93,6)</f>
      </c>
      <c r="L93" s="38">
        <v>0</v>
      </c>
      <c s="32">
        <f>ROUND(ROUND(L93,2)*ROUND(G93,3),2)</f>
      </c>
      <c s="36" t="s">
        <v>62</v>
      </c>
      <c>
        <f>(M93*21)/100</f>
      </c>
      <c t="s">
        <v>28</v>
      </c>
    </row>
    <row r="94" spans="1:5" ht="51">
      <c r="A94" s="35" t="s">
        <v>56</v>
      </c>
      <c r="E94" s="39" t="s">
        <v>2177</v>
      </c>
    </row>
    <row r="95" spans="1:5" ht="25.5">
      <c r="A95" s="35" t="s">
        <v>57</v>
      </c>
      <c r="E95" s="42" t="s">
        <v>2419</v>
      </c>
    </row>
    <row r="96" spans="1:5" ht="191.25">
      <c r="A96" t="s">
        <v>58</v>
      </c>
      <c r="E96"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COUNTIFS(L8:L550,"=0",A8:A550,"P")+COUNTIFS(L8:L550,"",A8:A550,"P")+SUM(Q8:Q550)</f>
      </c>
    </row>
    <row r="8" spans="1:13" ht="12.75">
      <c r="A8" t="s">
        <v>45</v>
      </c>
      <c r="C8" s="28" t="s">
        <v>2422</v>
      </c>
      <c r="E8" s="30" t="s">
        <v>2421</v>
      </c>
      <c r="J8" s="29">
        <f>0+J9+J34+J67+J92+J121+J138+J163+J212+J261+J282+J299+J316+J321+J350+J519+J524+J549</f>
      </c>
      <c s="29">
        <f>0+K9+K34+K67+K92+K121+K138+K163+K212+K261+K282+K299+K316+K321+K350+K519+K524+K549</f>
      </c>
      <c s="29">
        <f>0+L9+L34+L67+L92+L121+L138+L163+L212+L261+L282+L299+L316+L321+L350+L519+L524+L549</f>
      </c>
      <c s="29">
        <f>0+M9+M34+M67+M92+M121+M138+M163+M212+M261+M282+M299+M316+M321+M350+M519+M524+M549</f>
      </c>
    </row>
    <row r="9" spans="1:13" ht="12.75">
      <c r="A9" t="s">
        <v>47</v>
      </c>
      <c r="C9" s="31" t="s">
        <v>51</v>
      </c>
      <c r="E9" s="33" t="s">
        <v>2423</v>
      </c>
      <c r="J9" s="32">
        <f>0</f>
      </c>
      <c s="32">
        <f>0</f>
      </c>
      <c s="32">
        <f>0+L10+L14+L18+L22+L26+L30</f>
      </c>
      <c s="32">
        <f>0+M10+M14+M18+M22+M26+M30</f>
      </c>
    </row>
    <row r="10" spans="1:16" ht="12.75">
      <c r="A10" t="s">
        <v>50</v>
      </c>
      <c s="34" t="s">
        <v>51</v>
      </c>
      <c s="34" t="s">
        <v>2424</v>
      </c>
      <c s="35" t="s">
        <v>5</v>
      </c>
      <c s="6" t="s">
        <v>2425</v>
      </c>
      <c s="36" t="s">
        <v>54</v>
      </c>
      <c s="37">
        <v>4</v>
      </c>
      <c s="36">
        <v>0</v>
      </c>
      <c s="36">
        <f>ROUND(G10*H10,6)</f>
      </c>
      <c r="L10" s="38">
        <v>0</v>
      </c>
      <c s="32">
        <f>ROUND(ROUND(L10,2)*ROUND(G10,3),2)</f>
      </c>
      <c s="36" t="s">
        <v>55</v>
      </c>
      <c>
        <f>(M10*21)/100</f>
      </c>
      <c t="s">
        <v>28</v>
      </c>
    </row>
    <row r="11" spans="1:5" ht="12.75">
      <c r="A11" s="35" t="s">
        <v>56</v>
      </c>
      <c r="E11" s="39" t="s">
        <v>2425</v>
      </c>
    </row>
    <row r="12" spans="1:5" ht="51">
      <c r="A12" s="35" t="s">
        <v>57</v>
      </c>
      <c r="E12" s="42" t="s">
        <v>2308</v>
      </c>
    </row>
    <row r="13" spans="1:5" ht="191.25">
      <c r="A13" t="s">
        <v>58</v>
      </c>
      <c r="E13" s="39" t="s">
        <v>2426</v>
      </c>
    </row>
    <row r="14" spans="1:16" ht="12.75">
      <c r="A14" t="s">
        <v>50</v>
      </c>
      <c s="34" t="s">
        <v>28</v>
      </c>
      <c s="34" t="s">
        <v>2427</v>
      </c>
      <c s="35" t="s">
        <v>5</v>
      </c>
      <c s="6" t="s">
        <v>2428</v>
      </c>
      <c s="36" t="s">
        <v>54</v>
      </c>
      <c s="37">
        <v>4</v>
      </c>
      <c s="36">
        <v>0</v>
      </c>
      <c s="36">
        <f>ROUND(G14*H14,6)</f>
      </c>
      <c r="L14" s="38">
        <v>0</v>
      </c>
      <c s="32">
        <f>ROUND(ROUND(L14,2)*ROUND(G14,3),2)</f>
      </c>
      <c s="36" t="s">
        <v>55</v>
      </c>
      <c>
        <f>(M14*21)/100</f>
      </c>
      <c t="s">
        <v>28</v>
      </c>
    </row>
    <row r="15" spans="1:5" ht="12.75">
      <c r="A15" s="35" t="s">
        <v>56</v>
      </c>
      <c r="E15" s="39" t="s">
        <v>2428</v>
      </c>
    </row>
    <row r="16" spans="1:5" ht="51">
      <c r="A16" s="35" t="s">
        <v>57</v>
      </c>
      <c r="E16" s="42" t="s">
        <v>2308</v>
      </c>
    </row>
    <row r="17" spans="1:5" ht="191.25">
      <c r="A17" t="s">
        <v>58</v>
      </c>
      <c r="E17" s="39" t="s">
        <v>2429</v>
      </c>
    </row>
    <row r="18" spans="1:16" ht="12.75">
      <c r="A18" t="s">
        <v>50</v>
      </c>
      <c s="34" t="s">
        <v>26</v>
      </c>
      <c s="34" t="s">
        <v>2430</v>
      </c>
      <c s="35" t="s">
        <v>5</v>
      </c>
      <c s="6" t="s">
        <v>2431</v>
      </c>
      <c s="36" t="s">
        <v>54</v>
      </c>
      <c s="37">
        <v>1</v>
      </c>
      <c s="36">
        <v>0</v>
      </c>
      <c s="36">
        <f>ROUND(G18*H18,6)</f>
      </c>
      <c r="L18" s="38">
        <v>0</v>
      </c>
      <c s="32">
        <f>ROUND(ROUND(L18,2)*ROUND(G18,3),2)</f>
      </c>
      <c s="36" t="s">
        <v>55</v>
      </c>
      <c>
        <f>(M18*21)/100</f>
      </c>
      <c t="s">
        <v>28</v>
      </c>
    </row>
    <row r="19" spans="1:5" ht="12.75">
      <c r="A19" s="35" t="s">
        <v>56</v>
      </c>
      <c r="E19" s="39" t="s">
        <v>2431</v>
      </c>
    </row>
    <row r="20" spans="1:5" ht="51">
      <c r="A20" s="35" t="s">
        <v>57</v>
      </c>
      <c r="E20" s="42" t="s">
        <v>2122</v>
      </c>
    </row>
    <row r="21" spans="1:5" ht="191.25">
      <c r="A21" t="s">
        <v>58</v>
      </c>
      <c r="E21" s="39" t="s">
        <v>2432</v>
      </c>
    </row>
    <row r="22" spans="1:16" ht="25.5">
      <c r="A22" t="s">
        <v>50</v>
      </c>
      <c s="34" t="s">
        <v>67</v>
      </c>
      <c s="34" t="s">
        <v>2433</v>
      </c>
      <c s="35" t="s">
        <v>5</v>
      </c>
      <c s="6" t="s">
        <v>2434</v>
      </c>
      <c s="36" t="s">
        <v>244</v>
      </c>
      <c s="37">
        <v>2</v>
      </c>
      <c s="36">
        <v>0</v>
      </c>
      <c s="36">
        <f>ROUND(G22*H22,6)</f>
      </c>
      <c r="L22" s="38">
        <v>0</v>
      </c>
      <c s="32">
        <f>ROUND(ROUND(L22,2)*ROUND(G22,3),2)</f>
      </c>
      <c s="36" t="s">
        <v>62</v>
      </c>
      <c>
        <f>(M22*21)/100</f>
      </c>
      <c t="s">
        <v>28</v>
      </c>
    </row>
    <row r="23" spans="1:5" ht="25.5">
      <c r="A23" s="35" t="s">
        <v>56</v>
      </c>
      <c r="E23" s="39" t="s">
        <v>2434</v>
      </c>
    </row>
    <row r="24" spans="1:5" ht="51">
      <c r="A24" s="35" t="s">
        <v>57</v>
      </c>
      <c r="E24" s="42" t="s">
        <v>2117</v>
      </c>
    </row>
    <row r="25" spans="1:5" ht="140.25">
      <c r="A25" t="s">
        <v>58</v>
      </c>
      <c r="E25" s="39" t="s">
        <v>2435</v>
      </c>
    </row>
    <row r="26" spans="1:16" ht="25.5">
      <c r="A26" t="s">
        <v>50</v>
      </c>
      <c s="34" t="s">
        <v>71</v>
      </c>
      <c s="34" t="s">
        <v>2436</v>
      </c>
      <c s="35" t="s">
        <v>5</v>
      </c>
      <c s="6" t="s">
        <v>2437</v>
      </c>
      <c s="36" t="s">
        <v>2116</v>
      </c>
      <c s="37">
        <v>2</v>
      </c>
      <c s="36">
        <v>0</v>
      </c>
      <c s="36">
        <f>ROUND(G26*H26,6)</f>
      </c>
      <c r="L26" s="38">
        <v>0</v>
      </c>
      <c s="32">
        <f>ROUND(ROUND(L26,2)*ROUND(G26,3),2)</f>
      </c>
      <c s="36" t="s">
        <v>55</v>
      </c>
      <c>
        <f>(M26*21)/100</f>
      </c>
      <c t="s">
        <v>28</v>
      </c>
    </row>
    <row r="27" spans="1:5" ht="25.5">
      <c r="A27" s="35" t="s">
        <v>56</v>
      </c>
      <c r="E27" s="39" t="s">
        <v>2437</v>
      </c>
    </row>
    <row r="28" spans="1:5" ht="51">
      <c r="A28" s="35" t="s">
        <v>57</v>
      </c>
      <c r="E28" s="42" t="s">
        <v>2117</v>
      </c>
    </row>
    <row r="29" spans="1:5" ht="242.25">
      <c r="A29" t="s">
        <v>58</v>
      </c>
      <c r="E29" s="39" t="s">
        <v>2438</v>
      </c>
    </row>
    <row r="30" spans="1:16" ht="25.5">
      <c r="A30" t="s">
        <v>50</v>
      </c>
      <c s="34" t="s">
        <v>27</v>
      </c>
      <c s="34" t="s">
        <v>2439</v>
      </c>
      <c s="35" t="s">
        <v>5</v>
      </c>
      <c s="6" t="s">
        <v>2440</v>
      </c>
      <c s="36" t="s">
        <v>2116</v>
      </c>
      <c s="37">
        <v>3</v>
      </c>
      <c s="36">
        <v>0</v>
      </c>
      <c s="36">
        <f>ROUND(G30*H30,6)</f>
      </c>
      <c r="L30" s="38">
        <v>0</v>
      </c>
      <c s="32">
        <f>ROUND(ROUND(L30,2)*ROUND(G30,3),2)</f>
      </c>
      <c s="36" t="s">
        <v>62</v>
      </c>
      <c>
        <f>(M30*21)/100</f>
      </c>
      <c t="s">
        <v>28</v>
      </c>
    </row>
    <row r="31" spans="1:5" ht="25.5">
      <c r="A31" s="35" t="s">
        <v>56</v>
      </c>
      <c r="E31" s="39" t="s">
        <v>2440</v>
      </c>
    </row>
    <row r="32" spans="1:5" ht="51">
      <c r="A32" s="35" t="s">
        <v>57</v>
      </c>
      <c r="E32" s="42" t="s">
        <v>2270</v>
      </c>
    </row>
    <row r="33" spans="1:5" ht="140.25">
      <c r="A33" t="s">
        <v>58</v>
      </c>
      <c r="E33" s="39" t="s">
        <v>2441</v>
      </c>
    </row>
    <row r="34" spans="1:13" ht="12.75">
      <c r="A34" t="s">
        <v>47</v>
      </c>
      <c r="C34" s="31" t="s">
        <v>2442</v>
      </c>
      <c r="E34" s="33" t="s">
        <v>2443</v>
      </c>
      <c r="J34" s="32">
        <f>0</f>
      </c>
      <c s="32">
        <f>0</f>
      </c>
      <c s="32">
        <f>0+L35+L39+L43+L47+L51+L55+L59+L63</f>
      </c>
      <c s="32">
        <f>0+M35+M39+M43+M47+M51+M55+M59+M63</f>
      </c>
    </row>
    <row r="35" spans="1:16" ht="12.75">
      <c r="A35" t="s">
        <v>50</v>
      </c>
      <c s="34" t="s">
        <v>300</v>
      </c>
      <c s="34" t="s">
        <v>2444</v>
      </c>
      <c s="35" t="s">
        <v>5</v>
      </c>
      <c s="6" t="s">
        <v>2445</v>
      </c>
      <c s="36" t="s">
        <v>202</v>
      </c>
      <c s="37">
        <v>16</v>
      </c>
      <c s="36">
        <v>0</v>
      </c>
      <c s="36">
        <f>ROUND(G35*H35,6)</f>
      </c>
      <c r="L35" s="38">
        <v>0</v>
      </c>
      <c s="32">
        <f>ROUND(ROUND(L35,2)*ROUND(G35,3),2)</f>
      </c>
      <c s="36" t="s">
        <v>62</v>
      </c>
      <c>
        <f>(M35*21)/100</f>
      </c>
      <c t="s">
        <v>28</v>
      </c>
    </row>
    <row r="36" spans="1:5" ht="12.75">
      <c r="A36" s="35" t="s">
        <v>56</v>
      </c>
      <c r="E36" s="39" t="s">
        <v>2445</v>
      </c>
    </row>
    <row r="37" spans="1:5" ht="51">
      <c r="A37" s="35" t="s">
        <v>57</v>
      </c>
      <c r="E37" s="42" t="s">
        <v>2446</v>
      </c>
    </row>
    <row r="38" spans="1:5" ht="89.25">
      <c r="A38" t="s">
        <v>58</v>
      </c>
      <c r="E38" s="39" t="s">
        <v>2447</v>
      </c>
    </row>
    <row r="39" spans="1:16" ht="12.75">
      <c r="A39" t="s">
        <v>50</v>
      </c>
      <c s="34" t="s">
        <v>304</v>
      </c>
      <c s="34" t="s">
        <v>2448</v>
      </c>
      <c s="35" t="s">
        <v>5</v>
      </c>
      <c s="6" t="s">
        <v>2449</v>
      </c>
      <c s="36" t="s">
        <v>202</v>
      </c>
      <c s="37">
        <v>38</v>
      </c>
      <c s="36">
        <v>0</v>
      </c>
      <c s="36">
        <f>ROUND(G39*H39,6)</f>
      </c>
      <c r="L39" s="38">
        <v>0</v>
      </c>
      <c s="32">
        <f>ROUND(ROUND(L39,2)*ROUND(G39,3),2)</f>
      </c>
      <c s="36" t="s">
        <v>62</v>
      </c>
      <c>
        <f>(M39*21)/100</f>
      </c>
      <c t="s">
        <v>28</v>
      </c>
    </row>
    <row r="40" spans="1:5" ht="12.75">
      <c r="A40" s="35" t="s">
        <v>56</v>
      </c>
      <c r="E40" s="39" t="s">
        <v>2449</v>
      </c>
    </row>
    <row r="41" spans="1:5" ht="12.75">
      <c r="A41" s="35" t="s">
        <v>57</v>
      </c>
      <c r="E41" s="40" t="s">
        <v>5</v>
      </c>
    </row>
    <row r="42" spans="1:5" ht="89.25">
      <c r="A42" t="s">
        <v>58</v>
      </c>
      <c r="E42" s="39" t="s">
        <v>2450</v>
      </c>
    </row>
    <row r="43" spans="1:16" ht="12.75">
      <c r="A43" t="s">
        <v>50</v>
      </c>
      <c s="34" t="s">
        <v>308</v>
      </c>
      <c s="34" t="s">
        <v>2451</v>
      </c>
      <c s="35" t="s">
        <v>5</v>
      </c>
      <c s="6" t="s">
        <v>2452</v>
      </c>
      <c s="36" t="s">
        <v>202</v>
      </c>
      <c s="37">
        <v>191</v>
      </c>
      <c s="36">
        <v>0</v>
      </c>
      <c s="36">
        <f>ROUND(G43*H43,6)</f>
      </c>
      <c r="L43" s="38">
        <v>0</v>
      </c>
      <c s="32">
        <f>ROUND(ROUND(L43,2)*ROUND(G43,3),2)</f>
      </c>
      <c s="36" t="s">
        <v>62</v>
      </c>
      <c>
        <f>(M43*21)/100</f>
      </c>
      <c t="s">
        <v>28</v>
      </c>
    </row>
    <row r="44" spans="1:5" ht="12.75">
      <c r="A44" s="35" t="s">
        <v>56</v>
      </c>
      <c r="E44" s="39" t="s">
        <v>2452</v>
      </c>
    </row>
    <row r="45" spans="1:5" ht="12.75">
      <c r="A45" s="35" t="s">
        <v>57</v>
      </c>
      <c r="E45" s="40" t="s">
        <v>5</v>
      </c>
    </row>
    <row r="46" spans="1:5" ht="89.25">
      <c r="A46" t="s">
        <v>58</v>
      </c>
      <c r="E46" s="39" t="s">
        <v>2453</v>
      </c>
    </row>
    <row r="47" spans="1:16" ht="12.75">
      <c r="A47" t="s">
        <v>50</v>
      </c>
      <c s="34" t="s">
        <v>312</v>
      </c>
      <c s="34" t="s">
        <v>2454</v>
      </c>
      <c s="35" t="s">
        <v>5</v>
      </c>
      <c s="6" t="s">
        <v>2455</v>
      </c>
      <c s="36" t="s">
        <v>202</v>
      </c>
      <c s="37">
        <v>113</v>
      </c>
      <c s="36">
        <v>0</v>
      </c>
      <c s="36">
        <f>ROUND(G47*H47,6)</f>
      </c>
      <c r="L47" s="38">
        <v>0</v>
      </c>
      <c s="32">
        <f>ROUND(ROUND(L47,2)*ROUND(G47,3),2)</f>
      </c>
      <c s="36" t="s">
        <v>62</v>
      </c>
      <c>
        <f>(M47*21)/100</f>
      </c>
      <c t="s">
        <v>28</v>
      </c>
    </row>
    <row r="48" spans="1:5" ht="12.75">
      <c r="A48" s="35" t="s">
        <v>56</v>
      </c>
      <c r="E48" s="39" t="s">
        <v>2455</v>
      </c>
    </row>
    <row r="49" spans="1:5" ht="12.75">
      <c r="A49" s="35" t="s">
        <v>57</v>
      </c>
      <c r="E49" s="40" t="s">
        <v>5</v>
      </c>
    </row>
    <row r="50" spans="1:5" ht="89.25">
      <c r="A50" t="s">
        <v>58</v>
      </c>
      <c r="E50" s="39" t="s">
        <v>2456</v>
      </c>
    </row>
    <row r="51" spans="1:16" ht="12.75">
      <c r="A51" t="s">
        <v>50</v>
      </c>
      <c s="34" t="s">
        <v>316</v>
      </c>
      <c s="34" t="s">
        <v>2457</v>
      </c>
      <c s="35" t="s">
        <v>5</v>
      </c>
      <c s="6" t="s">
        <v>2458</v>
      </c>
      <c s="36" t="s">
        <v>202</v>
      </c>
      <c s="37">
        <v>96</v>
      </c>
      <c s="36">
        <v>0</v>
      </c>
      <c s="36">
        <f>ROUND(G51*H51,6)</f>
      </c>
      <c r="L51" s="38">
        <v>0</v>
      </c>
      <c s="32">
        <f>ROUND(ROUND(L51,2)*ROUND(G51,3),2)</f>
      </c>
      <c s="36" t="s">
        <v>62</v>
      </c>
      <c>
        <f>(M51*21)/100</f>
      </c>
      <c t="s">
        <v>28</v>
      </c>
    </row>
    <row r="52" spans="1:5" ht="12.75">
      <c r="A52" s="35" t="s">
        <v>56</v>
      </c>
      <c r="E52" s="39" t="s">
        <v>2458</v>
      </c>
    </row>
    <row r="53" spans="1:5" ht="51">
      <c r="A53" s="35" t="s">
        <v>57</v>
      </c>
      <c r="E53" s="42" t="s">
        <v>2459</v>
      </c>
    </row>
    <row r="54" spans="1:5" ht="89.25">
      <c r="A54" t="s">
        <v>58</v>
      </c>
      <c r="E54" s="39" t="s">
        <v>2460</v>
      </c>
    </row>
    <row r="55" spans="1:16" ht="12.75">
      <c r="A55" t="s">
        <v>50</v>
      </c>
      <c s="34" t="s">
        <v>320</v>
      </c>
      <c s="34" t="s">
        <v>2461</v>
      </c>
      <c s="35" t="s">
        <v>5</v>
      </c>
      <c s="6" t="s">
        <v>2462</v>
      </c>
      <c s="36" t="s">
        <v>202</v>
      </c>
      <c s="37">
        <v>68</v>
      </c>
      <c s="36">
        <v>0</v>
      </c>
      <c s="36">
        <f>ROUND(G55*H55,6)</f>
      </c>
      <c r="L55" s="38">
        <v>0</v>
      </c>
      <c s="32">
        <f>ROUND(ROUND(L55,2)*ROUND(G55,3),2)</f>
      </c>
      <c s="36" t="s">
        <v>62</v>
      </c>
      <c>
        <f>(M55*21)/100</f>
      </c>
      <c t="s">
        <v>28</v>
      </c>
    </row>
    <row r="56" spans="1:5" ht="12.75">
      <c r="A56" s="35" t="s">
        <v>56</v>
      </c>
      <c r="E56" s="39" t="s">
        <v>2462</v>
      </c>
    </row>
    <row r="57" spans="1:5" ht="51">
      <c r="A57" s="35" t="s">
        <v>57</v>
      </c>
      <c r="E57" s="42" t="s">
        <v>2463</v>
      </c>
    </row>
    <row r="58" spans="1:5" ht="89.25">
      <c r="A58" t="s">
        <v>58</v>
      </c>
      <c r="E58" s="39" t="s">
        <v>2464</v>
      </c>
    </row>
    <row r="59" spans="1:16" ht="12.75">
      <c r="A59" t="s">
        <v>50</v>
      </c>
      <c s="34" t="s">
        <v>324</v>
      </c>
      <c s="34" t="s">
        <v>2465</v>
      </c>
      <c s="35" t="s">
        <v>5</v>
      </c>
      <c s="6" t="s">
        <v>2466</v>
      </c>
      <c s="36" t="s">
        <v>202</v>
      </c>
      <c s="37">
        <v>58</v>
      </c>
      <c s="36">
        <v>0</v>
      </c>
      <c s="36">
        <f>ROUND(G59*H59,6)</f>
      </c>
      <c r="L59" s="38">
        <v>0</v>
      </c>
      <c s="32">
        <f>ROUND(ROUND(L59,2)*ROUND(G59,3),2)</f>
      </c>
      <c s="36" t="s">
        <v>62</v>
      </c>
      <c>
        <f>(M59*21)/100</f>
      </c>
      <c t="s">
        <v>28</v>
      </c>
    </row>
    <row r="60" spans="1:5" ht="12.75">
      <c r="A60" s="35" t="s">
        <v>56</v>
      </c>
      <c r="E60" s="39" t="s">
        <v>2466</v>
      </c>
    </row>
    <row r="61" spans="1:5" ht="51">
      <c r="A61" s="35" t="s">
        <v>57</v>
      </c>
      <c r="E61" s="42" t="s">
        <v>2467</v>
      </c>
    </row>
    <row r="62" spans="1:5" ht="89.25">
      <c r="A62" t="s">
        <v>58</v>
      </c>
      <c r="E62" s="39" t="s">
        <v>2468</v>
      </c>
    </row>
    <row r="63" spans="1:16" ht="12.75">
      <c r="A63" t="s">
        <v>50</v>
      </c>
      <c s="34" t="s">
        <v>328</v>
      </c>
      <c s="34" t="s">
        <v>2469</v>
      </c>
      <c s="35" t="s">
        <v>5</v>
      </c>
      <c s="6" t="s">
        <v>2470</v>
      </c>
      <c s="36" t="s">
        <v>202</v>
      </c>
      <c s="37">
        <v>12</v>
      </c>
      <c s="36">
        <v>0</v>
      </c>
      <c s="36">
        <f>ROUND(G63*H63,6)</f>
      </c>
      <c r="L63" s="38">
        <v>0</v>
      </c>
      <c s="32">
        <f>ROUND(ROUND(L63,2)*ROUND(G63,3),2)</f>
      </c>
      <c s="36" t="s">
        <v>62</v>
      </c>
      <c>
        <f>(M63*21)/100</f>
      </c>
      <c t="s">
        <v>28</v>
      </c>
    </row>
    <row r="64" spans="1:5" ht="12.75">
      <c r="A64" s="35" t="s">
        <v>56</v>
      </c>
      <c r="E64" s="39" t="s">
        <v>2470</v>
      </c>
    </row>
    <row r="65" spans="1:5" ht="51">
      <c r="A65" s="35" t="s">
        <v>57</v>
      </c>
      <c r="E65" s="42" t="s">
        <v>2471</v>
      </c>
    </row>
    <row r="66" spans="1:5" ht="89.25">
      <c r="A66" t="s">
        <v>58</v>
      </c>
      <c r="E66" s="39" t="s">
        <v>2472</v>
      </c>
    </row>
    <row r="67" spans="1:13" ht="12.75">
      <c r="A67" t="s">
        <v>47</v>
      </c>
      <c r="C67" s="31" t="s">
        <v>2473</v>
      </c>
      <c r="E67" s="33" t="s">
        <v>2474</v>
      </c>
      <c r="J67" s="32">
        <f>0</f>
      </c>
      <c s="32">
        <f>0</f>
      </c>
      <c s="32">
        <f>0+L68+L72+L76+L80+L84+L88</f>
      </c>
      <c s="32">
        <f>0+M68+M72+M76+M80+M84+M88</f>
      </c>
    </row>
    <row r="68" spans="1:16" ht="12.75">
      <c r="A68" t="s">
        <v>50</v>
      </c>
      <c s="34" t="s">
        <v>332</v>
      </c>
      <c s="34" t="s">
        <v>2475</v>
      </c>
      <c s="35" t="s">
        <v>5</v>
      </c>
      <c s="6" t="s">
        <v>2476</v>
      </c>
      <c s="36" t="s">
        <v>202</v>
      </c>
      <c s="37">
        <v>1729</v>
      </c>
      <c s="36">
        <v>0</v>
      </c>
      <c s="36">
        <f>ROUND(G68*H68,6)</f>
      </c>
      <c r="L68" s="38">
        <v>0</v>
      </c>
      <c s="32">
        <f>ROUND(ROUND(L68,2)*ROUND(G68,3),2)</f>
      </c>
      <c s="36" t="s">
        <v>62</v>
      </c>
      <c>
        <f>(M68*21)/100</f>
      </c>
      <c t="s">
        <v>28</v>
      </c>
    </row>
    <row r="69" spans="1:5" ht="12.75">
      <c r="A69" s="35" t="s">
        <v>56</v>
      </c>
      <c r="E69" s="39" t="s">
        <v>2476</v>
      </c>
    </row>
    <row r="70" spans="1:5" ht="12.75">
      <c r="A70" s="35" t="s">
        <v>57</v>
      </c>
      <c r="E70" s="40" t="s">
        <v>5</v>
      </c>
    </row>
    <row r="71" spans="1:5" ht="89.25">
      <c r="A71" t="s">
        <v>58</v>
      </c>
      <c r="E71" s="39" t="s">
        <v>2477</v>
      </c>
    </row>
    <row r="72" spans="1:16" ht="12.75">
      <c r="A72" t="s">
        <v>50</v>
      </c>
      <c s="34" t="s">
        <v>336</v>
      </c>
      <c s="34" t="s">
        <v>2478</v>
      </c>
      <c s="35" t="s">
        <v>5</v>
      </c>
      <c s="6" t="s">
        <v>2449</v>
      </c>
      <c s="36" t="s">
        <v>202</v>
      </c>
      <c s="37">
        <v>643</v>
      </c>
      <c s="36">
        <v>0</v>
      </c>
      <c s="36">
        <f>ROUND(G72*H72,6)</f>
      </c>
      <c r="L72" s="38">
        <v>0</v>
      </c>
      <c s="32">
        <f>ROUND(ROUND(L72,2)*ROUND(G72,3),2)</f>
      </c>
      <c s="36" t="s">
        <v>62</v>
      </c>
      <c>
        <f>(M72*21)/100</f>
      </c>
      <c t="s">
        <v>28</v>
      </c>
    </row>
    <row r="73" spans="1:5" ht="12.75">
      <c r="A73" s="35" t="s">
        <v>56</v>
      </c>
      <c r="E73" s="39" t="s">
        <v>2449</v>
      </c>
    </row>
    <row r="74" spans="1:5" ht="229.5">
      <c r="A74" s="35" t="s">
        <v>57</v>
      </c>
      <c r="E74" s="42" t="s">
        <v>2479</v>
      </c>
    </row>
    <row r="75" spans="1:5" ht="89.25">
      <c r="A75" t="s">
        <v>58</v>
      </c>
      <c r="E75" s="39" t="s">
        <v>2450</v>
      </c>
    </row>
    <row r="76" spans="1:16" ht="12.75">
      <c r="A76" t="s">
        <v>50</v>
      </c>
      <c s="34" t="s">
        <v>342</v>
      </c>
      <c s="34" t="s">
        <v>2480</v>
      </c>
      <c s="35" t="s">
        <v>5</v>
      </c>
      <c s="6" t="s">
        <v>2452</v>
      </c>
      <c s="36" t="s">
        <v>202</v>
      </c>
      <c s="37">
        <v>433</v>
      </c>
      <c s="36">
        <v>0</v>
      </c>
      <c s="36">
        <f>ROUND(G76*H76,6)</f>
      </c>
      <c r="L76" s="38">
        <v>0</v>
      </c>
      <c s="32">
        <f>ROUND(ROUND(L76,2)*ROUND(G76,3),2)</f>
      </c>
      <c s="36" t="s">
        <v>62</v>
      </c>
      <c>
        <f>(M76*21)/100</f>
      </c>
      <c t="s">
        <v>28</v>
      </c>
    </row>
    <row r="77" spans="1:5" ht="12.75">
      <c r="A77" s="35" t="s">
        <v>56</v>
      </c>
      <c r="E77" s="39" t="s">
        <v>2452</v>
      </c>
    </row>
    <row r="78" spans="1:5" ht="229.5">
      <c r="A78" s="35" t="s">
        <v>57</v>
      </c>
      <c r="E78" s="42" t="s">
        <v>2481</v>
      </c>
    </row>
    <row r="79" spans="1:5" ht="89.25">
      <c r="A79" t="s">
        <v>58</v>
      </c>
      <c r="E79" s="39" t="s">
        <v>2453</v>
      </c>
    </row>
    <row r="80" spans="1:16" ht="12.75">
      <c r="A80" t="s">
        <v>50</v>
      </c>
      <c s="34" t="s">
        <v>346</v>
      </c>
      <c s="34" t="s">
        <v>2482</v>
      </c>
      <c s="35" t="s">
        <v>5</v>
      </c>
      <c s="6" t="s">
        <v>2483</v>
      </c>
      <c s="36" t="s">
        <v>202</v>
      </c>
      <c s="37">
        <v>256</v>
      </c>
      <c s="36">
        <v>0</v>
      </c>
      <c s="36">
        <f>ROUND(G80*H80,6)</f>
      </c>
      <c r="L80" s="38">
        <v>0</v>
      </c>
      <c s="32">
        <f>ROUND(ROUND(L80,2)*ROUND(G80,3),2)</f>
      </c>
      <c s="36" t="s">
        <v>62</v>
      </c>
      <c>
        <f>(M80*21)/100</f>
      </c>
      <c t="s">
        <v>28</v>
      </c>
    </row>
    <row r="81" spans="1:5" ht="12.75">
      <c r="A81" s="35" t="s">
        <v>56</v>
      </c>
      <c r="E81" s="39" t="s">
        <v>2483</v>
      </c>
    </row>
    <row r="82" spans="1:5" ht="229.5">
      <c r="A82" s="35" t="s">
        <v>57</v>
      </c>
      <c r="E82" s="42" t="s">
        <v>2484</v>
      </c>
    </row>
    <row r="83" spans="1:5" ht="89.25">
      <c r="A83" t="s">
        <v>58</v>
      </c>
      <c r="E83" s="39" t="s">
        <v>2485</v>
      </c>
    </row>
    <row r="84" spans="1:16" ht="12.75">
      <c r="A84" t="s">
        <v>50</v>
      </c>
      <c s="34" t="s">
        <v>350</v>
      </c>
      <c s="34" t="s">
        <v>2486</v>
      </c>
      <c s="35" t="s">
        <v>5</v>
      </c>
      <c s="6" t="s">
        <v>2487</v>
      </c>
      <c s="36" t="s">
        <v>202</v>
      </c>
      <c s="37">
        <v>56</v>
      </c>
      <c s="36">
        <v>0</v>
      </c>
      <c s="36">
        <f>ROUND(G84*H84,6)</f>
      </c>
      <c r="L84" s="38">
        <v>0</v>
      </c>
      <c s="32">
        <f>ROUND(ROUND(L84,2)*ROUND(G84,3),2)</f>
      </c>
      <c s="36" t="s">
        <v>62</v>
      </c>
      <c>
        <f>(M84*21)/100</f>
      </c>
      <c t="s">
        <v>28</v>
      </c>
    </row>
    <row r="85" spans="1:5" ht="12.75">
      <c r="A85" s="35" t="s">
        <v>56</v>
      </c>
      <c r="E85" s="39" t="s">
        <v>2487</v>
      </c>
    </row>
    <row r="86" spans="1:5" ht="229.5">
      <c r="A86" s="35" t="s">
        <v>57</v>
      </c>
      <c r="E86" s="42" t="s">
        <v>2488</v>
      </c>
    </row>
    <row r="87" spans="1:5" ht="89.25">
      <c r="A87" t="s">
        <v>58</v>
      </c>
      <c r="E87" s="39" t="s">
        <v>2489</v>
      </c>
    </row>
    <row r="88" spans="1:16" ht="12.75">
      <c r="A88" t="s">
        <v>50</v>
      </c>
      <c s="34" t="s">
        <v>354</v>
      </c>
      <c s="34" t="s">
        <v>2490</v>
      </c>
      <c s="35" t="s">
        <v>5</v>
      </c>
      <c s="6" t="s">
        <v>2462</v>
      </c>
      <c s="36" t="s">
        <v>202</v>
      </c>
      <c s="37">
        <v>8</v>
      </c>
      <c s="36">
        <v>0</v>
      </c>
      <c s="36">
        <f>ROUND(G88*H88,6)</f>
      </c>
      <c r="L88" s="38">
        <v>0</v>
      </c>
      <c s="32">
        <f>ROUND(ROUND(L88,2)*ROUND(G88,3),2)</f>
      </c>
      <c s="36" t="s">
        <v>62</v>
      </c>
      <c>
        <f>(M88*21)/100</f>
      </c>
      <c t="s">
        <v>28</v>
      </c>
    </row>
    <row r="89" spans="1:5" ht="12.75">
      <c r="A89" s="35" t="s">
        <v>56</v>
      </c>
      <c r="E89" s="39" t="s">
        <v>2462</v>
      </c>
    </row>
    <row r="90" spans="1:5" ht="229.5">
      <c r="A90" s="35" t="s">
        <v>57</v>
      </c>
      <c r="E90" s="42" t="s">
        <v>2491</v>
      </c>
    </row>
    <row r="91" spans="1:5" ht="89.25">
      <c r="A91" t="s">
        <v>58</v>
      </c>
      <c r="E91" s="39" t="s">
        <v>2464</v>
      </c>
    </row>
    <row r="92" spans="1:13" ht="12.75">
      <c r="A92" t="s">
        <v>47</v>
      </c>
      <c r="C92" s="31" t="s">
        <v>2492</v>
      </c>
      <c r="E92" s="33" t="s">
        <v>2493</v>
      </c>
      <c r="J92" s="32">
        <f>0</f>
      </c>
      <c s="32">
        <f>0</f>
      </c>
      <c s="32">
        <f>0+L93+L97+L101+L105+L109+L113+L117</f>
      </c>
      <c s="32">
        <f>0+M93+M97+M101+M105+M109+M113+M117</f>
      </c>
    </row>
    <row r="93" spans="1:16" ht="12.75">
      <c r="A93" t="s">
        <v>50</v>
      </c>
      <c s="34" t="s">
        <v>358</v>
      </c>
      <c s="34" t="s">
        <v>2494</v>
      </c>
      <c s="35" t="s">
        <v>5</v>
      </c>
      <c s="6" t="s">
        <v>2495</v>
      </c>
      <c s="36" t="s">
        <v>244</v>
      </c>
      <c s="37">
        <v>25</v>
      </c>
      <c s="36">
        <v>0</v>
      </c>
      <c s="36">
        <f>ROUND(G93*H93,6)</f>
      </c>
      <c r="L93" s="38">
        <v>0</v>
      </c>
      <c s="32">
        <f>ROUND(ROUND(L93,2)*ROUND(G93,3),2)</f>
      </c>
      <c s="36" t="s">
        <v>62</v>
      </c>
      <c>
        <f>(M93*21)/100</f>
      </c>
      <c t="s">
        <v>28</v>
      </c>
    </row>
    <row r="94" spans="1:5" ht="12.75">
      <c r="A94" s="35" t="s">
        <v>56</v>
      </c>
      <c r="E94" s="39" t="s">
        <v>2495</v>
      </c>
    </row>
    <row r="95" spans="1:5" ht="51">
      <c r="A95" s="35" t="s">
        <v>57</v>
      </c>
      <c r="E95" s="42" t="s">
        <v>2496</v>
      </c>
    </row>
    <row r="96" spans="1:5" ht="89.25">
      <c r="A96" t="s">
        <v>58</v>
      </c>
      <c r="E96" s="39" t="s">
        <v>2497</v>
      </c>
    </row>
    <row r="97" spans="1:16" ht="12.75">
      <c r="A97" t="s">
        <v>50</v>
      </c>
      <c s="34" t="s">
        <v>362</v>
      </c>
      <c s="34" t="s">
        <v>2498</v>
      </c>
      <c s="35" t="s">
        <v>5</v>
      </c>
      <c s="6" t="s">
        <v>2499</v>
      </c>
      <c s="36" t="s">
        <v>244</v>
      </c>
      <c s="37">
        <v>2</v>
      </c>
      <c s="36">
        <v>0</v>
      </c>
      <c s="36">
        <f>ROUND(G97*H97,6)</f>
      </c>
      <c r="L97" s="38">
        <v>0</v>
      </c>
      <c s="32">
        <f>ROUND(ROUND(L97,2)*ROUND(G97,3),2)</f>
      </c>
      <c s="36" t="s">
        <v>62</v>
      </c>
      <c>
        <f>(M97*21)/100</f>
      </c>
      <c t="s">
        <v>28</v>
      </c>
    </row>
    <row r="98" spans="1:5" ht="12.75">
      <c r="A98" s="35" t="s">
        <v>56</v>
      </c>
      <c r="E98" s="39" t="s">
        <v>2499</v>
      </c>
    </row>
    <row r="99" spans="1:5" ht="51">
      <c r="A99" s="35" t="s">
        <v>57</v>
      </c>
      <c r="E99" s="42" t="s">
        <v>2500</v>
      </c>
    </row>
    <row r="100" spans="1:5" ht="89.25">
      <c r="A100" t="s">
        <v>58</v>
      </c>
      <c r="E100" s="39" t="s">
        <v>2501</v>
      </c>
    </row>
    <row r="101" spans="1:16" ht="12.75">
      <c r="A101" t="s">
        <v>50</v>
      </c>
      <c s="34" t="s">
        <v>366</v>
      </c>
      <c s="34" t="s">
        <v>2502</v>
      </c>
      <c s="35" t="s">
        <v>5</v>
      </c>
      <c s="6" t="s">
        <v>2503</v>
      </c>
      <c s="36" t="s">
        <v>244</v>
      </c>
      <c s="37">
        <v>15</v>
      </c>
      <c s="36">
        <v>0</v>
      </c>
      <c s="36">
        <f>ROUND(G101*H101,6)</f>
      </c>
      <c r="L101" s="38">
        <v>0</v>
      </c>
      <c s="32">
        <f>ROUND(ROUND(L101,2)*ROUND(G101,3),2)</f>
      </c>
      <c s="36" t="s">
        <v>62</v>
      </c>
      <c>
        <f>(M101*21)/100</f>
      </c>
      <c t="s">
        <v>28</v>
      </c>
    </row>
    <row r="102" spans="1:5" ht="12.75">
      <c r="A102" s="35" t="s">
        <v>56</v>
      </c>
      <c r="E102" s="39" t="s">
        <v>2503</v>
      </c>
    </row>
    <row r="103" spans="1:5" ht="51">
      <c r="A103" s="35" t="s">
        <v>57</v>
      </c>
      <c r="E103" s="42" t="s">
        <v>2504</v>
      </c>
    </row>
    <row r="104" spans="1:5" ht="89.25">
      <c r="A104" t="s">
        <v>58</v>
      </c>
      <c r="E104" s="39" t="s">
        <v>2505</v>
      </c>
    </row>
    <row r="105" spans="1:16" ht="12.75">
      <c r="A105" t="s">
        <v>50</v>
      </c>
      <c s="34" t="s">
        <v>370</v>
      </c>
      <c s="34" t="s">
        <v>2506</v>
      </c>
      <c s="35" t="s">
        <v>5</v>
      </c>
      <c s="6" t="s">
        <v>2507</v>
      </c>
      <c s="36" t="s">
        <v>244</v>
      </c>
      <c s="37">
        <v>9</v>
      </c>
      <c s="36">
        <v>0</v>
      </c>
      <c s="36">
        <f>ROUND(G105*H105,6)</f>
      </c>
      <c r="L105" s="38">
        <v>0</v>
      </c>
      <c s="32">
        <f>ROUND(ROUND(L105,2)*ROUND(G105,3),2)</f>
      </c>
      <c s="36" t="s">
        <v>62</v>
      </c>
      <c>
        <f>(M105*21)/100</f>
      </c>
      <c t="s">
        <v>28</v>
      </c>
    </row>
    <row r="106" spans="1:5" ht="12.75">
      <c r="A106" s="35" t="s">
        <v>56</v>
      </c>
      <c r="E106" s="39" t="s">
        <v>2507</v>
      </c>
    </row>
    <row r="107" spans="1:5" ht="51">
      <c r="A107" s="35" t="s">
        <v>57</v>
      </c>
      <c r="E107" s="42" t="s">
        <v>2508</v>
      </c>
    </row>
    <row r="108" spans="1:5" ht="89.25">
      <c r="A108" t="s">
        <v>58</v>
      </c>
      <c r="E108" s="39" t="s">
        <v>2509</v>
      </c>
    </row>
    <row r="109" spans="1:16" ht="12.75">
      <c r="A109" t="s">
        <v>50</v>
      </c>
      <c s="34" t="s">
        <v>374</v>
      </c>
      <c s="34" t="s">
        <v>2510</v>
      </c>
      <c s="35" t="s">
        <v>5</v>
      </c>
      <c s="6" t="s">
        <v>2511</v>
      </c>
      <c s="36" t="s">
        <v>244</v>
      </c>
      <c s="37">
        <v>14</v>
      </c>
      <c s="36">
        <v>0</v>
      </c>
      <c s="36">
        <f>ROUND(G109*H109,6)</f>
      </c>
      <c r="L109" s="38">
        <v>0</v>
      </c>
      <c s="32">
        <f>ROUND(ROUND(L109,2)*ROUND(G109,3),2)</f>
      </c>
      <c s="36" t="s">
        <v>62</v>
      </c>
      <c>
        <f>(M109*21)/100</f>
      </c>
      <c t="s">
        <v>28</v>
      </c>
    </row>
    <row r="110" spans="1:5" ht="12.75">
      <c r="A110" s="35" t="s">
        <v>56</v>
      </c>
      <c r="E110" s="39" t="s">
        <v>2511</v>
      </c>
    </row>
    <row r="111" spans="1:5" ht="51">
      <c r="A111" s="35" t="s">
        <v>57</v>
      </c>
      <c r="E111" s="42" t="s">
        <v>2512</v>
      </c>
    </row>
    <row r="112" spans="1:5" ht="89.25">
      <c r="A112" t="s">
        <v>58</v>
      </c>
      <c r="E112" s="39" t="s">
        <v>2513</v>
      </c>
    </row>
    <row r="113" spans="1:16" ht="12.75">
      <c r="A113" t="s">
        <v>50</v>
      </c>
      <c s="34" t="s">
        <v>378</v>
      </c>
      <c s="34" t="s">
        <v>2514</v>
      </c>
      <c s="35" t="s">
        <v>5</v>
      </c>
      <c s="6" t="s">
        <v>2515</v>
      </c>
      <c s="36" t="s">
        <v>244</v>
      </c>
      <c s="37">
        <v>2</v>
      </c>
      <c s="36">
        <v>0</v>
      </c>
      <c s="36">
        <f>ROUND(G113*H113,6)</f>
      </c>
      <c r="L113" s="38">
        <v>0</v>
      </c>
      <c s="32">
        <f>ROUND(ROUND(L113,2)*ROUND(G113,3),2)</f>
      </c>
      <c s="36" t="s">
        <v>62</v>
      </c>
      <c>
        <f>(M113*21)/100</f>
      </c>
      <c t="s">
        <v>28</v>
      </c>
    </row>
    <row r="114" spans="1:5" ht="12.75">
      <c r="A114" s="35" t="s">
        <v>56</v>
      </c>
      <c r="E114" s="39" t="s">
        <v>2515</v>
      </c>
    </row>
    <row r="115" spans="1:5" ht="51">
      <c r="A115" s="35" t="s">
        <v>57</v>
      </c>
      <c r="E115" s="42" t="s">
        <v>2500</v>
      </c>
    </row>
    <row r="116" spans="1:5" ht="89.25">
      <c r="A116" t="s">
        <v>58</v>
      </c>
      <c r="E116" s="39" t="s">
        <v>2516</v>
      </c>
    </row>
    <row r="117" spans="1:16" ht="12.75">
      <c r="A117" t="s">
        <v>50</v>
      </c>
      <c s="34" t="s">
        <v>597</v>
      </c>
      <c s="34" t="s">
        <v>2517</v>
      </c>
      <c s="35" t="s">
        <v>5</v>
      </c>
      <c s="6" t="s">
        <v>2518</v>
      </c>
      <c s="36" t="s">
        <v>244</v>
      </c>
      <c s="37">
        <v>2</v>
      </c>
      <c s="36">
        <v>0</v>
      </c>
      <c s="36">
        <f>ROUND(G117*H117,6)</f>
      </c>
      <c r="L117" s="38">
        <v>0</v>
      </c>
      <c s="32">
        <f>ROUND(ROUND(L117,2)*ROUND(G117,3),2)</f>
      </c>
      <c s="36" t="s">
        <v>62</v>
      </c>
      <c>
        <f>(M117*21)/100</f>
      </c>
      <c t="s">
        <v>28</v>
      </c>
    </row>
    <row r="118" spans="1:5" ht="12.75">
      <c r="A118" s="35" t="s">
        <v>56</v>
      </c>
      <c r="E118" s="39" t="s">
        <v>2518</v>
      </c>
    </row>
    <row r="119" spans="1:5" ht="51">
      <c r="A119" s="35" t="s">
        <v>57</v>
      </c>
      <c r="E119" s="42" t="s">
        <v>2500</v>
      </c>
    </row>
    <row r="120" spans="1:5" ht="89.25">
      <c r="A120" t="s">
        <v>58</v>
      </c>
      <c r="E120" s="39" t="s">
        <v>2519</v>
      </c>
    </row>
    <row r="121" spans="1:13" ht="12.75">
      <c r="A121" t="s">
        <v>47</v>
      </c>
      <c r="C121" s="31" t="s">
        <v>2520</v>
      </c>
      <c r="E121" s="33" t="s">
        <v>2521</v>
      </c>
      <c r="J121" s="32">
        <f>0</f>
      </c>
      <c s="32">
        <f>0</f>
      </c>
      <c s="32">
        <f>0+L122+L126+L130+L134</f>
      </c>
      <c s="32">
        <f>0+M122+M126+M130+M134</f>
      </c>
    </row>
    <row r="122" spans="1:16" ht="12.75">
      <c r="A122" t="s">
        <v>50</v>
      </c>
      <c s="34" t="s">
        <v>163</v>
      </c>
      <c s="34" t="s">
        <v>2522</v>
      </c>
      <c s="35" t="s">
        <v>5</v>
      </c>
      <c s="6" t="s">
        <v>2523</v>
      </c>
      <c s="36" t="s">
        <v>54</v>
      </c>
      <c s="37">
        <v>4</v>
      </c>
      <c s="36">
        <v>0</v>
      </c>
      <c s="36">
        <f>ROUND(G122*H122,6)</f>
      </c>
      <c r="L122" s="38">
        <v>0</v>
      </c>
      <c s="32">
        <f>ROUND(ROUND(L122,2)*ROUND(G122,3),2)</f>
      </c>
      <c s="36" t="s">
        <v>55</v>
      </c>
      <c>
        <f>(M122*21)/100</f>
      </c>
      <c t="s">
        <v>28</v>
      </c>
    </row>
    <row r="123" spans="1:5" ht="12.75">
      <c r="A123" s="35" t="s">
        <v>56</v>
      </c>
      <c r="E123" s="39" t="s">
        <v>2523</v>
      </c>
    </row>
    <row r="124" spans="1:5" ht="51">
      <c r="A124" s="35" t="s">
        <v>57</v>
      </c>
      <c r="E124" s="42" t="s">
        <v>2308</v>
      </c>
    </row>
    <row r="125" spans="1:5" ht="191.25">
      <c r="A125" t="s">
        <v>58</v>
      </c>
      <c r="E125" s="39" t="s">
        <v>2524</v>
      </c>
    </row>
    <row r="126" spans="1:16" ht="12.75">
      <c r="A126" t="s">
        <v>50</v>
      </c>
      <c s="34" t="s">
        <v>169</v>
      </c>
      <c s="34" t="s">
        <v>2525</v>
      </c>
      <c s="35" t="s">
        <v>5</v>
      </c>
      <c s="6" t="s">
        <v>2526</v>
      </c>
      <c s="36" t="s">
        <v>54</v>
      </c>
      <c s="37">
        <v>4</v>
      </c>
      <c s="36">
        <v>0</v>
      </c>
      <c s="36">
        <f>ROUND(G126*H126,6)</f>
      </c>
      <c r="L126" s="38">
        <v>0</v>
      </c>
      <c s="32">
        <f>ROUND(ROUND(L126,2)*ROUND(G126,3),2)</f>
      </c>
      <c s="36" t="s">
        <v>55</v>
      </c>
      <c>
        <f>(M126*21)/100</f>
      </c>
      <c t="s">
        <v>28</v>
      </c>
    </row>
    <row r="127" spans="1:5" ht="12.75">
      <c r="A127" s="35" t="s">
        <v>56</v>
      </c>
      <c r="E127" s="39" t="s">
        <v>2526</v>
      </c>
    </row>
    <row r="128" spans="1:5" ht="51">
      <c r="A128" s="35" t="s">
        <v>57</v>
      </c>
      <c r="E128" s="42" t="s">
        <v>2308</v>
      </c>
    </row>
    <row r="129" spans="1:5" ht="191.25">
      <c r="A129" t="s">
        <v>58</v>
      </c>
      <c r="E129" s="39" t="s">
        <v>2527</v>
      </c>
    </row>
    <row r="130" spans="1:16" ht="12.75">
      <c r="A130" t="s">
        <v>50</v>
      </c>
      <c s="34" t="s">
        <v>173</v>
      </c>
      <c s="34" t="s">
        <v>2528</v>
      </c>
      <c s="35" t="s">
        <v>5</v>
      </c>
      <c s="6" t="s">
        <v>2529</v>
      </c>
      <c s="36" t="s">
        <v>54</v>
      </c>
      <c s="37">
        <v>2</v>
      </c>
      <c s="36">
        <v>0</v>
      </c>
      <c s="36">
        <f>ROUND(G130*H130,6)</f>
      </c>
      <c r="L130" s="38">
        <v>0</v>
      </c>
      <c s="32">
        <f>ROUND(ROUND(L130,2)*ROUND(G130,3),2)</f>
      </c>
      <c s="36" t="s">
        <v>55</v>
      </c>
      <c>
        <f>(M130*21)/100</f>
      </c>
      <c t="s">
        <v>28</v>
      </c>
    </row>
    <row r="131" spans="1:5" ht="12.75">
      <c r="A131" s="35" t="s">
        <v>56</v>
      </c>
      <c r="E131" s="39" t="s">
        <v>2529</v>
      </c>
    </row>
    <row r="132" spans="1:5" ht="51">
      <c r="A132" s="35" t="s">
        <v>57</v>
      </c>
      <c r="E132" s="42" t="s">
        <v>2117</v>
      </c>
    </row>
    <row r="133" spans="1:5" ht="191.25">
      <c r="A133" t="s">
        <v>58</v>
      </c>
      <c r="E133" s="39" t="s">
        <v>2530</v>
      </c>
    </row>
    <row r="134" spans="1:16" ht="12.75">
      <c r="A134" t="s">
        <v>50</v>
      </c>
      <c s="34" t="s">
        <v>177</v>
      </c>
      <c s="34" t="s">
        <v>2531</v>
      </c>
      <c s="35" t="s">
        <v>5</v>
      </c>
      <c s="6" t="s">
        <v>2532</v>
      </c>
      <c s="36" t="s">
        <v>2116</v>
      </c>
      <c s="37">
        <v>4</v>
      </c>
      <c s="36">
        <v>0</v>
      </c>
      <c s="36">
        <f>ROUND(G134*H134,6)</f>
      </c>
      <c r="L134" s="38">
        <v>0</v>
      </c>
      <c s="32">
        <f>ROUND(ROUND(L134,2)*ROUND(G134,3),2)</f>
      </c>
      <c s="36" t="s">
        <v>55</v>
      </c>
      <c>
        <f>(M134*21)/100</f>
      </c>
      <c t="s">
        <v>28</v>
      </c>
    </row>
    <row r="135" spans="1:5" ht="12.75">
      <c r="A135" s="35" t="s">
        <v>56</v>
      </c>
      <c r="E135" s="39" t="s">
        <v>2532</v>
      </c>
    </row>
    <row r="136" spans="1:5" ht="51">
      <c r="A136" s="35" t="s">
        <v>57</v>
      </c>
      <c r="E136" s="42" t="s">
        <v>2308</v>
      </c>
    </row>
    <row r="137" spans="1:5" ht="140.25">
      <c r="A137" t="s">
        <v>58</v>
      </c>
      <c r="E137" s="39" t="s">
        <v>2533</v>
      </c>
    </row>
    <row r="138" spans="1:13" ht="12.75">
      <c r="A138" t="s">
        <v>47</v>
      </c>
      <c r="C138" s="31" t="s">
        <v>2534</v>
      </c>
      <c r="E138" s="33" t="s">
        <v>2535</v>
      </c>
      <c r="J138" s="32">
        <f>0</f>
      </c>
      <c s="32">
        <f>0</f>
      </c>
      <c s="32">
        <f>0+L139+L143+L147+L151+L155+L159</f>
      </c>
      <c s="32">
        <f>0+M139+M143+M147+M151+M155+M159</f>
      </c>
    </row>
    <row r="139" spans="1:16" ht="12.75">
      <c r="A139" t="s">
        <v>50</v>
      </c>
      <c s="34" t="s">
        <v>232</v>
      </c>
      <c s="34" t="s">
        <v>2536</v>
      </c>
      <c s="35" t="s">
        <v>5</v>
      </c>
      <c s="6" t="s">
        <v>2537</v>
      </c>
      <c s="36" t="s">
        <v>202</v>
      </c>
      <c s="37">
        <v>1729</v>
      </c>
      <c s="36">
        <v>0</v>
      </c>
      <c s="36">
        <f>ROUND(G139*H139,6)</f>
      </c>
      <c r="L139" s="38">
        <v>0</v>
      </c>
      <c s="32">
        <f>ROUND(ROUND(L139,2)*ROUND(G139,3),2)</f>
      </c>
      <c s="36" t="s">
        <v>55</v>
      </c>
      <c>
        <f>(M139*21)/100</f>
      </c>
      <c t="s">
        <v>28</v>
      </c>
    </row>
    <row r="140" spans="1:5" ht="12.75">
      <c r="A140" s="35" t="s">
        <v>56</v>
      </c>
      <c r="E140" s="39" t="s">
        <v>2537</v>
      </c>
    </row>
    <row r="141" spans="1:5" ht="12.75">
      <c r="A141" s="35" t="s">
        <v>57</v>
      </c>
      <c r="E141" s="40" t="s">
        <v>5</v>
      </c>
    </row>
    <row r="142" spans="1:5" ht="191.25">
      <c r="A142" t="s">
        <v>58</v>
      </c>
      <c r="E142" s="39" t="s">
        <v>2538</v>
      </c>
    </row>
    <row r="143" spans="1:16" ht="12.75">
      <c r="A143" t="s">
        <v>50</v>
      </c>
      <c s="34" t="s">
        <v>236</v>
      </c>
      <c s="34" t="s">
        <v>2539</v>
      </c>
      <c s="35" t="s">
        <v>5</v>
      </c>
      <c s="6" t="s">
        <v>2540</v>
      </c>
      <c s="36" t="s">
        <v>202</v>
      </c>
      <c s="37">
        <v>643</v>
      </c>
      <c s="36">
        <v>0</v>
      </c>
      <c s="36">
        <f>ROUND(G143*H143,6)</f>
      </c>
      <c r="L143" s="38">
        <v>0</v>
      </c>
      <c s="32">
        <f>ROUND(ROUND(L143,2)*ROUND(G143,3),2)</f>
      </c>
      <c s="36" t="s">
        <v>55</v>
      </c>
      <c>
        <f>(M143*21)/100</f>
      </c>
      <c t="s">
        <v>28</v>
      </c>
    </row>
    <row r="144" spans="1:5" ht="12.75">
      <c r="A144" s="35" t="s">
        <v>56</v>
      </c>
      <c r="E144" s="39" t="s">
        <v>2540</v>
      </c>
    </row>
    <row r="145" spans="1:5" ht="229.5">
      <c r="A145" s="35" t="s">
        <v>57</v>
      </c>
      <c r="E145" s="42" t="s">
        <v>2479</v>
      </c>
    </row>
    <row r="146" spans="1:5" ht="191.25">
      <c r="A146" t="s">
        <v>58</v>
      </c>
      <c r="E146" s="39" t="s">
        <v>2541</v>
      </c>
    </row>
    <row r="147" spans="1:16" ht="12.75">
      <c r="A147" t="s">
        <v>50</v>
      </c>
      <c s="34" t="s">
        <v>241</v>
      </c>
      <c s="34" t="s">
        <v>2542</v>
      </c>
      <c s="35" t="s">
        <v>5</v>
      </c>
      <c s="6" t="s">
        <v>2543</v>
      </c>
      <c s="36" t="s">
        <v>202</v>
      </c>
      <c s="37">
        <v>433</v>
      </c>
      <c s="36">
        <v>0</v>
      </c>
      <c s="36">
        <f>ROUND(G147*H147,6)</f>
      </c>
      <c r="L147" s="38">
        <v>0</v>
      </c>
      <c s="32">
        <f>ROUND(ROUND(L147,2)*ROUND(G147,3),2)</f>
      </c>
      <c s="36" t="s">
        <v>55</v>
      </c>
      <c>
        <f>(M147*21)/100</f>
      </c>
      <c t="s">
        <v>28</v>
      </c>
    </row>
    <row r="148" spans="1:5" ht="12.75">
      <c r="A148" s="35" t="s">
        <v>56</v>
      </c>
      <c r="E148" s="39" t="s">
        <v>2543</v>
      </c>
    </row>
    <row r="149" spans="1:5" ht="229.5">
      <c r="A149" s="35" t="s">
        <v>57</v>
      </c>
      <c r="E149" s="42" t="s">
        <v>2481</v>
      </c>
    </row>
    <row r="150" spans="1:5" ht="191.25">
      <c r="A150" t="s">
        <v>58</v>
      </c>
      <c r="E150" s="39" t="s">
        <v>2544</v>
      </c>
    </row>
    <row r="151" spans="1:16" ht="12.75">
      <c r="A151" t="s">
        <v>50</v>
      </c>
      <c s="34" t="s">
        <v>246</v>
      </c>
      <c s="34" t="s">
        <v>2545</v>
      </c>
      <c s="35" t="s">
        <v>5</v>
      </c>
      <c s="6" t="s">
        <v>2546</v>
      </c>
      <c s="36" t="s">
        <v>202</v>
      </c>
      <c s="37">
        <v>256</v>
      </c>
      <c s="36">
        <v>0</v>
      </c>
      <c s="36">
        <f>ROUND(G151*H151,6)</f>
      </c>
      <c r="L151" s="38">
        <v>0</v>
      </c>
      <c s="32">
        <f>ROUND(ROUND(L151,2)*ROUND(G151,3),2)</f>
      </c>
      <c s="36" t="s">
        <v>55</v>
      </c>
      <c>
        <f>(M151*21)/100</f>
      </c>
      <c t="s">
        <v>28</v>
      </c>
    </row>
    <row r="152" spans="1:5" ht="12.75">
      <c r="A152" s="35" t="s">
        <v>56</v>
      </c>
      <c r="E152" s="39" t="s">
        <v>2546</v>
      </c>
    </row>
    <row r="153" spans="1:5" ht="229.5">
      <c r="A153" s="35" t="s">
        <v>57</v>
      </c>
      <c r="E153" s="42" t="s">
        <v>2484</v>
      </c>
    </row>
    <row r="154" spans="1:5" ht="191.25">
      <c r="A154" t="s">
        <v>58</v>
      </c>
      <c r="E154" s="39" t="s">
        <v>2547</v>
      </c>
    </row>
    <row r="155" spans="1:16" ht="12.75">
      <c r="A155" t="s">
        <v>50</v>
      </c>
      <c s="34" t="s">
        <v>250</v>
      </c>
      <c s="34" t="s">
        <v>2548</v>
      </c>
      <c s="35" t="s">
        <v>5</v>
      </c>
      <c s="6" t="s">
        <v>2549</v>
      </c>
      <c s="36" t="s">
        <v>202</v>
      </c>
      <c s="37">
        <v>56</v>
      </c>
      <c s="36">
        <v>0</v>
      </c>
      <c s="36">
        <f>ROUND(G155*H155,6)</f>
      </c>
      <c r="L155" s="38">
        <v>0</v>
      </c>
      <c s="32">
        <f>ROUND(ROUND(L155,2)*ROUND(G155,3),2)</f>
      </c>
      <c s="36" t="s">
        <v>55</v>
      </c>
      <c>
        <f>(M155*21)/100</f>
      </c>
      <c t="s">
        <v>28</v>
      </c>
    </row>
    <row r="156" spans="1:5" ht="12.75">
      <c r="A156" s="35" t="s">
        <v>56</v>
      </c>
      <c r="E156" s="39" t="s">
        <v>2549</v>
      </c>
    </row>
    <row r="157" spans="1:5" ht="229.5">
      <c r="A157" s="35" t="s">
        <v>57</v>
      </c>
      <c r="E157" s="42" t="s">
        <v>2488</v>
      </c>
    </row>
    <row r="158" spans="1:5" ht="191.25">
      <c r="A158" t="s">
        <v>58</v>
      </c>
      <c r="E158" s="39" t="s">
        <v>2550</v>
      </c>
    </row>
    <row r="159" spans="1:16" ht="12.75">
      <c r="A159" t="s">
        <v>50</v>
      </c>
      <c s="34" t="s">
        <v>254</v>
      </c>
      <c s="34" t="s">
        <v>2551</v>
      </c>
      <c s="35" t="s">
        <v>5</v>
      </c>
      <c s="6" t="s">
        <v>2552</v>
      </c>
      <c s="36" t="s">
        <v>202</v>
      </c>
      <c s="37">
        <v>8</v>
      </c>
      <c s="36">
        <v>0</v>
      </c>
      <c s="36">
        <f>ROUND(G159*H159,6)</f>
      </c>
      <c r="L159" s="38">
        <v>0</v>
      </c>
      <c s="32">
        <f>ROUND(ROUND(L159,2)*ROUND(G159,3),2)</f>
      </c>
      <c s="36" t="s">
        <v>55</v>
      </c>
      <c>
        <f>(M159*21)/100</f>
      </c>
      <c t="s">
        <v>28</v>
      </c>
    </row>
    <row r="160" spans="1:5" ht="12.75">
      <c r="A160" s="35" t="s">
        <v>56</v>
      </c>
      <c r="E160" s="39" t="s">
        <v>2552</v>
      </c>
    </row>
    <row r="161" spans="1:5" ht="229.5">
      <c r="A161" s="35" t="s">
        <v>57</v>
      </c>
      <c r="E161" s="42" t="s">
        <v>2491</v>
      </c>
    </row>
    <row r="162" spans="1:5" ht="191.25">
      <c r="A162" t="s">
        <v>58</v>
      </c>
      <c r="E162" s="39" t="s">
        <v>2553</v>
      </c>
    </row>
    <row r="163" spans="1:13" ht="12.75">
      <c r="A163" t="s">
        <v>47</v>
      </c>
      <c r="C163" s="31" t="s">
        <v>2554</v>
      </c>
      <c r="E163" s="33" t="s">
        <v>2555</v>
      </c>
      <c r="J163" s="32">
        <f>0</f>
      </c>
      <c s="32">
        <f>0</f>
      </c>
      <c s="32">
        <f>0+L164+L168+L172+L176+L180+L184+L188+L192+L196+L200+L204+L208</f>
      </c>
      <c s="32">
        <f>0+M164+M168+M172+M176+M180+M184+M188+M192+M196+M200+M204+M208</f>
      </c>
    </row>
    <row r="164" spans="1:16" ht="12.75">
      <c r="A164" t="s">
        <v>50</v>
      </c>
      <c s="34" t="s">
        <v>255</v>
      </c>
      <c s="34" t="s">
        <v>2556</v>
      </c>
      <c s="35" t="s">
        <v>5</v>
      </c>
      <c s="6" t="s">
        <v>2557</v>
      </c>
      <c s="36" t="s">
        <v>202</v>
      </c>
      <c s="37">
        <v>16</v>
      </c>
      <c s="36">
        <v>0</v>
      </c>
      <c s="36">
        <f>ROUND(G164*H164,6)</f>
      </c>
      <c r="L164" s="38">
        <v>0</v>
      </c>
      <c s="32">
        <f>ROUND(ROUND(L164,2)*ROUND(G164,3),2)</f>
      </c>
      <c s="36" t="s">
        <v>55</v>
      </c>
      <c>
        <f>(M164*21)/100</f>
      </c>
      <c t="s">
        <v>28</v>
      </c>
    </row>
    <row r="165" spans="1:5" ht="12.75">
      <c r="A165" s="35" t="s">
        <v>56</v>
      </c>
      <c r="E165" s="39" t="s">
        <v>2557</v>
      </c>
    </row>
    <row r="166" spans="1:5" ht="51">
      <c r="A166" s="35" t="s">
        <v>57</v>
      </c>
      <c r="E166" s="42" t="s">
        <v>2446</v>
      </c>
    </row>
    <row r="167" spans="1:5" ht="191.25">
      <c r="A167" t="s">
        <v>58</v>
      </c>
      <c r="E167" s="39" t="s">
        <v>2558</v>
      </c>
    </row>
    <row r="168" spans="1:16" ht="12.75">
      <c r="A168" t="s">
        <v>50</v>
      </c>
      <c s="34" t="s">
        <v>256</v>
      </c>
      <c s="34" t="s">
        <v>2559</v>
      </c>
      <c s="35" t="s">
        <v>5</v>
      </c>
      <c s="6" t="s">
        <v>2560</v>
      </c>
      <c s="36" t="s">
        <v>202</v>
      </c>
      <c s="37">
        <v>38</v>
      </c>
      <c s="36">
        <v>0</v>
      </c>
      <c s="36">
        <f>ROUND(G168*H168,6)</f>
      </c>
      <c r="L168" s="38">
        <v>0</v>
      </c>
      <c s="32">
        <f>ROUND(ROUND(L168,2)*ROUND(G168,3),2)</f>
      </c>
      <c s="36" t="s">
        <v>55</v>
      </c>
      <c>
        <f>(M168*21)/100</f>
      </c>
      <c t="s">
        <v>28</v>
      </c>
    </row>
    <row r="169" spans="1:5" ht="12.75">
      <c r="A169" s="35" t="s">
        <v>56</v>
      </c>
      <c r="E169" s="39" t="s">
        <v>2560</v>
      </c>
    </row>
    <row r="170" spans="1:5" ht="51">
      <c r="A170" s="35" t="s">
        <v>57</v>
      </c>
      <c r="E170" s="42" t="s">
        <v>2561</v>
      </c>
    </row>
    <row r="171" spans="1:5" ht="191.25">
      <c r="A171" t="s">
        <v>58</v>
      </c>
      <c r="E171" s="39" t="s">
        <v>2562</v>
      </c>
    </row>
    <row r="172" spans="1:16" ht="12.75">
      <c r="A172" t="s">
        <v>50</v>
      </c>
      <c s="34" t="s">
        <v>260</v>
      </c>
      <c s="34" t="s">
        <v>2563</v>
      </c>
      <c s="35" t="s">
        <v>5</v>
      </c>
      <c s="6" t="s">
        <v>2564</v>
      </c>
      <c s="36" t="s">
        <v>202</v>
      </c>
      <c s="37">
        <v>191</v>
      </c>
      <c s="36">
        <v>0</v>
      </c>
      <c s="36">
        <f>ROUND(G172*H172,6)</f>
      </c>
      <c r="L172" s="38">
        <v>0</v>
      </c>
      <c s="32">
        <f>ROUND(ROUND(L172,2)*ROUND(G172,3),2)</f>
      </c>
      <c s="36" t="s">
        <v>55</v>
      </c>
      <c>
        <f>(M172*21)/100</f>
      </c>
      <c t="s">
        <v>28</v>
      </c>
    </row>
    <row r="173" spans="1:5" ht="12.75">
      <c r="A173" s="35" t="s">
        <v>56</v>
      </c>
      <c r="E173" s="39" t="s">
        <v>2564</v>
      </c>
    </row>
    <row r="174" spans="1:5" ht="51">
      <c r="A174" s="35" t="s">
        <v>57</v>
      </c>
      <c r="E174" s="42" t="s">
        <v>2565</v>
      </c>
    </row>
    <row r="175" spans="1:5" ht="191.25">
      <c r="A175" t="s">
        <v>58</v>
      </c>
      <c r="E175" s="39" t="s">
        <v>2566</v>
      </c>
    </row>
    <row r="176" spans="1:16" ht="12.75">
      <c r="A176" t="s">
        <v>50</v>
      </c>
      <c s="34" t="s">
        <v>264</v>
      </c>
      <c s="34" t="s">
        <v>2567</v>
      </c>
      <c s="35" t="s">
        <v>5</v>
      </c>
      <c s="6" t="s">
        <v>2568</v>
      </c>
      <c s="36" t="s">
        <v>202</v>
      </c>
      <c s="37">
        <v>113</v>
      </c>
      <c s="36">
        <v>0</v>
      </c>
      <c s="36">
        <f>ROUND(G176*H176,6)</f>
      </c>
      <c r="L176" s="38">
        <v>0</v>
      </c>
      <c s="32">
        <f>ROUND(ROUND(L176,2)*ROUND(G176,3),2)</f>
      </c>
      <c s="36" t="s">
        <v>55</v>
      </c>
      <c>
        <f>(M176*21)/100</f>
      </c>
      <c t="s">
        <v>28</v>
      </c>
    </row>
    <row r="177" spans="1:5" ht="12.75">
      <c r="A177" s="35" t="s">
        <v>56</v>
      </c>
      <c r="E177" s="39" t="s">
        <v>2568</v>
      </c>
    </row>
    <row r="178" spans="1:5" ht="51">
      <c r="A178" s="35" t="s">
        <v>57</v>
      </c>
      <c r="E178" s="42" t="s">
        <v>2569</v>
      </c>
    </row>
    <row r="179" spans="1:5" ht="191.25">
      <c r="A179" t="s">
        <v>58</v>
      </c>
      <c r="E179" s="39" t="s">
        <v>2570</v>
      </c>
    </row>
    <row r="180" spans="1:16" ht="12.75">
      <c r="A180" t="s">
        <v>50</v>
      </c>
      <c s="34" t="s">
        <v>268</v>
      </c>
      <c s="34" t="s">
        <v>2571</v>
      </c>
      <c s="35" t="s">
        <v>5</v>
      </c>
      <c s="6" t="s">
        <v>2572</v>
      </c>
      <c s="36" t="s">
        <v>202</v>
      </c>
      <c s="37">
        <v>96</v>
      </c>
      <c s="36">
        <v>0</v>
      </c>
      <c s="36">
        <f>ROUND(G180*H180,6)</f>
      </c>
      <c r="L180" s="38">
        <v>0</v>
      </c>
      <c s="32">
        <f>ROUND(ROUND(L180,2)*ROUND(G180,3),2)</f>
      </c>
      <c s="36" t="s">
        <v>55</v>
      </c>
      <c>
        <f>(M180*21)/100</f>
      </c>
      <c t="s">
        <v>28</v>
      </c>
    </row>
    <row r="181" spans="1:5" ht="12.75">
      <c r="A181" s="35" t="s">
        <v>56</v>
      </c>
      <c r="E181" s="39" t="s">
        <v>2572</v>
      </c>
    </row>
    <row r="182" spans="1:5" ht="51">
      <c r="A182" s="35" t="s">
        <v>57</v>
      </c>
      <c r="E182" s="42" t="s">
        <v>2459</v>
      </c>
    </row>
    <row r="183" spans="1:5" ht="191.25">
      <c r="A183" t="s">
        <v>58</v>
      </c>
      <c r="E183" s="39" t="s">
        <v>2573</v>
      </c>
    </row>
    <row r="184" spans="1:16" ht="12.75">
      <c r="A184" t="s">
        <v>50</v>
      </c>
      <c s="34" t="s">
        <v>272</v>
      </c>
      <c s="34" t="s">
        <v>2574</v>
      </c>
      <c s="35" t="s">
        <v>5</v>
      </c>
      <c s="6" t="s">
        <v>2575</v>
      </c>
      <c s="36" t="s">
        <v>202</v>
      </c>
      <c s="37">
        <v>68</v>
      </c>
      <c s="36">
        <v>0</v>
      </c>
      <c s="36">
        <f>ROUND(G184*H184,6)</f>
      </c>
      <c r="L184" s="38">
        <v>0</v>
      </c>
      <c s="32">
        <f>ROUND(ROUND(L184,2)*ROUND(G184,3),2)</f>
      </c>
      <c s="36" t="s">
        <v>55</v>
      </c>
      <c>
        <f>(M184*21)/100</f>
      </c>
      <c t="s">
        <v>28</v>
      </c>
    </row>
    <row r="185" spans="1:5" ht="12.75">
      <c r="A185" s="35" t="s">
        <v>56</v>
      </c>
      <c r="E185" s="39" t="s">
        <v>2575</v>
      </c>
    </row>
    <row r="186" spans="1:5" ht="51">
      <c r="A186" s="35" t="s">
        <v>57</v>
      </c>
      <c r="E186" s="42" t="s">
        <v>2463</v>
      </c>
    </row>
    <row r="187" spans="1:5" ht="191.25">
      <c r="A187" t="s">
        <v>58</v>
      </c>
      <c r="E187" s="39" t="s">
        <v>2576</v>
      </c>
    </row>
    <row r="188" spans="1:16" ht="12.75">
      <c r="A188" t="s">
        <v>50</v>
      </c>
      <c s="34" t="s">
        <v>276</v>
      </c>
      <c s="34" t="s">
        <v>2577</v>
      </c>
      <c s="35" t="s">
        <v>5</v>
      </c>
      <c s="6" t="s">
        <v>2578</v>
      </c>
      <c s="36" t="s">
        <v>202</v>
      </c>
      <c s="37">
        <v>58</v>
      </c>
      <c s="36">
        <v>0</v>
      </c>
      <c s="36">
        <f>ROUND(G188*H188,6)</f>
      </c>
      <c r="L188" s="38">
        <v>0</v>
      </c>
      <c s="32">
        <f>ROUND(ROUND(L188,2)*ROUND(G188,3),2)</f>
      </c>
      <c s="36" t="s">
        <v>62</v>
      </c>
      <c>
        <f>(M188*21)/100</f>
      </c>
      <c t="s">
        <v>28</v>
      </c>
    </row>
    <row r="189" spans="1:5" ht="12.75">
      <c r="A189" s="35" t="s">
        <v>56</v>
      </c>
      <c r="E189" s="39" t="s">
        <v>2578</v>
      </c>
    </row>
    <row r="190" spans="1:5" ht="51">
      <c r="A190" s="35" t="s">
        <v>57</v>
      </c>
      <c r="E190" s="42" t="s">
        <v>2467</v>
      </c>
    </row>
    <row r="191" spans="1:5" ht="89.25">
      <c r="A191" t="s">
        <v>58</v>
      </c>
      <c r="E191" s="39" t="s">
        <v>2579</v>
      </c>
    </row>
    <row r="192" spans="1:16" ht="12.75">
      <c r="A192" t="s">
        <v>50</v>
      </c>
      <c s="34" t="s">
        <v>280</v>
      </c>
      <c s="34" t="s">
        <v>2580</v>
      </c>
      <c s="35" t="s">
        <v>5</v>
      </c>
      <c s="6" t="s">
        <v>2581</v>
      </c>
      <c s="36" t="s">
        <v>202</v>
      </c>
      <c s="37">
        <v>12</v>
      </c>
      <c s="36">
        <v>0</v>
      </c>
      <c s="36">
        <f>ROUND(G192*H192,6)</f>
      </c>
      <c r="L192" s="38">
        <v>0</v>
      </c>
      <c s="32">
        <f>ROUND(ROUND(L192,2)*ROUND(G192,3),2)</f>
      </c>
      <c s="36" t="s">
        <v>62</v>
      </c>
      <c>
        <f>(M192*21)/100</f>
      </c>
      <c t="s">
        <v>28</v>
      </c>
    </row>
    <row r="193" spans="1:5" ht="12.75">
      <c r="A193" s="35" t="s">
        <v>56</v>
      </c>
      <c r="E193" s="39" t="s">
        <v>2581</v>
      </c>
    </row>
    <row r="194" spans="1:5" ht="51">
      <c r="A194" s="35" t="s">
        <v>57</v>
      </c>
      <c r="E194" s="42" t="s">
        <v>2471</v>
      </c>
    </row>
    <row r="195" spans="1:5" ht="89.25">
      <c r="A195" t="s">
        <v>58</v>
      </c>
      <c r="E195" s="39" t="s">
        <v>2582</v>
      </c>
    </row>
    <row r="196" spans="1:16" ht="12.75">
      <c r="A196" t="s">
        <v>50</v>
      </c>
      <c s="34" t="s">
        <v>284</v>
      </c>
      <c s="34" t="s">
        <v>2583</v>
      </c>
      <c s="35" t="s">
        <v>5</v>
      </c>
      <c s="6" t="s">
        <v>2584</v>
      </c>
      <c s="36" t="s">
        <v>202</v>
      </c>
      <c s="37">
        <v>3551</v>
      </c>
      <c s="36">
        <v>0</v>
      </c>
      <c s="36">
        <f>ROUND(G196*H196,6)</f>
      </c>
      <c r="L196" s="38">
        <v>0</v>
      </c>
      <c s="32">
        <f>ROUND(ROUND(L196,2)*ROUND(G196,3),2)</f>
      </c>
      <c s="36" t="s">
        <v>55</v>
      </c>
      <c>
        <f>(M196*21)/100</f>
      </c>
      <c t="s">
        <v>28</v>
      </c>
    </row>
    <row r="197" spans="1:5" ht="12.75">
      <c r="A197" s="35" t="s">
        <v>56</v>
      </c>
      <c r="E197" s="39" t="s">
        <v>2584</v>
      </c>
    </row>
    <row r="198" spans="1:5" ht="229.5">
      <c r="A198" s="35" t="s">
        <v>57</v>
      </c>
      <c r="E198" s="42" t="s">
        <v>2585</v>
      </c>
    </row>
    <row r="199" spans="1:5" ht="191.25">
      <c r="A199" t="s">
        <v>58</v>
      </c>
      <c r="E199" s="39" t="s">
        <v>2586</v>
      </c>
    </row>
    <row r="200" spans="1:16" ht="12.75">
      <c r="A200" t="s">
        <v>50</v>
      </c>
      <c s="34" t="s">
        <v>288</v>
      </c>
      <c s="34" t="s">
        <v>2587</v>
      </c>
      <c s="35" t="s">
        <v>5</v>
      </c>
      <c s="6" t="s">
        <v>2588</v>
      </c>
      <c s="36" t="s">
        <v>202</v>
      </c>
      <c s="37">
        <v>76</v>
      </c>
      <c s="36">
        <v>0</v>
      </c>
      <c s="36">
        <f>ROUND(G200*H200,6)</f>
      </c>
      <c r="L200" s="38">
        <v>0</v>
      </c>
      <c s="32">
        <f>ROUND(ROUND(L200,2)*ROUND(G200,3),2)</f>
      </c>
      <c s="36" t="s">
        <v>55</v>
      </c>
      <c>
        <f>(M200*21)/100</f>
      </c>
      <c t="s">
        <v>28</v>
      </c>
    </row>
    <row r="201" spans="1:5" ht="12.75">
      <c r="A201" s="35" t="s">
        <v>56</v>
      </c>
      <c r="E201" s="39" t="s">
        <v>2588</v>
      </c>
    </row>
    <row r="202" spans="1:5" ht="76.5">
      <c r="A202" s="35" t="s">
        <v>57</v>
      </c>
      <c r="E202" s="42" t="s">
        <v>2589</v>
      </c>
    </row>
    <row r="203" spans="1:5" ht="191.25">
      <c r="A203" t="s">
        <v>58</v>
      </c>
      <c r="E203" s="39" t="s">
        <v>2590</v>
      </c>
    </row>
    <row r="204" spans="1:16" ht="12.75">
      <c r="A204" t="s">
        <v>50</v>
      </c>
      <c s="34" t="s">
        <v>292</v>
      </c>
      <c s="34" t="s">
        <v>2591</v>
      </c>
      <c s="35" t="s">
        <v>5</v>
      </c>
      <c s="6" t="s">
        <v>2592</v>
      </c>
      <c s="36" t="s">
        <v>202</v>
      </c>
      <c s="37">
        <v>58</v>
      </c>
      <c s="36">
        <v>0</v>
      </c>
      <c s="36">
        <f>ROUND(G204*H204,6)</f>
      </c>
      <c r="L204" s="38">
        <v>0</v>
      </c>
      <c s="32">
        <f>ROUND(ROUND(L204,2)*ROUND(G204,3),2)</f>
      </c>
      <c s="36" t="s">
        <v>55</v>
      </c>
      <c>
        <f>(M204*21)/100</f>
      </c>
      <c t="s">
        <v>28</v>
      </c>
    </row>
    <row r="205" spans="1:5" ht="12.75">
      <c r="A205" s="35" t="s">
        <v>56</v>
      </c>
      <c r="E205" s="39" t="s">
        <v>2592</v>
      </c>
    </row>
    <row r="206" spans="1:5" ht="51">
      <c r="A206" s="35" t="s">
        <v>57</v>
      </c>
      <c r="E206" s="42" t="s">
        <v>2467</v>
      </c>
    </row>
    <row r="207" spans="1:5" ht="191.25">
      <c r="A207" t="s">
        <v>58</v>
      </c>
      <c r="E207" s="39" t="s">
        <v>2593</v>
      </c>
    </row>
    <row r="208" spans="1:16" ht="12.75">
      <c r="A208" t="s">
        <v>50</v>
      </c>
      <c s="34" t="s">
        <v>296</v>
      </c>
      <c s="34" t="s">
        <v>2594</v>
      </c>
      <c s="35" t="s">
        <v>5</v>
      </c>
      <c s="6" t="s">
        <v>2595</v>
      </c>
      <c s="36" t="s">
        <v>202</v>
      </c>
      <c s="37">
        <v>12</v>
      </c>
      <c s="36">
        <v>0</v>
      </c>
      <c s="36">
        <f>ROUND(G208*H208,6)</f>
      </c>
      <c r="L208" s="38">
        <v>0</v>
      </c>
      <c s="32">
        <f>ROUND(ROUND(L208,2)*ROUND(G208,3),2)</f>
      </c>
      <c s="36" t="s">
        <v>55</v>
      </c>
      <c>
        <f>(M208*21)/100</f>
      </c>
      <c t="s">
        <v>28</v>
      </c>
    </row>
    <row r="209" spans="1:5" ht="12.75">
      <c r="A209" s="35" t="s">
        <v>56</v>
      </c>
      <c r="E209" s="39" t="s">
        <v>2595</v>
      </c>
    </row>
    <row r="210" spans="1:5" ht="51">
      <c r="A210" s="35" t="s">
        <v>57</v>
      </c>
      <c r="E210" s="42" t="s">
        <v>2471</v>
      </c>
    </row>
    <row r="211" spans="1:5" ht="191.25">
      <c r="A211" t="s">
        <v>58</v>
      </c>
      <c r="E211" s="39" t="s">
        <v>2596</v>
      </c>
    </row>
    <row r="212" spans="1:13" ht="12.75">
      <c r="A212" t="s">
        <v>47</v>
      </c>
      <c r="C212" s="31" t="s">
        <v>2597</v>
      </c>
      <c r="E212" s="33" t="s">
        <v>2598</v>
      </c>
      <c r="J212" s="32">
        <f>0</f>
      </c>
      <c s="32">
        <f>0</f>
      </c>
      <c s="32">
        <f>0+L213+L217+L221+L225+L229+L233+L237+L241+L245+L249+L253+L257</f>
      </c>
      <c s="32">
        <f>0+M213+M217+M221+M225+M229+M233+M237+M241+M245+M249+M253+M257</f>
      </c>
    </row>
    <row r="213" spans="1:16" ht="12.75">
      <c r="A213" t="s">
        <v>50</v>
      </c>
      <c s="34" t="s">
        <v>78</v>
      </c>
      <c s="34" t="s">
        <v>2599</v>
      </c>
      <c s="35" t="s">
        <v>5</v>
      </c>
      <c s="6" t="s">
        <v>2600</v>
      </c>
      <c s="36" t="s">
        <v>54</v>
      </c>
      <c s="37">
        <v>14</v>
      </c>
      <c s="36">
        <v>0</v>
      </c>
      <c s="36">
        <f>ROUND(G213*H213,6)</f>
      </c>
      <c r="L213" s="38">
        <v>0</v>
      </c>
      <c s="32">
        <f>ROUND(ROUND(L213,2)*ROUND(G213,3),2)</f>
      </c>
      <c s="36" t="s">
        <v>55</v>
      </c>
      <c>
        <f>(M213*21)/100</f>
      </c>
      <c t="s">
        <v>28</v>
      </c>
    </row>
    <row r="214" spans="1:5" ht="12.75">
      <c r="A214" s="35" t="s">
        <v>56</v>
      </c>
      <c r="E214" s="39" t="s">
        <v>2600</v>
      </c>
    </row>
    <row r="215" spans="1:5" ht="76.5">
      <c r="A215" s="35" t="s">
        <v>57</v>
      </c>
      <c r="E215" s="42" t="s">
        <v>2601</v>
      </c>
    </row>
    <row r="216" spans="1:5" ht="140.25">
      <c r="A216" t="s">
        <v>58</v>
      </c>
      <c r="E216" s="39" t="s">
        <v>2602</v>
      </c>
    </row>
    <row r="217" spans="1:16" ht="12.75">
      <c r="A217" t="s">
        <v>50</v>
      </c>
      <c s="34" t="s">
        <v>82</v>
      </c>
      <c s="34" t="s">
        <v>2603</v>
      </c>
      <c s="35" t="s">
        <v>5</v>
      </c>
      <c s="6" t="s">
        <v>2604</v>
      </c>
      <c s="36" t="s">
        <v>54</v>
      </c>
      <c s="37">
        <v>6</v>
      </c>
      <c s="36">
        <v>0</v>
      </c>
      <c s="36">
        <f>ROUND(G217*H217,6)</f>
      </c>
      <c r="L217" s="38">
        <v>0</v>
      </c>
      <c s="32">
        <f>ROUND(ROUND(L217,2)*ROUND(G217,3),2)</f>
      </c>
      <c s="36" t="s">
        <v>55</v>
      </c>
      <c>
        <f>(M217*21)/100</f>
      </c>
      <c t="s">
        <v>28</v>
      </c>
    </row>
    <row r="218" spans="1:5" ht="12.75">
      <c r="A218" s="35" t="s">
        <v>56</v>
      </c>
      <c r="E218" s="39" t="s">
        <v>2604</v>
      </c>
    </row>
    <row r="219" spans="1:5" ht="51">
      <c r="A219" s="35" t="s">
        <v>57</v>
      </c>
      <c r="E219" s="42" t="s">
        <v>2605</v>
      </c>
    </row>
    <row r="220" spans="1:5" ht="140.25">
      <c r="A220" t="s">
        <v>58</v>
      </c>
      <c r="E220" s="39" t="s">
        <v>2606</v>
      </c>
    </row>
    <row r="221" spans="1:16" ht="12.75">
      <c r="A221" t="s">
        <v>50</v>
      </c>
      <c s="34" t="s">
        <v>86</v>
      </c>
      <c s="34" t="s">
        <v>2607</v>
      </c>
      <c s="35" t="s">
        <v>5</v>
      </c>
      <c s="6" t="s">
        <v>2608</v>
      </c>
      <c s="36" t="s">
        <v>2116</v>
      </c>
      <c s="37">
        <v>3</v>
      </c>
      <c s="36">
        <v>0</v>
      </c>
      <c s="36">
        <f>ROUND(G221*H221,6)</f>
      </c>
      <c r="L221" s="38">
        <v>0</v>
      </c>
      <c s="32">
        <f>ROUND(ROUND(L221,2)*ROUND(G221,3),2)</f>
      </c>
      <c s="36" t="s">
        <v>55</v>
      </c>
      <c>
        <f>(M221*21)/100</f>
      </c>
      <c t="s">
        <v>28</v>
      </c>
    </row>
    <row r="222" spans="1:5" ht="12.75">
      <c r="A222" s="35" t="s">
        <v>56</v>
      </c>
      <c r="E222" s="39" t="s">
        <v>2608</v>
      </c>
    </row>
    <row r="223" spans="1:5" ht="38.25">
      <c r="A223" s="35" t="s">
        <v>57</v>
      </c>
      <c r="E223" s="42" t="s">
        <v>2609</v>
      </c>
    </row>
    <row r="224" spans="1:5" ht="191.25">
      <c r="A224" t="s">
        <v>58</v>
      </c>
      <c r="E224" s="39" t="s">
        <v>2610</v>
      </c>
    </row>
    <row r="225" spans="1:16" ht="12.75">
      <c r="A225" t="s">
        <v>50</v>
      </c>
      <c s="34" t="s">
        <v>90</v>
      </c>
      <c s="34" t="s">
        <v>2611</v>
      </c>
      <c s="35" t="s">
        <v>5</v>
      </c>
      <c s="6" t="s">
        <v>2612</v>
      </c>
      <c s="36" t="s">
        <v>2116</v>
      </c>
      <c s="37">
        <v>6</v>
      </c>
      <c s="36">
        <v>0</v>
      </c>
      <c s="36">
        <f>ROUND(G225*H225,6)</f>
      </c>
      <c r="L225" s="38">
        <v>0</v>
      </c>
      <c s="32">
        <f>ROUND(ROUND(L225,2)*ROUND(G225,3),2)</f>
      </c>
      <c s="36" t="s">
        <v>55</v>
      </c>
      <c>
        <f>(M225*21)/100</f>
      </c>
      <c t="s">
        <v>28</v>
      </c>
    </row>
    <row r="226" spans="1:5" ht="12.75">
      <c r="A226" s="35" t="s">
        <v>56</v>
      </c>
      <c r="E226" s="39" t="s">
        <v>2612</v>
      </c>
    </row>
    <row r="227" spans="1:5" ht="51">
      <c r="A227" s="35" t="s">
        <v>57</v>
      </c>
      <c r="E227" s="42" t="s">
        <v>2605</v>
      </c>
    </row>
    <row r="228" spans="1:5" ht="191.25">
      <c r="A228" t="s">
        <v>58</v>
      </c>
      <c r="E228" s="39" t="s">
        <v>2613</v>
      </c>
    </row>
    <row r="229" spans="1:16" ht="12.75">
      <c r="A229" t="s">
        <v>50</v>
      </c>
      <c s="34" t="s">
        <v>94</v>
      </c>
      <c s="34" t="s">
        <v>2614</v>
      </c>
      <c s="35" t="s">
        <v>5</v>
      </c>
      <c s="6" t="s">
        <v>2615</v>
      </c>
      <c s="36" t="s">
        <v>2116</v>
      </c>
      <c s="37">
        <v>2</v>
      </c>
      <c s="36">
        <v>0</v>
      </c>
      <c s="36">
        <f>ROUND(G229*H229,6)</f>
      </c>
      <c r="L229" s="38">
        <v>0</v>
      </c>
      <c s="32">
        <f>ROUND(ROUND(L229,2)*ROUND(G229,3),2)</f>
      </c>
      <c s="36" t="s">
        <v>55</v>
      </c>
      <c>
        <f>(M229*21)/100</f>
      </c>
      <c t="s">
        <v>28</v>
      </c>
    </row>
    <row r="230" spans="1:5" ht="12.75">
      <c r="A230" s="35" t="s">
        <v>56</v>
      </c>
      <c r="E230" s="39" t="s">
        <v>2615</v>
      </c>
    </row>
    <row r="231" spans="1:5" ht="51">
      <c r="A231" s="35" t="s">
        <v>57</v>
      </c>
      <c r="E231" s="42" t="s">
        <v>2117</v>
      </c>
    </row>
    <row r="232" spans="1:5" ht="191.25">
      <c r="A232" t="s">
        <v>58</v>
      </c>
      <c r="E232" s="39" t="s">
        <v>2616</v>
      </c>
    </row>
    <row r="233" spans="1:16" ht="12.75">
      <c r="A233" t="s">
        <v>50</v>
      </c>
      <c s="34" t="s">
        <v>98</v>
      </c>
      <c s="34" t="s">
        <v>2617</v>
      </c>
      <c s="35" t="s">
        <v>5</v>
      </c>
      <c s="6" t="s">
        <v>2618</v>
      </c>
      <c s="36" t="s">
        <v>2116</v>
      </c>
      <c s="37">
        <v>2</v>
      </c>
      <c s="36">
        <v>0</v>
      </c>
      <c s="36">
        <f>ROUND(G233*H233,6)</f>
      </c>
      <c r="L233" s="38">
        <v>0</v>
      </c>
      <c s="32">
        <f>ROUND(ROUND(L233,2)*ROUND(G233,3),2)</f>
      </c>
      <c s="36" t="s">
        <v>55</v>
      </c>
      <c>
        <f>(M233*21)/100</f>
      </c>
      <c t="s">
        <v>28</v>
      </c>
    </row>
    <row r="234" spans="1:5" ht="12.75">
      <c r="A234" s="35" t="s">
        <v>56</v>
      </c>
      <c r="E234" s="39" t="s">
        <v>2618</v>
      </c>
    </row>
    <row r="235" spans="1:5" ht="51">
      <c r="A235" s="35" t="s">
        <v>57</v>
      </c>
      <c r="E235" s="42" t="s">
        <v>2117</v>
      </c>
    </row>
    <row r="236" spans="1:5" ht="191.25">
      <c r="A236" t="s">
        <v>58</v>
      </c>
      <c r="E236" s="39" t="s">
        <v>2619</v>
      </c>
    </row>
    <row r="237" spans="1:16" ht="12.75">
      <c r="A237" t="s">
        <v>50</v>
      </c>
      <c s="34" t="s">
        <v>102</v>
      </c>
      <c s="34" t="s">
        <v>2620</v>
      </c>
      <c s="35" t="s">
        <v>5</v>
      </c>
      <c s="6" t="s">
        <v>2621</v>
      </c>
      <c s="36" t="s">
        <v>54</v>
      </c>
      <c s="37">
        <v>16</v>
      </c>
      <c s="36">
        <v>0</v>
      </c>
      <c s="36">
        <f>ROUND(G237*H237,6)</f>
      </c>
      <c r="L237" s="38">
        <v>0</v>
      </c>
      <c s="32">
        <f>ROUND(ROUND(L237,2)*ROUND(G237,3),2)</f>
      </c>
      <c s="36" t="s">
        <v>55</v>
      </c>
      <c>
        <f>(M237*21)/100</f>
      </c>
      <c t="s">
        <v>28</v>
      </c>
    </row>
    <row r="238" spans="1:5" ht="12.75">
      <c r="A238" s="35" t="s">
        <v>56</v>
      </c>
      <c r="E238" s="39" t="s">
        <v>2621</v>
      </c>
    </row>
    <row r="239" spans="1:5" ht="51">
      <c r="A239" s="35" t="s">
        <v>57</v>
      </c>
      <c r="E239" s="42" t="s">
        <v>2446</v>
      </c>
    </row>
    <row r="240" spans="1:5" ht="140.25">
      <c r="A240" t="s">
        <v>58</v>
      </c>
      <c r="E240" s="39" t="s">
        <v>2622</v>
      </c>
    </row>
    <row r="241" spans="1:16" ht="12.75">
      <c r="A241" t="s">
        <v>50</v>
      </c>
      <c s="34" t="s">
        <v>106</v>
      </c>
      <c s="34" t="s">
        <v>2623</v>
      </c>
      <c s="35" t="s">
        <v>5</v>
      </c>
      <c s="6" t="s">
        <v>2624</v>
      </c>
      <c s="36" t="s">
        <v>54</v>
      </c>
      <c s="37">
        <v>78</v>
      </c>
      <c s="36">
        <v>0</v>
      </c>
      <c s="36">
        <f>ROUND(G241*H241,6)</f>
      </c>
      <c r="L241" s="38">
        <v>0</v>
      </c>
      <c s="32">
        <f>ROUND(ROUND(L241,2)*ROUND(G241,3),2)</f>
      </c>
      <c s="36" t="s">
        <v>55</v>
      </c>
      <c>
        <f>(M241*21)/100</f>
      </c>
      <c t="s">
        <v>28</v>
      </c>
    </row>
    <row r="242" spans="1:5" ht="12.75">
      <c r="A242" s="35" t="s">
        <v>56</v>
      </c>
      <c r="E242" s="39" t="s">
        <v>2624</v>
      </c>
    </row>
    <row r="243" spans="1:5" ht="51">
      <c r="A243" s="35" t="s">
        <v>57</v>
      </c>
      <c r="E243" s="42" t="s">
        <v>2625</v>
      </c>
    </row>
    <row r="244" spans="1:5" ht="140.25">
      <c r="A244" t="s">
        <v>58</v>
      </c>
      <c r="E244" s="39" t="s">
        <v>2626</v>
      </c>
    </row>
    <row r="245" spans="1:16" ht="12.75">
      <c r="A245" t="s">
        <v>50</v>
      </c>
      <c s="34" t="s">
        <v>110</v>
      </c>
      <c s="34" t="s">
        <v>2280</v>
      </c>
      <c s="35" t="s">
        <v>5</v>
      </c>
      <c s="6" t="s">
        <v>2281</v>
      </c>
      <c s="36" t="s">
        <v>54</v>
      </c>
      <c s="37">
        <v>3</v>
      </c>
      <c s="36">
        <v>0</v>
      </c>
      <c s="36">
        <f>ROUND(G245*H245,6)</f>
      </c>
      <c r="L245" s="38">
        <v>0</v>
      </c>
      <c s="32">
        <f>ROUND(ROUND(L245,2)*ROUND(G245,3),2)</f>
      </c>
      <c s="36" t="s">
        <v>55</v>
      </c>
      <c>
        <f>(M245*21)/100</f>
      </c>
      <c t="s">
        <v>28</v>
      </c>
    </row>
    <row r="246" spans="1:5" ht="12.75">
      <c r="A246" s="35" t="s">
        <v>56</v>
      </c>
      <c r="E246" s="39" t="s">
        <v>2281</v>
      </c>
    </row>
    <row r="247" spans="1:5" ht="51">
      <c r="A247" s="35" t="s">
        <v>57</v>
      </c>
      <c r="E247" s="42" t="s">
        <v>2270</v>
      </c>
    </row>
    <row r="248" spans="1:5" ht="140.25">
      <c r="A248" t="s">
        <v>58</v>
      </c>
      <c r="E248" s="39" t="s">
        <v>2282</v>
      </c>
    </row>
    <row r="249" spans="1:16" ht="12.75">
      <c r="A249" t="s">
        <v>50</v>
      </c>
      <c s="34" t="s">
        <v>114</v>
      </c>
      <c s="34" t="s">
        <v>2627</v>
      </c>
      <c s="35" t="s">
        <v>5</v>
      </c>
      <c s="6" t="s">
        <v>2628</v>
      </c>
      <c s="36" t="s">
        <v>2116</v>
      </c>
      <c s="37">
        <v>2</v>
      </c>
      <c s="36">
        <v>0</v>
      </c>
      <c s="36">
        <f>ROUND(G249*H249,6)</f>
      </c>
      <c r="L249" s="38">
        <v>0</v>
      </c>
      <c s="32">
        <f>ROUND(ROUND(L249,2)*ROUND(G249,3),2)</f>
      </c>
      <c s="36" t="s">
        <v>55</v>
      </c>
      <c>
        <f>(M249*21)/100</f>
      </c>
      <c t="s">
        <v>28</v>
      </c>
    </row>
    <row r="250" spans="1:5" ht="12.75">
      <c r="A250" s="35" t="s">
        <v>56</v>
      </c>
      <c r="E250" s="39" t="s">
        <v>2628</v>
      </c>
    </row>
    <row r="251" spans="1:5" ht="51">
      <c r="A251" s="35" t="s">
        <v>57</v>
      </c>
      <c r="E251" s="42" t="s">
        <v>2117</v>
      </c>
    </row>
    <row r="252" spans="1:5" ht="191.25">
      <c r="A252" t="s">
        <v>58</v>
      </c>
      <c r="E252" s="39" t="s">
        <v>2629</v>
      </c>
    </row>
    <row r="253" spans="1:16" ht="12.75">
      <c r="A253" t="s">
        <v>50</v>
      </c>
      <c s="34" t="s">
        <v>118</v>
      </c>
      <c s="34" t="s">
        <v>2630</v>
      </c>
      <c s="35" t="s">
        <v>5</v>
      </c>
      <c s="6" t="s">
        <v>2631</v>
      </c>
      <c s="36" t="s">
        <v>2116</v>
      </c>
      <c s="37">
        <v>1</v>
      </c>
      <c s="36">
        <v>0</v>
      </c>
      <c s="36">
        <f>ROUND(G253*H253,6)</f>
      </c>
      <c r="L253" s="38">
        <v>0</v>
      </c>
      <c s="32">
        <f>ROUND(ROUND(L253,2)*ROUND(G253,3),2)</f>
      </c>
      <c s="36" t="s">
        <v>55</v>
      </c>
      <c>
        <f>(M253*21)/100</f>
      </c>
      <c t="s">
        <v>28</v>
      </c>
    </row>
    <row r="254" spans="1:5" ht="12.75">
      <c r="A254" s="35" t="s">
        <v>56</v>
      </c>
      <c r="E254" s="39" t="s">
        <v>2631</v>
      </c>
    </row>
    <row r="255" spans="1:5" ht="51">
      <c r="A255" s="35" t="s">
        <v>57</v>
      </c>
      <c r="E255" s="42" t="s">
        <v>2122</v>
      </c>
    </row>
    <row r="256" spans="1:5" ht="140.25">
      <c r="A256" t="s">
        <v>58</v>
      </c>
      <c r="E256" s="39" t="s">
        <v>2632</v>
      </c>
    </row>
    <row r="257" spans="1:16" ht="12.75">
      <c r="A257" t="s">
        <v>50</v>
      </c>
      <c s="34" t="s">
        <v>122</v>
      </c>
      <c s="34" t="s">
        <v>2633</v>
      </c>
      <c s="35" t="s">
        <v>5</v>
      </c>
      <c s="6" t="s">
        <v>2634</v>
      </c>
      <c s="36" t="s">
        <v>2116</v>
      </c>
      <c s="37">
        <v>2</v>
      </c>
      <c s="36">
        <v>0</v>
      </c>
      <c s="36">
        <f>ROUND(G257*H257,6)</f>
      </c>
      <c r="L257" s="38">
        <v>0</v>
      </c>
      <c s="32">
        <f>ROUND(ROUND(L257,2)*ROUND(G257,3),2)</f>
      </c>
      <c s="36" t="s">
        <v>55</v>
      </c>
      <c>
        <f>(M257*21)/100</f>
      </c>
      <c t="s">
        <v>28</v>
      </c>
    </row>
    <row r="258" spans="1:5" ht="12.75">
      <c r="A258" s="35" t="s">
        <v>56</v>
      </c>
      <c r="E258" s="39" t="s">
        <v>2634</v>
      </c>
    </row>
    <row r="259" spans="1:5" ht="51">
      <c r="A259" s="35" t="s">
        <v>57</v>
      </c>
      <c r="E259" s="42" t="s">
        <v>2117</v>
      </c>
    </row>
    <row r="260" spans="1:5" ht="140.25">
      <c r="A260" t="s">
        <v>58</v>
      </c>
      <c r="E260" s="39" t="s">
        <v>2635</v>
      </c>
    </row>
    <row r="261" spans="1:13" ht="12.75">
      <c r="A261" t="s">
        <v>47</v>
      </c>
      <c r="C261" s="31" t="s">
        <v>2636</v>
      </c>
      <c r="E261" s="33" t="s">
        <v>2637</v>
      </c>
      <c r="J261" s="32">
        <f>0</f>
      </c>
      <c s="32">
        <f>0</f>
      </c>
      <c s="32">
        <f>0+L262+L266+L270+L274+L278</f>
      </c>
      <c s="32">
        <f>0+M262+M266+M270+M274+M278</f>
      </c>
    </row>
    <row r="262" spans="1:16" ht="12.75">
      <c r="A262" t="s">
        <v>50</v>
      </c>
      <c s="34" t="s">
        <v>126</v>
      </c>
      <c s="34" t="s">
        <v>2638</v>
      </c>
      <c s="35" t="s">
        <v>5</v>
      </c>
      <c s="6" t="s">
        <v>2639</v>
      </c>
      <c s="36" t="s">
        <v>54</v>
      </c>
      <c s="37">
        <v>4</v>
      </c>
      <c s="36">
        <v>0</v>
      </c>
      <c s="36">
        <f>ROUND(G262*H262,6)</f>
      </c>
      <c r="L262" s="38">
        <v>0</v>
      </c>
      <c s="32">
        <f>ROUND(ROUND(L262,2)*ROUND(G262,3),2)</f>
      </c>
      <c s="36" t="s">
        <v>55</v>
      </c>
      <c>
        <f>(M262*21)/100</f>
      </c>
      <c t="s">
        <v>28</v>
      </c>
    </row>
    <row r="263" spans="1:5" ht="12.75">
      <c r="A263" s="35" t="s">
        <v>56</v>
      </c>
      <c r="E263" s="39" t="s">
        <v>2639</v>
      </c>
    </row>
    <row r="264" spans="1:5" ht="76.5">
      <c r="A264" s="35" t="s">
        <v>57</v>
      </c>
      <c r="E264" s="42" t="s">
        <v>2640</v>
      </c>
    </row>
    <row r="265" spans="1:5" ht="140.25">
      <c r="A265" t="s">
        <v>58</v>
      </c>
      <c r="E265" s="39" t="s">
        <v>2641</v>
      </c>
    </row>
    <row r="266" spans="1:16" ht="12.75">
      <c r="A266" t="s">
        <v>50</v>
      </c>
      <c s="34" t="s">
        <v>132</v>
      </c>
      <c s="34" t="s">
        <v>2642</v>
      </c>
      <c s="35" t="s">
        <v>5</v>
      </c>
      <c s="6" t="s">
        <v>2643</v>
      </c>
      <c s="36" t="s">
        <v>54</v>
      </c>
      <c s="37">
        <v>1</v>
      </c>
      <c s="36">
        <v>0</v>
      </c>
      <c s="36">
        <f>ROUND(G266*H266,6)</f>
      </c>
      <c r="L266" s="38">
        <v>0</v>
      </c>
      <c s="32">
        <f>ROUND(ROUND(L266,2)*ROUND(G266,3),2)</f>
      </c>
      <c s="36" t="s">
        <v>55</v>
      </c>
      <c>
        <f>(M266*21)/100</f>
      </c>
      <c t="s">
        <v>28</v>
      </c>
    </row>
    <row r="267" spans="1:5" ht="12.75">
      <c r="A267" s="35" t="s">
        <v>56</v>
      </c>
      <c r="E267" s="39" t="s">
        <v>2643</v>
      </c>
    </row>
    <row r="268" spans="1:5" ht="51">
      <c r="A268" s="35" t="s">
        <v>57</v>
      </c>
      <c r="E268" s="42" t="s">
        <v>2122</v>
      </c>
    </row>
    <row r="269" spans="1:5" ht="140.25">
      <c r="A269" t="s">
        <v>58</v>
      </c>
      <c r="E269" s="39" t="s">
        <v>2644</v>
      </c>
    </row>
    <row r="270" spans="1:16" ht="12.75">
      <c r="A270" t="s">
        <v>50</v>
      </c>
      <c s="34" t="s">
        <v>136</v>
      </c>
      <c s="34" t="s">
        <v>2645</v>
      </c>
      <c s="35" t="s">
        <v>5</v>
      </c>
      <c s="6" t="s">
        <v>2646</v>
      </c>
      <c s="36" t="s">
        <v>54</v>
      </c>
      <c s="37">
        <v>2</v>
      </c>
      <c s="36">
        <v>0</v>
      </c>
      <c s="36">
        <f>ROUND(G270*H270,6)</f>
      </c>
      <c r="L270" s="38">
        <v>0</v>
      </c>
      <c s="32">
        <f>ROUND(ROUND(L270,2)*ROUND(G270,3),2)</f>
      </c>
      <c s="36" t="s">
        <v>55</v>
      </c>
      <c>
        <f>(M270*21)/100</f>
      </c>
      <c t="s">
        <v>28</v>
      </c>
    </row>
    <row r="271" spans="1:5" ht="12.75">
      <c r="A271" s="35" t="s">
        <v>56</v>
      </c>
      <c r="E271" s="39" t="s">
        <v>2646</v>
      </c>
    </row>
    <row r="272" spans="1:5" ht="51">
      <c r="A272" s="35" t="s">
        <v>57</v>
      </c>
      <c r="E272" s="42" t="s">
        <v>2117</v>
      </c>
    </row>
    <row r="273" spans="1:5" ht="140.25">
      <c r="A273" t="s">
        <v>58</v>
      </c>
      <c r="E273" s="39" t="s">
        <v>2647</v>
      </c>
    </row>
    <row r="274" spans="1:16" ht="12.75">
      <c r="A274" t="s">
        <v>50</v>
      </c>
      <c s="34" t="s">
        <v>140</v>
      </c>
      <c s="34" t="s">
        <v>2648</v>
      </c>
      <c s="35" t="s">
        <v>5</v>
      </c>
      <c s="6" t="s">
        <v>2649</v>
      </c>
      <c s="36" t="s">
        <v>54</v>
      </c>
      <c s="37">
        <v>1</v>
      </c>
      <c s="36">
        <v>0</v>
      </c>
      <c s="36">
        <f>ROUND(G274*H274,6)</f>
      </c>
      <c r="L274" s="38">
        <v>0</v>
      </c>
      <c s="32">
        <f>ROUND(ROUND(L274,2)*ROUND(G274,3),2)</f>
      </c>
      <c s="36" t="s">
        <v>55</v>
      </c>
      <c>
        <f>(M274*21)/100</f>
      </c>
      <c t="s">
        <v>28</v>
      </c>
    </row>
    <row r="275" spans="1:5" ht="12.75">
      <c r="A275" s="35" t="s">
        <v>56</v>
      </c>
      <c r="E275" s="39" t="s">
        <v>2649</v>
      </c>
    </row>
    <row r="276" spans="1:5" ht="51">
      <c r="A276" s="35" t="s">
        <v>57</v>
      </c>
      <c r="E276" s="42" t="s">
        <v>2122</v>
      </c>
    </row>
    <row r="277" spans="1:5" ht="140.25">
      <c r="A277" t="s">
        <v>58</v>
      </c>
      <c r="E277" s="39" t="s">
        <v>2650</v>
      </c>
    </row>
    <row r="278" spans="1:16" ht="12.75">
      <c r="A278" t="s">
        <v>50</v>
      </c>
      <c s="34" t="s">
        <v>144</v>
      </c>
      <c s="34" t="s">
        <v>2651</v>
      </c>
      <c s="35" t="s">
        <v>5</v>
      </c>
      <c s="6" t="s">
        <v>2652</v>
      </c>
      <c s="36" t="s">
        <v>54</v>
      </c>
      <c s="37">
        <v>2</v>
      </c>
      <c s="36">
        <v>0</v>
      </c>
      <c s="36">
        <f>ROUND(G278*H278,6)</f>
      </c>
      <c r="L278" s="38">
        <v>0</v>
      </c>
      <c s="32">
        <f>ROUND(ROUND(L278,2)*ROUND(G278,3),2)</f>
      </c>
      <c s="36" t="s">
        <v>55</v>
      </c>
      <c>
        <f>(M278*21)/100</f>
      </c>
      <c t="s">
        <v>28</v>
      </c>
    </row>
    <row r="279" spans="1:5" ht="12.75">
      <c r="A279" s="35" t="s">
        <v>56</v>
      </c>
      <c r="E279" s="39" t="s">
        <v>2652</v>
      </c>
    </row>
    <row r="280" spans="1:5" ht="51">
      <c r="A280" s="35" t="s">
        <v>57</v>
      </c>
      <c r="E280" s="42" t="s">
        <v>2117</v>
      </c>
    </row>
    <row r="281" spans="1:5" ht="140.25">
      <c r="A281" t="s">
        <v>58</v>
      </c>
      <c r="E281" s="39" t="s">
        <v>2653</v>
      </c>
    </row>
    <row r="282" spans="1:13" ht="12.75">
      <c r="A282" t="s">
        <v>47</v>
      </c>
      <c r="C282" s="31" t="s">
        <v>2654</v>
      </c>
      <c r="E282" s="33" t="s">
        <v>2655</v>
      </c>
      <c r="J282" s="32">
        <f>0</f>
      </c>
      <c s="32">
        <f>0</f>
      </c>
      <c s="32">
        <f>0+L283+L287+L291+L295</f>
      </c>
      <c s="32">
        <f>0+M283+M287+M291+M295</f>
      </c>
    </row>
    <row r="283" spans="1:16" ht="12.75">
      <c r="A283" t="s">
        <v>50</v>
      </c>
      <c s="34" t="s">
        <v>148</v>
      </c>
      <c s="34" t="s">
        <v>2656</v>
      </c>
      <c s="35" t="s">
        <v>5</v>
      </c>
      <c s="6" t="s">
        <v>2657</v>
      </c>
      <c s="36" t="s">
        <v>2116</v>
      </c>
      <c s="37">
        <v>3</v>
      </c>
      <c s="36">
        <v>0</v>
      </c>
      <c s="36">
        <f>ROUND(G283*H283,6)</f>
      </c>
      <c r="L283" s="38">
        <v>0</v>
      </c>
      <c s="32">
        <f>ROUND(ROUND(L283,2)*ROUND(G283,3),2)</f>
      </c>
      <c s="36" t="s">
        <v>55</v>
      </c>
      <c>
        <f>(M283*21)/100</f>
      </c>
      <c t="s">
        <v>28</v>
      </c>
    </row>
    <row r="284" spans="1:5" ht="12.75">
      <c r="A284" s="35" t="s">
        <v>56</v>
      </c>
      <c r="E284" s="39" t="s">
        <v>2657</v>
      </c>
    </row>
    <row r="285" spans="1:5" ht="51">
      <c r="A285" s="35" t="s">
        <v>57</v>
      </c>
      <c r="E285" s="42" t="s">
        <v>2270</v>
      </c>
    </row>
    <row r="286" spans="1:5" ht="191.25">
      <c r="A286" t="s">
        <v>58</v>
      </c>
      <c r="E286" s="39" t="s">
        <v>2658</v>
      </c>
    </row>
    <row r="287" spans="1:16" ht="12.75">
      <c r="A287" t="s">
        <v>50</v>
      </c>
      <c s="34" t="s">
        <v>151</v>
      </c>
      <c s="34" t="s">
        <v>2659</v>
      </c>
      <c s="35" t="s">
        <v>5</v>
      </c>
      <c s="6" t="s">
        <v>2660</v>
      </c>
      <c s="36" t="s">
        <v>2116</v>
      </c>
      <c s="37">
        <v>2</v>
      </c>
      <c s="36">
        <v>0</v>
      </c>
      <c s="36">
        <f>ROUND(G287*H287,6)</f>
      </c>
      <c r="L287" s="38">
        <v>0</v>
      </c>
      <c s="32">
        <f>ROUND(ROUND(L287,2)*ROUND(G287,3),2)</f>
      </c>
      <c s="36" t="s">
        <v>55</v>
      </c>
      <c>
        <f>(M287*21)/100</f>
      </c>
      <c t="s">
        <v>28</v>
      </c>
    </row>
    <row r="288" spans="1:5" ht="12.75">
      <c r="A288" s="35" t="s">
        <v>56</v>
      </c>
      <c r="E288" s="39" t="s">
        <v>2660</v>
      </c>
    </row>
    <row r="289" spans="1:5" ht="51">
      <c r="A289" s="35" t="s">
        <v>57</v>
      </c>
      <c r="E289" s="42" t="s">
        <v>2117</v>
      </c>
    </row>
    <row r="290" spans="1:5" ht="191.25">
      <c r="A290" t="s">
        <v>58</v>
      </c>
      <c r="E290" s="39" t="s">
        <v>2661</v>
      </c>
    </row>
    <row r="291" spans="1:16" ht="12.75">
      <c r="A291" t="s">
        <v>50</v>
      </c>
      <c s="34" t="s">
        <v>155</v>
      </c>
      <c s="34" t="s">
        <v>2662</v>
      </c>
      <c s="35" t="s">
        <v>5</v>
      </c>
      <c s="6" t="s">
        <v>2663</v>
      </c>
      <c s="36" t="s">
        <v>2116</v>
      </c>
      <c s="37">
        <v>1</v>
      </c>
      <c s="36">
        <v>0</v>
      </c>
      <c s="36">
        <f>ROUND(G291*H291,6)</f>
      </c>
      <c r="L291" s="38">
        <v>0</v>
      </c>
      <c s="32">
        <f>ROUND(ROUND(L291,2)*ROUND(G291,3),2)</f>
      </c>
      <c s="36" t="s">
        <v>55</v>
      </c>
      <c>
        <f>(M291*21)/100</f>
      </c>
      <c t="s">
        <v>28</v>
      </c>
    </row>
    <row r="292" spans="1:5" ht="12.75">
      <c r="A292" s="35" t="s">
        <v>56</v>
      </c>
      <c r="E292" s="39" t="s">
        <v>2663</v>
      </c>
    </row>
    <row r="293" spans="1:5" ht="51">
      <c r="A293" s="35" t="s">
        <v>57</v>
      </c>
      <c r="E293" s="42" t="s">
        <v>2122</v>
      </c>
    </row>
    <row r="294" spans="1:5" ht="191.25">
      <c r="A294" t="s">
        <v>58</v>
      </c>
      <c r="E294" s="39" t="s">
        <v>2664</v>
      </c>
    </row>
    <row r="295" spans="1:16" ht="12.75">
      <c r="A295" t="s">
        <v>50</v>
      </c>
      <c s="34" t="s">
        <v>159</v>
      </c>
      <c s="34" t="s">
        <v>2665</v>
      </c>
      <c s="35" t="s">
        <v>5</v>
      </c>
      <c s="6" t="s">
        <v>2666</v>
      </c>
      <c s="36" t="s">
        <v>2116</v>
      </c>
      <c s="37">
        <v>2</v>
      </c>
      <c s="36">
        <v>0</v>
      </c>
      <c s="36">
        <f>ROUND(G295*H295,6)</f>
      </c>
      <c r="L295" s="38">
        <v>0</v>
      </c>
      <c s="32">
        <f>ROUND(ROUND(L295,2)*ROUND(G295,3),2)</f>
      </c>
      <c s="36" t="s">
        <v>55</v>
      </c>
      <c>
        <f>(M295*21)/100</f>
      </c>
      <c t="s">
        <v>28</v>
      </c>
    </row>
    <row r="296" spans="1:5" ht="12.75">
      <c r="A296" s="35" t="s">
        <v>56</v>
      </c>
      <c r="E296" s="39" t="s">
        <v>2666</v>
      </c>
    </row>
    <row r="297" spans="1:5" ht="51">
      <c r="A297" s="35" t="s">
        <v>57</v>
      </c>
      <c r="E297" s="42" t="s">
        <v>2117</v>
      </c>
    </row>
    <row r="298" spans="1:5" ht="191.25">
      <c r="A298" t="s">
        <v>58</v>
      </c>
      <c r="E298" s="39" t="s">
        <v>2667</v>
      </c>
    </row>
    <row r="299" spans="1:13" ht="12.75">
      <c r="A299" t="s">
        <v>47</v>
      </c>
      <c r="C299" s="31" t="s">
        <v>2668</v>
      </c>
      <c r="E299" s="33" t="s">
        <v>2669</v>
      </c>
      <c r="J299" s="32">
        <f>0</f>
      </c>
      <c s="32">
        <f>0</f>
      </c>
      <c s="32">
        <f>0+L300+L304+L308+L312</f>
      </c>
      <c s="32">
        <f>0+M300+M304+M308+M312</f>
      </c>
    </row>
    <row r="300" spans="1:16" ht="12.75">
      <c r="A300" t="s">
        <v>50</v>
      </c>
      <c s="34" t="s">
        <v>181</v>
      </c>
      <c s="34" t="s">
        <v>2670</v>
      </c>
      <c s="35" t="s">
        <v>5</v>
      </c>
      <c s="6" t="s">
        <v>2671</v>
      </c>
      <c s="36" t="s">
        <v>54</v>
      </c>
      <c s="37">
        <v>1</v>
      </c>
      <c s="36">
        <v>0</v>
      </c>
      <c s="36">
        <f>ROUND(G300*H300,6)</f>
      </c>
      <c r="L300" s="38">
        <v>0</v>
      </c>
      <c s="32">
        <f>ROUND(ROUND(L300,2)*ROUND(G300,3),2)</f>
      </c>
      <c s="36" t="s">
        <v>55</v>
      </c>
      <c>
        <f>(M300*21)/100</f>
      </c>
      <c t="s">
        <v>28</v>
      </c>
    </row>
    <row r="301" spans="1:5" ht="12.75">
      <c r="A301" s="35" t="s">
        <v>56</v>
      </c>
      <c r="E301" s="39" t="s">
        <v>2671</v>
      </c>
    </row>
    <row r="302" spans="1:5" ht="51">
      <c r="A302" s="35" t="s">
        <v>57</v>
      </c>
      <c r="E302" s="42" t="s">
        <v>2122</v>
      </c>
    </row>
    <row r="303" spans="1:5" ht="140.25">
      <c r="A303" t="s">
        <v>58</v>
      </c>
      <c r="E303" s="39" t="s">
        <v>2672</v>
      </c>
    </row>
    <row r="304" spans="1:16" ht="12.75">
      <c r="A304" t="s">
        <v>50</v>
      </c>
      <c s="34" t="s">
        <v>185</v>
      </c>
      <c s="34" t="s">
        <v>2673</v>
      </c>
      <c s="35" t="s">
        <v>5</v>
      </c>
      <c s="6" t="s">
        <v>2674</v>
      </c>
      <c s="36" t="s">
        <v>54</v>
      </c>
      <c s="37">
        <v>5</v>
      </c>
      <c s="36">
        <v>0</v>
      </c>
      <c s="36">
        <f>ROUND(G304*H304,6)</f>
      </c>
      <c r="L304" s="38">
        <v>0</v>
      </c>
      <c s="32">
        <f>ROUND(ROUND(L304,2)*ROUND(G304,3),2)</f>
      </c>
      <c s="36" t="s">
        <v>55</v>
      </c>
      <c>
        <f>(M304*21)/100</f>
      </c>
      <c t="s">
        <v>28</v>
      </c>
    </row>
    <row r="305" spans="1:5" ht="12.75">
      <c r="A305" s="35" t="s">
        <v>56</v>
      </c>
      <c r="E305" s="39" t="s">
        <v>2674</v>
      </c>
    </row>
    <row r="306" spans="1:5" ht="76.5">
      <c r="A306" s="35" t="s">
        <v>57</v>
      </c>
      <c r="E306" s="42" t="s">
        <v>2675</v>
      </c>
    </row>
    <row r="307" spans="1:5" ht="140.25">
      <c r="A307" t="s">
        <v>58</v>
      </c>
      <c r="E307" s="39" t="s">
        <v>2676</v>
      </c>
    </row>
    <row r="308" spans="1:16" ht="12.75">
      <c r="A308" t="s">
        <v>50</v>
      </c>
      <c s="34" t="s">
        <v>189</v>
      </c>
      <c s="34" t="s">
        <v>2677</v>
      </c>
      <c s="35" t="s">
        <v>5</v>
      </c>
      <c s="6" t="s">
        <v>2678</v>
      </c>
      <c s="36" t="s">
        <v>54</v>
      </c>
      <c s="37">
        <v>2</v>
      </c>
      <c s="36">
        <v>0</v>
      </c>
      <c s="36">
        <f>ROUND(G308*H308,6)</f>
      </c>
      <c r="L308" s="38">
        <v>0</v>
      </c>
      <c s="32">
        <f>ROUND(ROUND(L308,2)*ROUND(G308,3),2)</f>
      </c>
      <c s="36" t="s">
        <v>55</v>
      </c>
      <c>
        <f>(M308*21)/100</f>
      </c>
      <c t="s">
        <v>28</v>
      </c>
    </row>
    <row r="309" spans="1:5" ht="12.75">
      <c r="A309" s="35" t="s">
        <v>56</v>
      </c>
      <c r="E309" s="39" t="s">
        <v>2678</v>
      </c>
    </row>
    <row r="310" spans="1:5" ht="51">
      <c r="A310" s="35" t="s">
        <v>57</v>
      </c>
      <c r="E310" s="42" t="s">
        <v>2117</v>
      </c>
    </row>
    <row r="311" spans="1:5" ht="140.25">
      <c r="A311" t="s">
        <v>58</v>
      </c>
      <c r="E311" s="39" t="s">
        <v>2679</v>
      </c>
    </row>
    <row r="312" spans="1:16" ht="12.75">
      <c r="A312" t="s">
        <v>50</v>
      </c>
      <c s="34" t="s">
        <v>193</v>
      </c>
      <c s="34" t="s">
        <v>2680</v>
      </c>
      <c s="35" t="s">
        <v>5</v>
      </c>
      <c s="6" t="s">
        <v>2681</v>
      </c>
      <c s="36" t="s">
        <v>54</v>
      </c>
      <c s="37">
        <v>1</v>
      </c>
      <c s="36">
        <v>0</v>
      </c>
      <c s="36">
        <f>ROUND(G312*H312,6)</f>
      </c>
      <c r="L312" s="38">
        <v>0</v>
      </c>
      <c s="32">
        <f>ROUND(ROUND(L312,2)*ROUND(G312,3),2)</f>
      </c>
      <c s="36" t="s">
        <v>55</v>
      </c>
      <c>
        <f>(M312*21)/100</f>
      </c>
      <c t="s">
        <v>28</v>
      </c>
    </row>
    <row r="313" spans="1:5" ht="12.75">
      <c r="A313" s="35" t="s">
        <v>56</v>
      </c>
      <c r="E313" s="39" t="s">
        <v>2681</v>
      </c>
    </row>
    <row r="314" spans="1:5" ht="51">
      <c r="A314" s="35" t="s">
        <v>57</v>
      </c>
      <c r="E314" s="42" t="s">
        <v>2122</v>
      </c>
    </row>
    <row r="315" spans="1:5" ht="140.25">
      <c r="A315" t="s">
        <v>58</v>
      </c>
      <c r="E315" s="39" t="s">
        <v>2682</v>
      </c>
    </row>
    <row r="316" spans="1:13" ht="12.75">
      <c r="A316" t="s">
        <v>47</v>
      </c>
      <c r="C316" s="31" t="s">
        <v>2683</v>
      </c>
      <c r="E316" s="33" t="s">
        <v>2684</v>
      </c>
      <c r="J316" s="32">
        <f>0</f>
      </c>
      <c s="32">
        <f>0</f>
      </c>
      <c s="32">
        <f>0+L317</f>
      </c>
      <c s="32">
        <f>0+M317</f>
      </c>
    </row>
    <row r="317" spans="1:16" ht="12.75">
      <c r="A317" t="s">
        <v>50</v>
      </c>
      <c s="34" t="s">
        <v>199</v>
      </c>
      <c s="34" t="s">
        <v>2685</v>
      </c>
      <c s="35" t="s">
        <v>5</v>
      </c>
      <c s="6" t="s">
        <v>2686</v>
      </c>
      <c s="36" t="s">
        <v>2116</v>
      </c>
      <c s="37">
        <v>2</v>
      </c>
      <c s="36">
        <v>0</v>
      </c>
      <c s="36">
        <f>ROUND(G317*H317,6)</f>
      </c>
      <c r="L317" s="38">
        <v>0</v>
      </c>
      <c s="32">
        <f>ROUND(ROUND(L317,2)*ROUND(G317,3),2)</f>
      </c>
      <c s="36" t="s">
        <v>55</v>
      </c>
      <c>
        <f>(M317*21)/100</f>
      </c>
      <c t="s">
        <v>28</v>
      </c>
    </row>
    <row r="318" spans="1:5" ht="12.75">
      <c r="A318" s="35" t="s">
        <v>56</v>
      </c>
      <c r="E318" s="39" t="s">
        <v>2686</v>
      </c>
    </row>
    <row r="319" spans="1:5" ht="51">
      <c r="A319" s="35" t="s">
        <v>57</v>
      </c>
      <c r="E319" s="42" t="s">
        <v>2117</v>
      </c>
    </row>
    <row r="320" spans="1:5" ht="140.25">
      <c r="A320" t="s">
        <v>58</v>
      </c>
      <c r="E320" s="39" t="s">
        <v>2687</v>
      </c>
    </row>
    <row r="321" spans="1:13" ht="12.75">
      <c r="A321" t="s">
        <v>47</v>
      </c>
      <c r="C321" s="31" t="s">
        <v>2688</v>
      </c>
      <c r="E321" s="33" t="s">
        <v>2689</v>
      </c>
      <c r="J321" s="32">
        <f>0</f>
      </c>
      <c s="32">
        <f>0</f>
      </c>
      <c s="32">
        <f>0+L322+L326+L330+L334+L338+L342+L346</f>
      </c>
      <c s="32">
        <f>0+M322+M326+M330+M334+M338+M342+M346</f>
      </c>
    </row>
    <row r="322" spans="1:16" ht="12.75">
      <c r="A322" t="s">
        <v>50</v>
      </c>
      <c s="34" t="s">
        <v>204</v>
      </c>
      <c s="34" t="s">
        <v>2690</v>
      </c>
      <c s="35" t="s">
        <v>5</v>
      </c>
      <c s="6" t="s">
        <v>2691</v>
      </c>
      <c s="36" t="s">
        <v>54</v>
      </c>
      <c s="37">
        <v>1</v>
      </c>
      <c s="36">
        <v>0</v>
      </c>
      <c s="36">
        <f>ROUND(G322*H322,6)</f>
      </c>
      <c r="L322" s="38">
        <v>0</v>
      </c>
      <c s="32">
        <f>ROUND(ROUND(L322,2)*ROUND(G322,3),2)</f>
      </c>
      <c s="36" t="s">
        <v>55</v>
      </c>
      <c>
        <f>(M322*21)/100</f>
      </c>
      <c t="s">
        <v>28</v>
      </c>
    </row>
    <row r="323" spans="1:5" ht="12.75">
      <c r="A323" s="35" t="s">
        <v>56</v>
      </c>
      <c r="E323" s="39" t="s">
        <v>2691</v>
      </c>
    </row>
    <row r="324" spans="1:5" ht="51">
      <c r="A324" s="35" t="s">
        <v>57</v>
      </c>
      <c r="E324" s="42" t="s">
        <v>2122</v>
      </c>
    </row>
    <row r="325" spans="1:5" ht="140.25">
      <c r="A325" t="s">
        <v>58</v>
      </c>
      <c r="E325" s="39" t="s">
        <v>2692</v>
      </c>
    </row>
    <row r="326" spans="1:16" ht="12.75">
      <c r="A326" t="s">
        <v>50</v>
      </c>
      <c s="34" t="s">
        <v>208</v>
      </c>
      <c s="34" t="s">
        <v>2693</v>
      </c>
      <c s="35" t="s">
        <v>5</v>
      </c>
      <c s="6" t="s">
        <v>2694</v>
      </c>
      <c s="36" t="s">
        <v>54</v>
      </c>
      <c s="37">
        <v>1</v>
      </c>
      <c s="36">
        <v>0</v>
      </c>
      <c s="36">
        <f>ROUND(G326*H326,6)</f>
      </c>
      <c r="L326" s="38">
        <v>0</v>
      </c>
      <c s="32">
        <f>ROUND(ROUND(L326,2)*ROUND(G326,3),2)</f>
      </c>
      <c s="36" t="s">
        <v>55</v>
      </c>
      <c>
        <f>(M326*21)/100</f>
      </c>
      <c t="s">
        <v>28</v>
      </c>
    </row>
    <row r="327" spans="1:5" ht="12.75">
      <c r="A327" s="35" t="s">
        <v>56</v>
      </c>
      <c r="E327" s="39" t="s">
        <v>2694</v>
      </c>
    </row>
    <row r="328" spans="1:5" ht="51">
      <c r="A328" s="35" t="s">
        <v>57</v>
      </c>
      <c r="E328" s="42" t="s">
        <v>2122</v>
      </c>
    </row>
    <row r="329" spans="1:5" ht="140.25">
      <c r="A329" t="s">
        <v>58</v>
      </c>
      <c r="E329" s="39" t="s">
        <v>2695</v>
      </c>
    </row>
    <row r="330" spans="1:16" ht="12.75">
      <c r="A330" t="s">
        <v>50</v>
      </c>
      <c s="34" t="s">
        <v>212</v>
      </c>
      <c s="34" t="s">
        <v>2696</v>
      </c>
      <c s="35" t="s">
        <v>5</v>
      </c>
      <c s="6" t="s">
        <v>2697</v>
      </c>
      <c s="36" t="s">
        <v>54</v>
      </c>
      <c s="37">
        <v>1</v>
      </c>
      <c s="36">
        <v>0</v>
      </c>
      <c s="36">
        <f>ROUND(G330*H330,6)</f>
      </c>
      <c r="L330" s="38">
        <v>0</v>
      </c>
      <c s="32">
        <f>ROUND(ROUND(L330,2)*ROUND(G330,3),2)</f>
      </c>
      <c s="36" t="s">
        <v>55</v>
      </c>
      <c>
        <f>(M330*21)/100</f>
      </c>
      <c t="s">
        <v>28</v>
      </c>
    </row>
    <row r="331" spans="1:5" ht="12.75">
      <c r="A331" s="35" t="s">
        <v>56</v>
      </c>
      <c r="E331" s="39" t="s">
        <v>2697</v>
      </c>
    </row>
    <row r="332" spans="1:5" ht="51">
      <c r="A332" s="35" t="s">
        <v>57</v>
      </c>
      <c r="E332" s="42" t="s">
        <v>2122</v>
      </c>
    </row>
    <row r="333" spans="1:5" ht="140.25">
      <c r="A333" t="s">
        <v>58</v>
      </c>
      <c r="E333" s="39" t="s">
        <v>2698</v>
      </c>
    </row>
    <row r="334" spans="1:16" ht="12.75">
      <c r="A334" t="s">
        <v>50</v>
      </c>
      <c s="34" t="s">
        <v>216</v>
      </c>
      <c s="34" t="s">
        <v>2699</v>
      </c>
      <c s="35" t="s">
        <v>5</v>
      </c>
      <c s="6" t="s">
        <v>2700</v>
      </c>
      <c s="36" t="s">
        <v>54</v>
      </c>
      <c s="37">
        <v>3</v>
      </c>
      <c s="36">
        <v>0</v>
      </c>
      <c s="36">
        <f>ROUND(G334*H334,6)</f>
      </c>
      <c r="L334" s="38">
        <v>0</v>
      </c>
      <c s="32">
        <f>ROUND(ROUND(L334,2)*ROUND(G334,3),2)</f>
      </c>
      <c s="36" t="s">
        <v>55</v>
      </c>
      <c>
        <f>(M334*21)/100</f>
      </c>
      <c t="s">
        <v>28</v>
      </c>
    </row>
    <row r="335" spans="1:5" ht="12.75">
      <c r="A335" s="35" t="s">
        <v>56</v>
      </c>
      <c r="E335" s="39" t="s">
        <v>2700</v>
      </c>
    </row>
    <row r="336" spans="1:5" ht="76.5">
      <c r="A336" s="35" t="s">
        <v>57</v>
      </c>
      <c r="E336" s="42" t="s">
        <v>2701</v>
      </c>
    </row>
    <row r="337" spans="1:5" ht="140.25">
      <c r="A337" t="s">
        <v>58</v>
      </c>
      <c r="E337" s="39" t="s">
        <v>2702</v>
      </c>
    </row>
    <row r="338" spans="1:16" ht="12.75">
      <c r="A338" t="s">
        <v>50</v>
      </c>
      <c s="34" t="s">
        <v>220</v>
      </c>
      <c s="34" t="s">
        <v>2703</v>
      </c>
      <c s="35" t="s">
        <v>5</v>
      </c>
      <c s="6" t="s">
        <v>2704</v>
      </c>
      <c s="36" t="s">
        <v>54</v>
      </c>
      <c s="37">
        <v>1</v>
      </c>
      <c s="36">
        <v>0</v>
      </c>
      <c s="36">
        <f>ROUND(G338*H338,6)</f>
      </c>
      <c r="L338" s="38">
        <v>0</v>
      </c>
      <c s="32">
        <f>ROUND(ROUND(L338,2)*ROUND(G338,3),2)</f>
      </c>
      <c s="36" t="s">
        <v>55</v>
      </c>
      <c>
        <f>(M338*21)/100</f>
      </c>
      <c t="s">
        <v>28</v>
      </c>
    </row>
    <row r="339" spans="1:5" ht="12.75">
      <c r="A339" s="35" t="s">
        <v>56</v>
      </c>
      <c r="E339" s="39" t="s">
        <v>2704</v>
      </c>
    </row>
    <row r="340" spans="1:5" ht="51">
      <c r="A340" s="35" t="s">
        <v>57</v>
      </c>
      <c r="E340" s="42" t="s">
        <v>2122</v>
      </c>
    </row>
    <row r="341" spans="1:5" ht="140.25">
      <c r="A341" t="s">
        <v>58</v>
      </c>
      <c r="E341" s="39" t="s">
        <v>2705</v>
      </c>
    </row>
    <row r="342" spans="1:16" ht="25.5">
      <c r="A342" t="s">
        <v>50</v>
      </c>
      <c s="34" t="s">
        <v>224</v>
      </c>
      <c s="34" t="s">
        <v>2706</v>
      </c>
      <c s="35" t="s">
        <v>5</v>
      </c>
      <c s="6" t="s">
        <v>2707</v>
      </c>
      <c s="36" t="s">
        <v>54</v>
      </c>
      <c s="37">
        <v>16</v>
      </c>
      <c s="36">
        <v>0</v>
      </c>
      <c s="36">
        <f>ROUND(G342*H342,6)</f>
      </c>
      <c r="L342" s="38">
        <v>0</v>
      </c>
      <c s="32">
        <f>ROUND(ROUND(L342,2)*ROUND(G342,3),2)</f>
      </c>
      <c s="36" t="s">
        <v>55</v>
      </c>
      <c>
        <f>(M342*21)/100</f>
      </c>
      <c t="s">
        <v>28</v>
      </c>
    </row>
    <row r="343" spans="1:5" ht="25.5">
      <c r="A343" s="35" t="s">
        <v>56</v>
      </c>
      <c r="E343" s="39" t="s">
        <v>2707</v>
      </c>
    </row>
    <row r="344" spans="1:5" ht="51">
      <c r="A344" s="35" t="s">
        <v>57</v>
      </c>
      <c r="E344" s="42" t="s">
        <v>2446</v>
      </c>
    </row>
    <row r="345" spans="1:5" ht="191.25">
      <c r="A345" t="s">
        <v>58</v>
      </c>
      <c r="E345" s="39" t="s">
        <v>2708</v>
      </c>
    </row>
    <row r="346" spans="1:16" ht="25.5">
      <c r="A346" t="s">
        <v>50</v>
      </c>
      <c s="34" t="s">
        <v>228</v>
      </c>
      <c s="34" t="s">
        <v>2709</v>
      </c>
      <c s="35" t="s">
        <v>5</v>
      </c>
      <c s="6" t="s">
        <v>2710</v>
      </c>
      <c s="36" t="s">
        <v>54</v>
      </c>
      <c s="37">
        <v>16</v>
      </c>
      <c s="36">
        <v>0</v>
      </c>
      <c s="36">
        <f>ROUND(G346*H346,6)</f>
      </c>
      <c r="L346" s="38">
        <v>0</v>
      </c>
      <c s="32">
        <f>ROUND(ROUND(L346,2)*ROUND(G346,3),2)</f>
      </c>
      <c s="36" t="s">
        <v>55</v>
      </c>
      <c>
        <f>(M346*21)/100</f>
      </c>
      <c t="s">
        <v>28</v>
      </c>
    </row>
    <row r="347" spans="1:5" ht="25.5">
      <c r="A347" s="35" t="s">
        <v>56</v>
      </c>
      <c r="E347" s="39" t="s">
        <v>2710</v>
      </c>
    </row>
    <row r="348" spans="1:5" ht="51">
      <c r="A348" s="35" t="s">
        <v>57</v>
      </c>
      <c r="E348" s="42" t="s">
        <v>2446</v>
      </c>
    </row>
    <row r="349" spans="1:5" ht="191.25">
      <c r="A349" t="s">
        <v>58</v>
      </c>
      <c r="E349" s="39" t="s">
        <v>2711</v>
      </c>
    </row>
    <row r="350" spans="1:13" ht="12.75">
      <c r="A350" t="s">
        <v>47</v>
      </c>
      <c r="C350" s="31" t="s">
        <v>2712</v>
      </c>
      <c r="E350" s="33" t="s">
        <v>2713</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12.75">
      <c r="A351" t="s">
        <v>50</v>
      </c>
      <c s="34" t="s">
        <v>598</v>
      </c>
      <c s="34" t="s">
        <v>2714</v>
      </c>
      <c s="35" t="s">
        <v>136</v>
      </c>
      <c s="6" t="s">
        <v>2715</v>
      </c>
      <c s="36" t="s">
        <v>2716</v>
      </c>
      <c s="37">
        <v>48.45</v>
      </c>
      <c s="36">
        <v>0</v>
      </c>
      <c s="36">
        <f>ROUND(G351*H351,6)</f>
      </c>
      <c r="L351" s="38">
        <v>0</v>
      </c>
      <c s="32">
        <f>ROUND(ROUND(L351,2)*ROUND(G351,3),2)</f>
      </c>
      <c s="36" t="s">
        <v>55</v>
      </c>
      <c>
        <f>(M351*21)/100</f>
      </c>
      <c t="s">
        <v>28</v>
      </c>
    </row>
    <row r="352" spans="1:5" ht="12.75">
      <c r="A352" s="35" t="s">
        <v>56</v>
      </c>
      <c r="E352" s="39" t="s">
        <v>2715</v>
      </c>
    </row>
    <row r="353" spans="1:5" ht="12.75">
      <c r="A353" s="35" t="s">
        <v>57</v>
      </c>
      <c r="E353" s="40" t="s">
        <v>5</v>
      </c>
    </row>
    <row r="354" spans="1:5" ht="191.25">
      <c r="A354" t="s">
        <v>58</v>
      </c>
      <c r="E354" s="39" t="s">
        <v>2717</v>
      </c>
    </row>
    <row r="355" spans="1:16" ht="12.75">
      <c r="A355" t="s">
        <v>50</v>
      </c>
      <c s="34" t="s">
        <v>382</v>
      </c>
      <c s="34" t="s">
        <v>2714</v>
      </c>
      <c s="35" t="s">
        <v>118</v>
      </c>
      <c s="6" t="s">
        <v>2715</v>
      </c>
      <c s="36" t="s">
        <v>2716</v>
      </c>
      <c s="37">
        <v>3.06</v>
      </c>
      <c s="36">
        <v>0</v>
      </c>
      <c s="36">
        <f>ROUND(G355*H355,6)</f>
      </c>
      <c r="L355" s="38">
        <v>0</v>
      </c>
      <c s="32">
        <f>ROUND(ROUND(L355,2)*ROUND(G355,3),2)</f>
      </c>
      <c s="36" t="s">
        <v>55</v>
      </c>
      <c>
        <f>(M355*21)/100</f>
      </c>
      <c t="s">
        <v>28</v>
      </c>
    </row>
    <row r="356" spans="1:5" ht="12.75">
      <c r="A356" s="35" t="s">
        <v>56</v>
      </c>
      <c r="E356" s="39" t="s">
        <v>2715</v>
      </c>
    </row>
    <row r="357" spans="1:5" ht="12.75">
      <c r="A357" s="35" t="s">
        <v>57</v>
      </c>
      <c r="E357" s="40" t="s">
        <v>5</v>
      </c>
    </row>
    <row r="358" spans="1:5" ht="191.25">
      <c r="A358" t="s">
        <v>58</v>
      </c>
      <c r="E358" s="39" t="s">
        <v>2717</v>
      </c>
    </row>
    <row r="359" spans="1:16" ht="12.75">
      <c r="A359" t="s">
        <v>50</v>
      </c>
      <c s="34" t="s">
        <v>386</v>
      </c>
      <c s="34" t="s">
        <v>2714</v>
      </c>
      <c s="35" t="s">
        <v>122</v>
      </c>
      <c s="6" t="s">
        <v>2715</v>
      </c>
      <c s="36" t="s">
        <v>2716</v>
      </c>
      <c s="37">
        <v>1.275</v>
      </c>
      <c s="36">
        <v>0</v>
      </c>
      <c s="36">
        <f>ROUND(G359*H359,6)</f>
      </c>
      <c r="L359" s="38">
        <v>0</v>
      </c>
      <c s="32">
        <f>ROUND(ROUND(L359,2)*ROUND(G359,3),2)</f>
      </c>
      <c s="36" t="s">
        <v>55</v>
      </c>
      <c>
        <f>(M359*21)/100</f>
      </c>
      <c t="s">
        <v>28</v>
      </c>
    </row>
    <row r="360" spans="1:5" ht="12.75">
      <c r="A360" s="35" t="s">
        <v>56</v>
      </c>
      <c r="E360" s="39" t="s">
        <v>2715</v>
      </c>
    </row>
    <row r="361" spans="1:5" ht="12.75">
      <c r="A361" s="35" t="s">
        <v>57</v>
      </c>
      <c r="E361" s="40" t="s">
        <v>5</v>
      </c>
    </row>
    <row r="362" spans="1:5" ht="191.25">
      <c r="A362" t="s">
        <v>58</v>
      </c>
      <c r="E362" s="39" t="s">
        <v>2717</v>
      </c>
    </row>
    <row r="363" spans="1:16" ht="12.75">
      <c r="A363" t="s">
        <v>50</v>
      </c>
      <c s="34" t="s">
        <v>390</v>
      </c>
      <c s="34" t="s">
        <v>2714</v>
      </c>
      <c s="35" t="s">
        <v>78</v>
      </c>
      <c s="6" t="s">
        <v>2715</v>
      </c>
      <c s="36" t="s">
        <v>2716</v>
      </c>
      <c s="37">
        <v>4.59</v>
      </c>
      <c s="36">
        <v>0</v>
      </c>
      <c s="36">
        <f>ROUND(G363*H363,6)</f>
      </c>
      <c r="L363" s="38">
        <v>0</v>
      </c>
      <c s="32">
        <f>ROUND(ROUND(L363,2)*ROUND(G363,3),2)</f>
      </c>
      <c s="36" t="s">
        <v>55</v>
      </c>
      <c>
        <f>(M363*21)/100</f>
      </c>
      <c t="s">
        <v>28</v>
      </c>
    </row>
    <row r="364" spans="1:5" ht="12.75">
      <c r="A364" s="35" t="s">
        <v>56</v>
      </c>
      <c r="E364" s="39" t="s">
        <v>2715</v>
      </c>
    </row>
    <row r="365" spans="1:5" ht="12.75">
      <c r="A365" s="35" t="s">
        <v>57</v>
      </c>
      <c r="E365" s="40" t="s">
        <v>5</v>
      </c>
    </row>
    <row r="366" spans="1:5" ht="191.25">
      <c r="A366" t="s">
        <v>58</v>
      </c>
      <c r="E366" s="39" t="s">
        <v>2717</v>
      </c>
    </row>
    <row r="367" spans="1:16" ht="12.75">
      <c r="A367" t="s">
        <v>50</v>
      </c>
      <c s="34" t="s">
        <v>394</v>
      </c>
      <c s="34" t="s">
        <v>2714</v>
      </c>
      <c s="35" t="s">
        <v>26</v>
      </c>
      <c s="6" t="s">
        <v>2715</v>
      </c>
      <c s="36" t="s">
        <v>2716</v>
      </c>
      <c s="37">
        <v>1.785</v>
      </c>
      <c s="36">
        <v>0</v>
      </c>
      <c s="36">
        <f>ROUND(G367*H367,6)</f>
      </c>
      <c r="L367" s="38">
        <v>0</v>
      </c>
      <c s="32">
        <f>ROUND(ROUND(L367,2)*ROUND(G367,3),2)</f>
      </c>
      <c s="36" t="s">
        <v>55</v>
      </c>
      <c>
        <f>(M367*21)/100</f>
      </c>
      <c t="s">
        <v>28</v>
      </c>
    </row>
    <row r="368" spans="1:5" ht="12.75">
      <c r="A368" s="35" t="s">
        <v>56</v>
      </c>
      <c r="E368" s="39" t="s">
        <v>2715</v>
      </c>
    </row>
    <row r="369" spans="1:5" ht="12.75">
      <c r="A369" s="35" t="s">
        <v>57</v>
      </c>
      <c r="E369" s="40" t="s">
        <v>5</v>
      </c>
    </row>
    <row r="370" spans="1:5" ht="191.25">
      <c r="A370" t="s">
        <v>58</v>
      </c>
      <c r="E370" s="39" t="s">
        <v>2717</v>
      </c>
    </row>
    <row r="371" spans="1:16" ht="12.75">
      <c r="A371" t="s">
        <v>50</v>
      </c>
      <c s="34" t="s">
        <v>398</v>
      </c>
      <c s="34" t="s">
        <v>2714</v>
      </c>
      <c s="35" t="s">
        <v>28</v>
      </c>
      <c s="6" t="s">
        <v>2715</v>
      </c>
      <c s="36" t="s">
        <v>2716</v>
      </c>
      <c s="37">
        <v>4.08</v>
      </c>
      <c s="36">
        <v>0</v>
      </c>
      <c s="36">
        <f>ROUND(G371*H371,6)</f>
      </c>
      <c r="L371" s="38">
        <v>0</v>
      </c>
      <c s="32">
        <f>ROUND(ROUND(L371,2)*ROUND(G371,3),2)</f>
      </c>
      <c s="36" t="s">
        <v>55</v>
      </c>
      <c>
        <f>(M371*21)/100</f>
      </c>
      <c t="s">
        <v>28</v>
      </c>
    </row>
    <row r="372" spans="1:5" ht="12.75">
      <c r="A372" s="35" t="s">
        <v>56</v>
      </c>
      <c r="E372" s="39" t="s">
        <v>2715</v>
      </c>
    </row>
    <row r="373" spans="1:5" ht="12.75">
      <c r="A373" s="35" t="s">
        <v>57</v>
      </c>
      <c r="E373" s="40" t="s">
        <v>5</v>
      </c>
    </row>
    <row r="374" spans="1:5" ht="191.25">
      <c r="A374" t="s">
        <v>58</v>
      </c>
      <c r="E374" s="39" t="s">
        <v>2717</v>
      </c>
    </row>
    <row r="375" spans="1:16" ht="12.75">
      <c r="A375" t="s">
        <v>50</v>
      </c>
      <c s="34" t="s">
        <v>615</v>
      </c>
      <c s="34" t="s">
        <v>2714</v>
      </c>
      <c s="35" t="s">
        <v>126</v>
      </c>
      <c s="6" t="s">
        <v>2715</v>
      </c>
      <c s="36" t="s">
        <v>2716</v>
      </c>
      <c s="37">
        <v>80.325</v>
      </c>
      <c s="36">
        <v>0</v>
      </c>
      <c s="36">
        <f>ROUND(G375*H375,6)</f>
      </c>
      <c r="L375" s="38">
        <v>0</v>
      </c>
      <c s="32">
        <f>ROUND(ROUND(L375,2)*ROUND(G375,3),2)</f>
      </c>
      <c s="36" t="s">
        <v>55</v>
      </c>
      <c>
        <f>(M375*21)/100</f>
      </c>
      <c t="s">
        <v>28</v>
      </c>
    </row>
    <row r="376" spans="1:5" ht="12.75">
      <c r="A376" s="35" t="s">
        <v>56</v>
      </c>
      <c r="E376" s="39" t="s">
        <v>2715</v>
      </c>
    </row>
    <row r="377" spans="1:5" ht="12.75">
      <c r="A377" s="35" t="s">
        <v>57</v>
      </c>
      <c r="E377" s="40" t="s">
        <v>5</v>
      </c>
    </row>
    <row r="378" spans="1:5" ht="191.25">
      <c r="A378" t="s">
        <v>58</v>
      </c>
      <c r="E378" s="39" t="s">
        <v>2717</v>
      </c>
    </row>
    <row r="379" spans="1:16" ht="12.75">
      <c r="A379" t="s">
        <v>50</v>
      </c>
      <c s="34" t="s">
        <v>619</v>
      </c>
      <c s="34" t="s">
        <v>2714</v>
      </c>
      <c s="35" t="s">
        <v>144</v>
      </c>
      <c s="6" t="s">
        <v>2715</v>
      </c>
      <c s="36" t="s">
        <v>2716</v>
      </c>
      <c s="37">
        <v>85.68</v>
      </c>
      <c s="36">
        <v>0</v>
      </c>
      <c s="36">
        <f>ROUND(G379*H379,6)</f>
      </c>
      <c r="L379" s="38">
        <v>0</v>
      </c>
      <c s="32">
        <f>ROUND(ROUND(L379,2)*ROUND(G379,3),2)</f>
      </c>
      <c s="36" t="s">
        <v>55</v>
      </c>
      <c>
        <f>(M379*21)/100</f>
      </c>
      <c t="s">
        <v>28</v>
      </c>
    </row>
    <row r="380" spans="1:5" ht="12.75">
      <c r="A380" s="35" t="s">
        <v>56</v>
      </c>
      <c r="E380" s="39" t="s">
        <v>2715</v>
      </c>
    </row>
    <row r="381" spans="1:5" ht="12.75">
      <c r="A381" s="35" t="s">
        <v>57</v>
      </c>
      <c r="E381" s="40" t="s">
        <v>5</v>
      </c>
    </row>
    <row r="382" spans="1:5" ht="191.25">
      <c r="A382" t="s">
        <v>58</v>
      </c>
      <c r="E382" s="39" t="s">
        <v>2717</v>
      </c>
    </row>
    <row r="383" spans="1:16" ht="12.75">
      <c r="A383" t="s">
        <v>50</v>
      </c>
      <c s="34" t="s">
        <v>622</v>
      </c>
      <c s="34" t="s">
        <v>2714</v>
      </c>
      <c s="35" t="s">
        <v>132</v>
      </c>
      <c s="6" t="s">
        <v>2715</v>
      </c>
      <c s="36" t="s">
        <v>2716</v>
      </c>
      <c s="37">
        <v>46.41</v>
      </c>
      <c s="36">
        <v>0</v>
      </c>
      <c s="36">
        <f>ROUND(G383*H383,6)</f>
      </c>
      <c r="L383" s="38">
        <v>0</v>
      </c>
      <c s="32">
        <f>ROUND(ROUND(L383,2)*ROUND(G383,3),2)</f>
      </c>
      <c s="36" t="s">
        <v>55</v>
      </c>
      <c>
        <f>(M383*21)/100</f>
      </c>
      <c t="s">
        <v>28</v>
      </c>
    </row>
    <row r="384" spans="1:5" ht="12.75">
      <c r="A384" s="35" t="s">
        <v>56</v>
      </c>
      <c r="E384" s="39" t="s">
        <v>2715</v>
      </c>
    </row>
    <row r="385" spans="1:5" ht="12.75">
      <c r="A385" s="35" t="s">
        <v>57</v>
      </c>
      <c r="E385" s="40" t="s">
        <v>5</v>
      </c>
    </row>
    <row r="386" spans="1:5" ht="191.25">
      <c r="A386" t="s">
        <v>58</v>
      </c>
      <c r="E386" s="39" t="s">
        <v>2717</v>
      </c>
    </row>
    <row r="387" spans="1:16" ht="12.75">
      <c r="A387" t="s">
        <v>50</v>
      </c>
      <c s="34" t="s">
        <v>624</v>
      </c>
      <c s="34" t="s">
        <v>2714</v>
      </c>
      <c s="35" t="s">
        <v>114</v>
      </c>
      <c s="6" t="s">
        <v>2715</v>
      </c>
      <c s="36" t="s">
        <v>2716</v>
      </c>
      <c s="37">
        <v>52.02</v>
      </c>
      <c s="36">
        <v>0</v>
      </c>
      <c s="36">
        <f>ROUND(G387*H387,6)</f>
      </c>
      <c r="L387" s="38">
        <v>0</v>
      </c>
      <c s="32">
        <f>ROUND(ROUND(L387,2)*ROUND(G387,3),2)</f>
      </c>
      <c s="36" t="s">
        <v>55</v>
      </c>
      <c>
        <f>(M387*21)/100</f>
      </c>
      <c t="s">
        <v>28</v>
      </c>
    </row>
    <row r="388" spans="1:5" ht="12.75">
      <c r="A388" s="35" t="s">
        <v>56</v>
      </c>
      <c r="E388" s="39" t="s">
        <v>2715</v>
      </c>
    </row>
    <row r="389" spans="1:5" ht="12.75">
      <c r="A389" s="35" t="s">
        <v>57</v>
      </c>
      <c r="E389" s="40" t="s">
        <v>5</v>
      </c>
    </row>
    <row r="390" spans="1:5" ht="191.25">
      <c r="A390" t="s">
        <v>58</v>
      </c>
      <c r="E390" s="39" t="s">
        <v>2717</v>
      </c>
    </row>
    <row r="391" spans="1:16" ht="12.75">
      <c r="A391" t="s">
        <v>50</v>
      </c>
      <c s="34" t="s">
        <v>1049</v>
      </c>
      <c s="34" t="s">
        <v>2714</v>
      </c>
      <c s="35" t="s">
        <v>98</v>
      </c>
      <c s="6" t="s">
        <v>2715</v>
      </c>
      <c s="36" t="s">
        <v>2716</v>
      </c>
      <c s="37">
        <v>12.24</v>
      </c>
      <c s="36">
        <v>0</v>
      </c>
      <c s="36">
        <f>ROUND(G391*H391,6)</f>
      </c>
      <c r="L391" s="38">
        <v>0</v>
      </c>
      <c s="32">
        <f>ROUND(ROUND(L391,2)*ROUND(G391,3),2)</f>
      </c>
      <c s="36" t="s">
        <v>55</v>
      </c>
      <c>
        <f>(M391*21)/100</f>
      </c>
      <c t="s">
        <v>28</v>
      </c>
    </row>
    <row r="392" spans="1:5" ht="12.75">
      <c r="A392" s="35" t="s">
        <v>56</v>
      </c>
      <c r="E392" s="39" t="s">
        <v>2715</v>
      </c>
    </row>
    <row r="393" spans="1:5" ht="12.75">
      <c r="A393" s="35" t="s">
        <v>57</v>
      </c>
      <c r="E393" s="40" t="s">
        <v>5</v>
      </c>
    </row>
    <row r="394" spans="1:5" ht="191.25">
      <c r="A394" t="s">
        <v>58</v>
      </c>
      <c r="E394" s="39" t="s">
        <v>2717</v>
      </c>
    </row>
    <row r="395" spans="1:16" ht="12.75">
      <c r="A395" t="s">
        <v>50</v>
      </c>
      <c s="34" t="s">
        <v>628</v>
      </c>
      <c s="34" t="s">
        <v>2714</v>
      </c>
      <c s="35" t="s">
        <v>86</v>
      </c>
      <c s="6" t="s">
        <v>2715</v>
      </c>
      <c s="36" t="s">
        <v>2716</v>
      </c>
      <c s="37">
        <v>60.69</v>
      </c>
      <c s="36">
        <v>0</v>
      </c>
      <c s="36">
        <f>ROUND(G395*H395,6)</f>
      </c>
      <c r="L395" s="38">
        <v>0</v>
      </c>
      <c s="32">
        <f>ROUND(ROUND(L395,2)*ROUND(G395,3),2)</f>
      </c>
      <c s="36" t="s">
        <v>55</v>
      </c>
      <c>
        <f>(M395*21)/100</f>
      </c>
      <c t="s">
        <v>28</v>
      </c>
    </row>
    <row r="396" spans="1:5" ht="12.75">
      <c r="A396" s="35" t="s">
        <v>56</v>
      </c>
      <c r="E396" s="39" t="s">
        <v>2715</v>
      </c>
    </row>
    <row r="397" spans="1:5" ht="12.75">
      <c r="A397" s="35" t="s">
        <v>57</v>
      </c>
      <c r="E397" s="40" t="s">
        <v>5</v>
      </c>
    </row>
    <row r="398" spans="1:5" ht="191.25">
      <c r="A398" t="s">
        <v>58</v>
      </c>
      <c r="E398" s="39" t="s">
        <v>2717</v>
      </c>
    </row>
    <row r="399" spans="1:16" ht="12.75">
      <c r="A399" t="s">
        <v>50</v>
      </c>
      <c s="34" t="s">
        <v>459</v>
      </c>
      <c s="34" t="s">
        <v>2714</v>
      </c>
      <c s="35" t="s">
        <v>27</v>
      </c>
      <c s="6" t="s">
        <v>2715</v>
      </c>
      <c s="36" t="s">
        <v>2716</v>
      </c>
      <c s="37">
        <v>224.91</v>
      </c>
      <c s="36">
        <v>0</v>
      </c>
      <c s="36">
        <f>ROUND(G399*H399,6)</f>
      </c>
      <c r="L399" s="38">
        <v>0</v>
      </c>
      <c s="32">
        <f>ROUND(ROUND(L399,2)*ROUND(G399,3),2)</f>
      </c>
      <c s="36" t="s">
        <v>55</v>
      </c>
      <c>
        <f>(M399*21)/100</f>
      </c>
      <c t="s">
        <v>28</v>
      </c>
    </row>
    <row r="400" spans="1:5" ht="12.75">
      <c r="A400" s="35" t="s">
        <v>56</v>
      </c>
      <c r="E400" s="39" t="s">
        <v>2715</v>
      </c>
    </row>
    <row r="401" spans="1:5" ht="12.75">
      <c r="A401" s="35" t="s">
        <v>57</v>
      </c>
      <c r="E401" s="40" t="s">
        <v>5</v>
      </c>
    </row>
    <row r="402" spans="1:5" ht="191.25">
      <c r="A402" t="s">
        <v>58</v>
      </c>
      <c r="E402" s="39" t="s">
        <v>2717</v>
      </c>
    </row>
    <row r="403" spans="1:16" ht="12.75">
      <c r="A403" t="s">
        <v>50</v>
      </c>
      <c s="34" t="s">
        <v>463</v>
      </c>
      <c s="34" t="s">
        <v>2714</v>
      </c>
      <c s="35" t="s">
        <v>90</v>
      </c>
      <c s="6" t="s">
        <v>2715</v>
      </c>
      <c s="36" t="s">
        <v>2716</v>
      </c>
      <c s="37">
        <v>29.07</v>
      </c>
      <c s="36">
        <v>0</v>
      </c>
      <c s="36">
        <f>ROUND(G403*H403,6)</f>
      </c>
      <c r="L403" s="38">
        <v>0</v>
      </c>
      <c s="32">
        <f>ROUND(ROUND(L403,2)*ROUND(G403,3),2)</f>
      </c>
      <c s="36" t="s">
        <v>55</v>
      </c>
      <c>
        <f>(M403*21)/100</f>
      </c>
      <c t="s">
        <v>28</v>
      </c>
    </row>
    <row r="404" spans="1:5" ht="12.75">
      <c r="A404" s="35" t="s">
        <v>56</v>
      </c>
      <c r="E404" s="39" t="s">
        <v>2715</v>
      </c>
    </row>
    <row r="405" spans="1:5" ht="12.75">
      <c r="A405" s="35" t="s">
        <v>57</v>
      </c>
      <c r="E405" s="40" t="s">
        <v>5</v>
      </c>
    </row>
    <row r="406" spans="1:5" ht="191.25">
      <c r="A406" t="s">
        <v>58</v>
      </c>
      <c r="E406" s="39" t="s">
        <v>2717</v>
      </c>
    </row>
    <row r="407" spans="1:16" ht="12.75">
      <c r="A407" t="s">
        <v>50</v>
      </c>
      <c s="34" t="s">
        <v>632</v>
      </c>
      <c s="34" t="s">
        <v>2714</v>
      </c>
      <c s="35" t="s">
        <v>94</v>
      </c>
      <c s="6" t="s">
        <v>2715</v>
      </c>
      <c s="36" t="s">
        <v>2716</v>
      </c>
      <c s="37">
        <v>229.5</v>
      </c>
      <c s="36">
        <v>0</v>
      </c>
      <c s="36">
        <f>ROUND(G407*H407,6)</f>
      </c>
      <c r="L407" s="38">
        <v>0</v>
      </c>
      <c s="32">
        <f>ROUND(ROUND(L407,2)*ROUND(G407,3),2)</f>
      </c>
      <c s="36" t="s">
        <v>55</v>
      </c>
      <c>
        <f>(M407*21)/100</f>
      </c>
      <c t="s">
        <v>28</v>
      </c>
    </row>
    <row r="408" spans="1:5" ht="12.75">
      <c r="A408" s="35" t="s">
        <v>56</v>
      </c>
      <c r="E408" s="39" t="s">
        <v>2715</v>
      </c>
    </row>
    <row r="409" spans="1:5" ht="12.75">
      <c r="A409" s="35" t="s">
        <v>57</v>
      </c>
      <c r="E409" s="40" t="s">
        <v>5</v>
      </c>
    </row>
    <row r="410" spans="1:5" ht="191.25">
      <c r="A410" t="s">
        <v>58</v>
      </c>
      <c r="E410" s="39" t="s">
        <v>2717</v>
      </c>
    </row>
    <row r="411" spans="1:16" ht="12.75">
      <c r="A411" t="s">
        <v>50</v>
      </c>
      <c s="34" t="s">
        <v>634</v>
      </c>
      <c s="34" t="s">
        <v>2714</v>
      </c>
      <c s="35" t="s">
        <v>67</v>
      </c>
      <c s="6" t="s">
        <v>2715</v>
      </c>
      <c s="36" t="s">
        <v>2716</v>
      </c>
      <c s="37">
        <v>67.32</v>
      </c>
      <c s="36">
        <v>0</v>
      </c>
      <c s="36">
        <f>ROUND(G411*H411,6)</f>
      </c>
      <c r="L411" s="38">
        <v>0</v>
      </c>
      <c s="32">
        <f>ROUND(ROUND(L411,2)*ROUND(G411,3),2)</f>
      </c>
      <c s="36" t="s">
        <v>55</v>
      </c>
      <c>
        <f>(M411*21)/100</f>
      </c>
      <c t="s">
        <v>28</v>
      </c>
    </row>
    <row r="412" spans="1:5" ht="12.75">
      <c r="A412" s="35" t="s">
        <v>56</v>
      </c>
      <c r="E412" s="39" t="s">
        <v>2715</v>
      </c>
    </row>
    <row r="413" spans="1:5" ht="12.75">
      <c r="A413" s="35" t="s">
        <v>57</v>
      </c>
      <c r="E413" s="40" t="s">
        <v>5</v>
      </c>
    </row>
    <row r="414" spans="1:5" ht="191.25">
      <c r="A414" t="s">
        <v>58</v>
      </c>
      <c r="E414" s="39" t="s">
        <v>2717</v>
      </c>
    </row>
    <row r="415" spans="1:16" ht="12.75">
      <c r="A415" t="s">
        <v>50</v>
      </c>
      <c s="34" t="s">
        <v>587</v>
      </c>
      <c s="34" t="s">
        <v>2714</v>
      </c>
      <c s="35" t="s">
        <v>102</v>
      </c>
      <c s="6" t="s">
        <v>2715</v>
      </c>
      <c s="36" t="s">
        <v>2716</v>
      </c>
      <c s="37">
        <v>41.055</v>
      </c>
      <c s="36">
        <v>0</v>
      </c>
      <c s="36">
        <f>ROUND(G415*H415,6)</f>
      </c>
      <c r="L415" s="38">
        <v>0</v>
      </c>
      <c s="32">
        <f>ROUND(ROUND(L415,2)*ROUND(G415,3),2)</f>
      </c>
      <c s="36" t="s">
        <v>55</v>
      </c>
      <c>
        <f>(M415*21)/100</f>
      </c>
      <c t="s">
        <v>28</v>
      </c>
    </row>
    <row r="416" spans="1:5" ht="12.75">
      <c r="A416" s="35" t="s">
        <v>56</v>
      </c>
      <c r="E416" s="39" t="s">
        <v>2715</v>
      </c>
    </row>
    <row r="417" spans="1:5" ht="12.75">
      <c r="A417" s="35" t="s">
        <v>57</v>
      </c>
      <c r="E417" s="40" t="s">
        <v>5</v>
      </c>
    </row>
    <row r="418" spans="1:5" ht="191.25">
      <c r="A418" t="s">
        <v>58</v>
      </c>
      <c r="E418" s="39" t="s">
        <v>2717</v>
      </c>
    </row>
    <row r="419" spans="1:16" ht="12.75">
      <c r="A419" t="s">
        <v>50</v>
      </c>
      <c s="34" t="s">
        <v>1063</v>
      </c>
      <c s="34" t="s">
        <v>2714</v>
      </c>
      <c s="35" t="s">
        <v>5</v>
      </c>
      <c s="6" t="s">
        <v>2715</v>
      </c>
      <c s="36" t="s">
        <v>2716</v>
      </c>
      <c s="37">
        <v>18.36</v>
      </c>
      <c s="36">
        <v>0</v>
      </c>
      <c s="36">
        <f>ROUND(G419*H419,6)</f>
      </c>
      <c r="L419" s="38">
        <v>0</v>
      </c>
      <c s="32">
        <f>ROUND(ROUND(L419,2)*ROUND(G419,3),2)</f>
      </c>
      <c s="36" t="s">
        <v>55</v>
      </c>
      <c>
        <f>(M419*21)/100</f>
      </c>
      <c t="s">
        <v>28</v>
      </c>
    </row>
    <row r="420" spans="1:5" ht="12.75">
      <c r="A420" s="35" t="s">
        <v>56</v>
      </c>
      <c r="E420" s="39" t="s">
        <v>2715</v>
      </c>
    </row>
    <row r="421" spans="1:5" ht="12.75">
      <c r="A421" s="35" t="s">
        <v>57</v>
      </c>
      <c r="E421" s="40" t="s">
        <v>5</v>
      </c>
    </row>
    <row r="422" spans="1:5" ht="191.25">
      <c r="A422" t="s">
        <v>58</v>
      </c>
      <c r="E422" s="39" t="s">
        <v>2717</v>
      </c>
    </row>
    <row r="423" spans="1:16" ht="12.75">
      <c r="A423" t="s">
        <v>50</v>
      </c>
      <c s="34" t="s">
        <v>1064</v>
      </c>
      <c s="34" t="s">
        <v>2714</v>
      </c>
      <c s="35" t="s">
        <v>51</v>
      </c>
      <c s="6" t="s">
        <v>2715</v>
      </c>
      <c s="36" t="s">
        <v>2716</v>
      </c>
      <c s="37">
        <v>223.125</v>
      </c>
      <c s="36">
        <v>0</v>
      </c>
      <c s="36">
        <f>ROUND(G423*H423,6)</f>
      </c>
      <c r="L423" s="38">
        <v>0</v>
      </c>
      <c s="32">
        <f>ROUND(ROUND(L423,2)*ROUND(G423,3),2)</f>
      </c>
      <c s="36" t="s">
        <v>55</v>
      </c>
      <c>
        <f>(M423*21)/100</f>
      </c>
      <c t="s">
        <v>28</v>
      </c>
    </row>
    <row r="424" spans="1:5" ht="12.75">
      <c r="A424" s="35" t="s">
        <v>56</v>
      </c>
      <c r="E424" s="39" t="s">
        <v>2715</v>
      </c>
    </row>
    <row r="425" spans="1:5" ht="12.75">
      <c r="A425" s="35" t="s">
        <v>57</v>
      </c>
      <c r="E425" s="40" t="s">
        <v>5</v>
      </c>
    </row>
    <row r="426" spans="1:5" ht="191.25">
      <c r="A426" t="s">
        <v>58</v>
      </c>
      <c r="E426" s="39" t="s">
        <v>2717</v>
      </c>
    </row>
    <row r="427" spans="1:16" ht="12.75">
      <c r="A427" t="s">
        <v>50</v>
      </c>
      <c s="34" t="s">
        <v>1068</v>
      </c>
      <c s="34" t="s">
        <v>2714</v>
      </c>
      <c s="35" t="s">
        <v>140</v>
      </c>
      <c s="6" t="s">
        <v>2715</v>
      </c>
      <c s="36" t="s">
        <v>2716</v>
      </c>
      <c s="37">
        <v>13.26</v>
      </c>
      <c s="36">
        <v>0</v>
      </c>
      <c s="36">
        <f>ROUND(G427*H427,6)</f>
      </c>
      <c r="L427" s="38">
        <v>0</v>
      </c>
      <c s="32">
        <f>ROUND(ROUND(L427,2)*ROUND(G427,3),2)</f>
      </c>
      <c s="36" t="s">
        <v>55</v>
      </c>
      <c>
        <f>(M427*21)/100</f>
      </c>
      <c t="s">
        <v>28</v>
      </c>
    </row>
    <row r="428" spans="1:5" ht="12.75">
      <c r="A428" s="35" t="s">
        <v>56</v>
      </c>
      <c r="E428" s="39" t="s">
        <v>2715</v>
      </c>
    </row>
    <row r="429" spans="1:5" ht="12.75">
      <c r="A429" s="35" t="s">
        <v>57</v>
      </c>
      <c r="E429" s="40" t="s">
        <v>5</v>
      </c>
    </row>
    <row r="430" spans="1:5" ht="191.25">
      <c r="A430" t="s">
        <v>58</v>
      </c>
      <c r="E430" s="39" t="s">
        <v>2717</v>
      </c>
    </row>
    <row r="431" spans="1:16" ht="12.75">
      <c r="A431" t="s">
        <v>50</v>
      </c>
      <c s="34" t="s">
        <v>1069</v>
      </c>
      <c s="34" t="s">
        <v>2714</v>
      </c>
      <c s="35" t="s">
        <v>106</v>
      </c>
      <c s="6" t="s">
        <v>2715</v>
      </c>
      <c s="36" t="s">
        <v>2716</v>
      </c>
      <c s="37">
        <v>64.26</v>
      </c>
      <c s="36">
        <v>0</v>
      </c>
      <c s="36">
        <f>ROUND(G431*H431,6)</f>
      </c>
      <c r="L431" s="38">
        <v>0</v>
      </c>
      <c s="32">
        <f>ROUND(ROUND(L431,2)*ROUND(G431,3),2)</f>
      </c>
      <c s="36" t="s">
        <v>55</v>
      </c>
      <c>
        <f>(M431*21)/100</f>
      </c>
      <c t="s">
        <v>28</v>
      </c>
    </row>
    <row r="432" spans="1:5" ht="12.75">
      <c r="A432" s="35" t="s">
        <v>56</v>
      </c>
      <c r="E432" s="39" t="s">
        <v>2715</v>
      </c>
    </row>
    <row r="433" spans="1:5" ht="12.75">
      <c r="A433" s="35" t="s">
        <v>57</v>
      </c>
      <c r="E433" s="40" t="s">
        <v>5</v>
      </c>
    </row>
    <row r="434" spans="1:5" ht="191.25">
      <c r="A434" t="s">
        <v>58</v>
      </c>
      <c r="E434" s="39" t="s">
        <v>2717</v>
      </c>
    </row>
    <row r="435" spans="1:16" ht="12.75">
      <c r="A435" t="s">
        <v>50</v>
      </c>
      <c s="34" t="s">
        <v>1070</v>
      </c>
      <c s="34" t="s">
        <v>2718</v>
      </c>
      <c s="35" t="s">
        <v>5</v>
      </c>
      <c s="6" t="s">
        <v>2719</v>
      </c>
      <c s="36" t="s">
        <v>2716</v>
      </c>
      <c s="37">
        <v>19.32</v>
      </c>
      <c s="36">
        <v>0</v>
      </c>
      <c s="36">
        <f>ROUND(G435*H435,6)</f>
      </c>
      <c r="L435" s="38">
        <v>0</v>
      </c>
      <c s="32">
        <f>ROUND(ROUND(L435,2)*ROUND(G435,3),2)</f>
      </c>
      <c s="36" t="s">
        <v>55</v>
      </c>
      <c>
        <f>(M435*21)/100</f>
      </c>
      <c t="s">
        <v>28</v>
      </c>
    </row>
    <row r="436" spans="1:5" ht="12.75">
      <c r="A436" s="35" t="s">
        <v>56</v>
      </c>
      <c r="E436" s="39" t="s">
        <v>2719</v>
      </c>
    </row>
    <row r="437" spans="1:5" ht="12.75">
      <c r="A437" s="35" t="s">
        <v>57</v>
      </c>
      <c r="E437" s="40" t="s">
        <v>5</v>
      </c>
    </row>
    <row r="438" spans="1:5" ht="191.25">
      <c r="A438" t="s">
        <v>58</v>
      </c>
      <c r="E438" s="39" t="s">
        <v>2720</v>
      </c>
    </row>
    <row r="439" spans="1:16" ht="12.75">
      <c r="A439" t="s">
        <v>50</v>
      </c>
      <c s="34" t="s">
        <v>1074</v>
      </c>
      <c s="34" t="s">
        <v>2721</v>
      </c>
      <c s="35" t="s">
        <v>5</v>
      </c>
      <c s="6" t="s">
        <v>2722</v>
      </c>
      <c s="36" t="s">
        <v>2716</v>
      </c>
      <c s="37">
        <v>8.8</v>
      </c>
      <c s="36">
        <v>0</v>
      </c>
      <c s="36">
        <f>ROUND(G439*H439,6)</f>
      </c>
      <c r="L439" s="38">
        <v>0</v>
      </c>
      <c s="32">
        <f>ROUND(ROUND(L439,2)*ROUND(G439,3),2)</f>
      </c>
      <c s="36" t="s">
        <v>55</v>
      </c>
      <c>
        <f>(M439*21)/100</f>
      </c>
      <c t="s">
        <v>28</v>
      </c>
    </row>
    <row r="440" spans="1:5" ht="12.75">
      <c r="A440" s="35" t="s">
        <v>56</v>
      </c>
      <c r="E440" s="39" t="s">
        <v>2722</v>
      </c>
    </row>
    <row r="441" spans="1:5" ht="12.75">
      <c r="A441" s="35" t="s">
        <v>57</v>
      </c>
      <c r="E441" s="40" t="s">
        <v>5</v>
      </c>
    </row>
    <row r="442" spans="1:5" ht="191.25">
      <c r="A442" t="s">
        <v>58</v>
      </c>
      <c r="E442" s="39" t="s">
        <v>2723</v>
      </c>
    </row>
    <row r="443" spans="1:16" ht="12.75">
      <c r="A443" t="s">
        <v>50</v>
      </c>
      <c s="34" t="s">
        <v>1077</v>
      </c>
      <c s="34" t="s">
        <v>2714</v>
      </c>
      <c s="35" t="s">
        <v>82</v>
      </c>
      <c s="6" t="s">
        <v>2715</v>
      </c>
      <c s="36" t="s">
        <v>2716</v>
      </c>
      <c s="37">
        <v>14.79</v>
      </c>
      <c s="36">
        <v>0</v>
      </c>
      <c s="36">
        <f>ROUND(G443*H443,6)</f>
      </c>
      <c r="L443" s="38">
        <v>0</v>
      </c>
      <c s="32">
        <f>ROUND(ROUND(L443,2)*ROUND(G443,3),2)</f>
      </c>
      <c s="36" t="s">
        <v>55</v>
      </c>
      <c>
        <f>(M443*21)/100</f>
      </c>
      <c t="s">
        <v>28</v>
      </c>
    </row>
    <row r="444" spans="1:5" ht="12.75">
      <c r="A444" s="35" t="s">
        <v>56</v>
      </c>
      <c r="E444" s="39" t="s">
        <v>2715</v>
      </c>
    </row>
    <row r="445" spans="1:5" ht="12.75">
      <c r="A445" s="35" t="s">
        <v>57</v>
      </c>
      <c r="E445" s="40" t="s">
        <v>5</v>
      </c>
    </row>
    <row r="446" spans="1:5" ht="191.25">
      <c r="A446" t="s">
        <v>58</v>
      </c>
      <c r="E446" s="39" t="s">
        <v>2717</v>
      </c>
    </row>
    <row r="447" spans="1:16" ht="12.75">
      <c r="A447" t="s">
        <v>50</v>
      </c>
      <c s="34" t="s">
        <v>1081</v>
      </c>
      <c s="34" t="s">
        <v>2714</v>
      </c>
      <c s="35" t="s">
        <v>71</v>
      </c>
      <c s="6" t="s">
        <v>2715</v>
      </c>
      <c s="36" t="s">
        <v>2716</v>
      </c>
      <c s="37">
        <v>84.15</v>
      </c>
      <c s="36">
        <v>0</v>
      </c>
      <c s="36">
        <f>ROUND(G447*H447,6)</f>
      </c>
      <c r="L447" s="38">
        <v>0</v>
      </c>
      <c s="32">
        <f>ROUND(ROUND(L447,2)*ROUND(G447,3),2)</f>
      </c>
      <c s="36" t="s">
        <v>55</v>
      </c>
      <c>
        <f>(M447*21)/100</f>
      </c>
      <c t="s">
        <v>28</v>
      </c>
    </row>
    <row r="448" spans="1:5" ht="12.75">
      <c r="A448" s="35" t="s">
        <v>56</v>
      </c>
      <c r="E448" s="39" t="s">
        <v>2715</v>
      </c>
    </row>
    <row r="449" spans="1:5" ht="12.75">
      <c r="A449" s="35" t="s">
        <v>57</v>
      </c>
      <c r="E449" s="40" t="s">
        <v>5</v>
      </c>
    </row>
    <row r="450" spans="1:5" ht="191.25">
      <c r="A450" t="s">
        <v>58</v>
      </c>
      <c r="E450" s="39" t="s">
        <v>2717</v>
      </c>
    </row>
    <row r="451" spans="1:16" ht="12.75">
      <c r="A451" t="s">
        <v>50</v>
      </c>
      <c s="34" t="s">
        <v>1085</v>
      </c>
      <c s="34" t="s">
        <v>2714</v>
      </c>
      <c s="35" t="s">
        <v>110</v>
      </c>
      <c s="6" t="s">
        <v>2715</v>
      </c>
      <c s="36" t="s">
        <v>2716</v>
      </c>
      <c s="37">
        <v>10.2</v>
      </c>
      <c s="36">
        <v>0</v>
      </c>
      <c s="36">
        <f>ROUND(G451*H451,6)</f>
      </c>
      <c r="L451" s="38">
        <v>0</v>
      </c>
      <c s="32">
        <f>ROUND(ROUND(L451,2)*ROUND(G451,3),2)</f>
      </c>
      <c s="36" t="s">
        <v>55</v>
      </c>
      <c>
        <f>(M451*21)/100</f>
      </c>
      <c t="s">
        <v>28</v>
      </c>
    </row>
    <row r="452" spans="1:5" ht="12.75">
      <c r="A452" s="35" t="s">
        <v>56</v>
      </c>
      <c r="E452" s="39" t="s">
        <v>2715</v>
      </c>
    </row>
    <row r="453" spans="1:5" ht="12.75">
      <c r="A453" s="35" t="s">
        <v>57</v>
      </c>
      <c r="E453" s="40" t="s">
        <v>5</v>
      </c>
    </row>
    <row r="454" spans="1:5" ht="191.25">
      <c r="A454" t="s">
        <v>58</v>
      </c>
      <c r="E454" s="39" t="s">
        <v>2717</v>
      </c>
    </row>
    <row r="455" spans="1:16" ht="25.5">
      <c r="A455" t="s">
        <v>50</v>
      </c>
      <c s="34" t="s">
        <v>1086</v>
      </c>
      <c s="34" t="s">
        <v>2724</v>
      </c>
      <c s="35" t="s">
        <v>5</v>
      </c>
      <c s="6" t="s">
        <v>2725</v>
      </c>
      <c s="36" t="s">
        <v>54</v>
      </c>
      <c s="37">
        <v>1</v>
      </c>
      <c s="36">
        <v>0</v>
      </c>
      <c s="36">
        <f>ROUND(G455*H455,6)</f>
      </c>
      <c r="L455" s="38">
        <v>0</v>
      </c>
      <c s="32">
        <f>ROUND(ROUND(L455,2)*ROUND(G455,3),2)</f>
      </c>
      <c s="36" t="s">
        <v>55</v>
      </c>
      <c>
        <f>(M455*21)/100</f>
      </c>
      <c t="s">
        <v>28</v>
      </c>
    </row>
    <row r="456" spans="1:5" ht="25.5">
      <c r="A456" s="35" t="s">
        <v>56</v>
      </c>
      <c r="E456" s="39" t="s">
        <v>2725</v>
      </c>
    </row>
    <row r="457" spans="1:5" ht="51">
      <c r="A457" s="35" t="s">
        <v>57</v>
      </c>
      <c r="E457" s="42" t="s">
        <v>2122</v>
      </c>
    </row>
    <row r="458" spans="1:5" ht="191.25">
      <c r="A458" t="s">
        <v>58</v>
      </c>
      <c r="E458" s="39" t="s">
        <v>2726</v>
      </c>
    </row>
    <row r="459" spans="1:16" ht="25.5">
      <c r="A459" t="s">
        <v>50</v>
      </c>
      <c s="34" t="s">
        <v>1089</v>
      </c>
      <c s="34" t="s">
        <v>2727</v>
      </c>
      <c s="35" t="s">
        <v>5</v>
      </c>
      <c s="6" t="s">
        <v>2728</v>
      </c>
      <c s="36" t="s">
        <v>54</v>
      </c>
      <c s="37">
        <v>1</v>
      </c>
      <c s="36">
        <v>0</v>
      </c>
      <c s="36">
        <f>ROUND(G459*H459,6)</f>
      </c>
      <c r="L459" s="38">
        <v>0</v>
      </c>
      <c s="32">
        <f>ROUND(ROUND(L459,2)*ROUND(G459,3),2)</f>
      </c>
      <c s="36" t="s">
        <v>55</v>
      </c>
      <c>
        <f>(M459*21)/100</f>
      </c>
      <c t="s">
        <v>28</v>
      </c>
    </row>
    <row r="460" spans="1:5" ht="25.5">
      <c r="A460" s="35" t="s">
        <v>56</v>
      </c>
      <c r="E460" s="39" t="s">
        <v>2728</v>
      </c>
    </row>
    <row r="461" spans="1:5" ht="51">
      <c r="A461" s="35" t="s">
        <v>57</v>
      </c>
      <c r="E461" s="42" t="s">
        <v>2122</v>
      </c>
    </row>
    <row r="462" spans="1:5" ht="191.25">
      <c r="A462" t="s">
        <v>58</v>
      </c>
      <c r="E462" s="39" t="s">
        <v>2729</v>
      </c>
    </row>
    <row r="463" spans="1:16" ht="25.5">
      <c r="A463" t="s">
        <v>50</v>
      </c>
      <c s="34" t="s">
        <v>1093</v>
      </c>
      <c s="34" t="s">
        <v>2730</v>
      </c>
      <c s="35" t="s">
        <v>5</v>
      </c>
      <c s="6" t="s">
        <v>2731</v>
      </c>
      <c s="36" t="s">
        <v>54</v>
      </c>
      <c s="37">
        <v>1</v>
      </c>
      <c s="36">
        <v>0</v>
      </c>
      <c s="36">
        <f>ROUND(G463*H463,6)</f>
      </c>
      <c r="L463" s="38">
        <v>0</v>
      </c>
      <c s="32">
        <f>ROUND(ROUND(L463,2)*ROUND(G463,3),2)</f>
      </c>
      <c s="36" t="s">
        <v>55</v>
      </c>
      <c>
        <f>(M463*21)/100</f>
      </c>
      <c t="s">
        <v>28</v>
      </c>
    </row>
    <row r="464" spans="1:5" ht="25.5">
      <c r="A464" s="35" t="s">
        <v>56</v>
      </c>
      <c r="E464" s="39" t="s">
        <v>2731</v>
      </c>
    </row>
    <row r="465" spans="1:5" ht="51">
      <c r="A465" s="35" t="s">
        <v>57</v>
      </c>
      <c r="E465" s="42" t="s">
        <v>2122</v>
      </c>
    </row>
    <row r="466" spans="1:5" ht="191.25">
      <c r="A466" t="s">
        <v>58</v>
      </c>
      <c r="E466" s="39" t="s">
        <v>2732</v>
      </c>
    </row>
    <row r="467" spans="1:16" ht="25.5">
      <c r="A467" t="s">
        <v>50</v>
      </c>
      <c s="34" t="s">
        <v>1094</v>
      </c>
      <c s="34" t="s">
        <v>2733</v>
      </c>
      <c s="35" t="s">
        <v>5</v>
      </c>
      <c s="6" t="s">
        <v>2734</v>
      </c>
      <c s="36" t="s">
        <v>54</v>
      </c>
      <c s="37">
        <v>1</v>
      </c>
      <c s="36">
        <v>0</v>
      </c>
      <c s="36">
        <f>ROUND(G467*H467,6)</f>
      </c>
      <c r="L467" s="38">
        <v>0</v>
      </c>
      <c s="32">
        <f>ROUND(ROUND(L467,2)*ROUND(G467,3),2)</f>
      </c>
      <c s="36" t="s">
        <v>55</v>
      </c>
      <c>
        <f>(M467*21)/100</f>
      </c>
      <c t="s">
        <v>28</v>
      </c>
    </row>
    <row r="468" spans="1:5" ht="25.5">
      <c r="A468" s="35" t="s">
        <v>56</v>
      </c>
      <c r="E468" s="39" t="s">
        <v>2734</v>
      </c>
    </row>
    <row r="469" spans="1:5" ht="51">
      <c r="A469" s="35" t="s">
        <v>57</v>
      </c>
      <c r="E469" s="42" t="s">
        <v>2122</v>
      </c>
    </row>
    <row r="470" spans="1:5" ht="242.25">
      <c r="A470" t="s">
        <v>58</v>
      </c>
      <c r="E470" s="39" t="s">
        <v>2735</v>
      </c>
    </row>
    <row r="471" spans="1:16" ht="12.75">
      <c r="A471" t="s">
        <v>50</v>
      </c>
      <c s="34" t="s">
        <v>1097</v>
      </c>
      <c s="34" t="s">
        <v>2736</v>
      </c>
      <c s="35" t="s">
        <v>5</v>
      </c>
      <c s="6" t="s">
        <v>2737</v>
      </c>
      <c s="36" t="s">
        <v>54</v>
      </c>
      <c s="37">
        <v>9</v>
      </c>
      <c s="36">
        <v>0</v>
      </c>
      <c s="36">
        <f>ROUND(G471*H471,6)</f>
      </c>
      <c r="L471" s="38">
        <v>0</v>
      </c>
      <c s="32">
        <f>ROUND(ROUND(L471,2)*ROUND(G471,3),2)</f>
      </c>
      <c s="36" t="s">
        <v>55</v>
      </c>
      <c>
        <f>(M471*21)/100</f>
      </c>
      <c t="s">
        <v>28</v>
      </c>
    </row>
    <row r="472" spans="1:5" ht="12.75">
      <c r="A472" s="35" t="s">
        <v>56</v>
      </c>
      <c r="E472" s="39" t="s">
        <v>2737</v>
      </c>
    </row>
    <row r="473" spans="1:5" ht="204">
      <c r="A473" s="35" t="s">
        <v>57</v>
      </c>
      <c r="E473" s="42" t="s">
        <v>2738</v>
      </c>
    </row>
    <row r="474" spans="1:5" ht="140.25">
      <c r="A474" t="s">
        <v>58</v>
      </c>
      <c r="E474" s="39" t="s">
        <v>2739</v>
      </c>
    </row>
    <row r="475" spans="1:16" ht="12.75">
      <c r="A475" t="s">
        <v>50</v>
      </c>
      <c s="34" t="s">
        <v>1099</v>
      </c>
      <c s="34" t="s">
        <v>2740</v>
      </c>
      <c s="35" t="s">
        <v>5</v>
      </c>
      <c s="6" t="s">
        <v>2741</v>
      </c>
      <c s="36" t="s">
        <v>244</v>
      </c>
      <c s="37">
        <v>9</v>
      </c>
      <c s="36">
        <v>0</v>
      </c>
      <c s="36">
        <f>ROUND(G475*H475,6)</f>
      </c>
      <c r="L475" s="38">
        <v>0</v>
      </c>
      <c s="32">
        <f>ROUND(ROUND(L475,2)*ROUND(G475,3),2)</f>
      </c>
      <c s="36" t="s">
        <v>62</v>
      </c>
      <c>
        <f>(M475*21)/100</f>
      </c>
      <c t="s">
        <v>28</v>
      </c>
    </row>
    <row r="476" spans="1:5" ht="12.75">
      <c r="A476" s="35" t="s">
        <v>56</v>
      </c>
      <c r="E476" s="39" t="s">
        <v>2741</v>
      </c>
    </row>
    <row r="477" spans="1:5" ht="204">
      <c r="A477" s="35" t="s">
        <v>57</v>
      </c>
      <c r="E477" s="42" t="s">
        <v>2738</v>
      </c>
    </row>
    <row r="478" spans="1:5" ht="89.25">
      <c r="A478" t="s">
        <v>58</v>
      </c>
      <c r="E478" s="39" t="s">
        <v>2742</v>
      </c>
    </row>
    <row r="479" spans="1:16" ht="12.75">
      <c r="A479" t="s">
        <v>50</v>
      </c>
      <c s="34" t="s">
        <v>1102</v>
      </c>
      <c s="34" t="s">
        <v>2743</v>
      </c>
      <c s="35" t="s">
        <v>5</v>
      </c>
      <c s="6" t="s">
        <v>2744</v>
      </c>
      <c s="36" t="s">
        <v>54</v>
      </c>
      <c s="37">
        <v>3</v>
      </c>
      <c s="36">
        <v>0</v>
      </c>
      <c s="36">
        <f>ROUND(G479*H479,6)</f>
      </c>
      <c r="L479" s="38">
        <v>0</v>
      </c>
      <c s="32">
        <f>ROUND(ROUND(L479,2)*ROUND(G479,3),2)</f>
      </c>
      <c s="36" t="s">
        <v>55</v>
      </c>
      <c>
        <f>(M479*21)/100</f>
      </c>
      <c t="s">
        <v>28</v>
      </c>
    </row>
    <row r="480" spans="1:5" ht="12.75">
      <c r="A480" s="35" t="s">
        <v>56</v>
      </c>
      <c r="E480" s="39" t="s">
        <v>2744</v>
      </c>
    </row>
    <row r="481" spans="1:5" ht="76.5">
      <c r="A481" s="35" t="s">
        <v>57</v>
      </c>
      <c r="E481" s="42" t="s">
        <v>2745</v>
      </c>
    </row>
    <row r="482" spans="1:5" ht="140.25">
      <c r="A482" t="s">
        <v>58</v>
      </c>
      <c r="E482" s="39" t="s">
        <v>2746</v>
      </c>
    </row>
    <row r="483" spans="1:16" ht="12.75">
      <c r="A483" t="s">
        <v>50</v>
      </c>
      <c s="34" t="s">
        <v>1103</v>
      </c>
      <c s="34" t="s">
        <v>2747</v>
      </c>
      <c s="35" t="s">
        <v>5</v>
      </c>
      <c s="6" t="s">
        <v>2748</v>
      </c>
      <c s="36" t="s">
        <v>244</v>
      </c>
      <c s="37">
        <v>1</v>
      </c>
      <c s="36">
        <v>0</v>
      </c>
      <c s="36">
        <f>ROUND(G483*H483,6)</f>
      </c>
      <c r="L483" s="38">
        <v>0</v>
      </c>
      <c s="32">
        <f>ROUND(ROUND(L483,2)*ROUND(G483,3),2)</f>
      </c>
      <c s="36" t="s">
        <v>62</v>
      </c>
      <c>
        <f>(M483*21)/100</f>
      </c>
      <c t="s">
        <v>28</v>
      </c>
    </row>
    <row r="484" spans="1:5" ht="12.75">
      <c r="A484" s="35" t="s">
        <v>56</v>
      </c>
      <c r="E484" s="39" t="s">
        <v>2748</v>
      </c>
    </row>
    <row r="485" spans="1:5" ht="51">
      <c r="A485" s="35" t="s">
        <v>57</v>
      </c>
      <c r="E485" s="42" t="s">
        <v>2749</v>
      </c>
    </row>
    <row r="486" spans="1:5" ht="89.25">
      <c r="A486" t="s">
        <v>58</v>
      </c>
      <c r="E486" s="39" t="s">
        <v>2750</v>
      </c>
    </row>
    <row r="487" spans="1:16" ht="12.75">
      <c r="A487" t="s">
        <v>50</v>
      </c>
      <c s="34" t="s">
        <v>1104</v>
      </c>
      <c s="34" t="s">
        <v>2751</v>
      </c>
      <c s="35" t="s">
        <v>5</v>
      </c>
      <c s="6" t="s">
        <v>2752</v>
      </c>
      <c s="36" t="s">
        <v>244</v>
      </c>
      <c s="37">
        <v>2</v>
      </c>
      <c s="36">
        <v>0</v>
      </c>
      <c s="36">
        <f>ROUND(G487*H487,6)</f>
      </c>
      <c r="L487" s="38">
        <v>0</v>
      </c>
      <c s="32">
        <f>ROUND(ROUND(L487,2)*ROUND(G487,3),2)</f>
      </c>
      <c s="36" t="s">
        <v>62</v>
      </c>
      <c>
        <f>(M487*21)/100</f>
      </c>
      <c t="s">
        <v>28</v>
      </c>
    </row>
    <row r="488" spans="1:5" ht="12.75">
      <c r="A488" s="35" t="s">
        <v>56</v>
      </c>
      <c r="E488" s="39" t="s">
        <v>2752</v>
      </c>
    </row>
    <row r="489" spans="1:5" ht="51">
      <c r="A489" s="35" t="s">
        <v>57</v>
      </c>
      <c r="E489" s="42" t="s">
        <v>2753</v>
      </c>
    </row>
    <row r="490" spans="1:5" ht="89.25">
      <c r="A490" t="s">
        <v>58</v>
      </c>
      <c r="E490" s="39" t="s">
        <v>2754</v>
      </c>
    </row>
    <row r="491" spans="1:16" ht="25.5">
      <c r="A491" t="s">
        <v>50</v>
      </c>
      <c s="34" t="s">
        <v>1105</v>
      </c>
      <c s="34" t="s">
        <v>2755</v>
      </c>
      <c s="35" t="s">
        <v>5</v>
      </c>
      <c s="6" t="s">
        <v>2756</v>
      </c>
      <c s="36" t="s">
        <v>54</v>
      </c>
      <c s="37">
        <v>324</v>
      </c>
      <c s="36">
        <v>0</v>
      </c>
      <c s="36">
        <f>ROUND(G491*H491,6)</f>
      </c>
      <c r="L491" s="38">
        <v>0</v>
      </c>
      <c s="32">
        <f>ROUND(ROUND(L491,2)*ROUND(G491,3),2)</f>
      </c>
      <c s="36" t="s">
        <v>55</v>
      </c>
      <c>
        <f>(M491*21)/100</f>
      </c>
      <c t="s">
        <v>28</v>
      </c>
    </row>
    <row r="492" spans="1:5" ht="25.5">
      <c r="A492" s="35" t="s">
        <v>56</v>
      </c>
      <c r="E492" s="39" t="s">
        <v>2756</v>
      </c>
    </row>
    <row r="493" spans="1:5" ht="229.5">
      <c r="A493" s="35" t="s">
        <v>57</v>
      </c>
      <c r="E493" s="42" t="s">
        <v>2757</v>
      </c>
    </row>
    <row r="494" spans="1:5" ht="191.25">
      <c r="A494" t="s">
        <v>58</v>
      </c>
      <c r="E494" s="39" t="s">
        <v>2758</v>
      </c>
    </row>
    <row r="495" spans="1:16" ht="12.75">
      <c r="A495" t="s">
        <v>50</v>
      </c>
      <c s="34" t="s">
        <v>1106</v>
      </c>
      <c s="34" t="s">
        <v>2759</v>
      </c>
      <c s="35" t="s">
        <v>5</v>
      </c>
      <c s="6" t="s">
        <v>2760</v>
      </c>
      <c s="36" t="s">
        <v>54</v>
      </c>
      <c s="37">
        <v>324</v>
      </c>
      <c s="36">
        <v>0</v>
      </c>
      <c s="36">
        <f>ROUND(G495*H495,6)</f>
      </c>
      <c r="L495" s="38">
        <v>0</v>
      </c>
      <c s="32">
        <f>ROUND(ROUND(L495,2)*ROUND(G495,3),2)</f>
      </c>
      <c s="36" t="s">
        <v>55</v>
      </c>
      <c>
        <f>(M495*21)/100</f>
      </c>
      <c t="s">
        <v>28</v>
      </c>
    </row>
    <row r="496" spans="1:5" ht="12.75">
      <c r="A496" s="35" t="s">
        <v>56</v>
      </c>
      <c r="E496" s="39" t="s">
        <v>2760</v>
      </c>
    </row>
    <row r="497" spans="1:5" ht="229.5">
      <c r="A497" s="35" t="s">
        <v>57</v>
      </c>
      <c r="E497" s="42" t="s">
        <v>2757</v>
      </c>
    </row>
    <row r="498" spans="1:5" ht="140.25">
      <c r="A498" t="s">
        <v>58</v>
      </c>
      <c r="E498" s="39" t="s">
        <v>2761</v>
      </c>
    </row>
    <row r="499" spans="1:16" ht="12.75">
      <c r="A499" t="s">
        <v>50</v>
      </c>
      <c s="34" t="s">
        <v>1107</v>
      </c>
      <c s="34" t="s">
        <v>2762</v>
      </c>
      <c s="35" t="s">
        <v>5</v>
      </c>
      <c s="6" t="s">
        <v>2763</v>
      </c>
      <c s="36" t="s">
        <v>244</v>
      </c>
      <c s="37">
        <v>114</v>
      </c>
      <c s="36">
        <v>0</v>
      </c>
      <c s="36">
        <f>ROUND(G499*H499,6)</f>
      </c>
      <c r="L499" s="38">
        <v>0</v>
      </c>
      <c s="32">
        <f>ROUND(ROUND(L499,2)*ROUND(G499,3),2)</f>
      </c>
      <c s="36" t="s">
        <v>62</v>
      </c>
      <c>
        <f>(M499*21)/100</f>
      </c>
      <c t="s">
        <v>28</v>
      </c>
    </row>
    <row r="500" spans="1:5" ht="12.75">
      <c r="A500" s="35" t="s">
        <v>56</v>
      </c>
      <c r="E500" s="39" t="s">
        <v>2763</v>
      </c>
    </row>
    <row r="501" spans="1:5" ht="229.5">
      <c r="A501" s="35" t="s">
        <v>57</v>
      </c>
      <c r="E501" s="42" t="s">
        <v>2764</v>
      </c>
    </row>
    <row r="502" spans="1:5" ht="89.25">
      <c r="A502" t="s">
        <v>58</v>
      </c>
      <c r="E502" s="39" t="s">
        <v>2765</v>
      </c>
    </row>
    <row r="503" spans="1:16" ht="12.75">
      <c r="A503" t="s">
        <v>50</v>
      </c>
      <c s="34" t="s">
        <v>1108</v>
      </c>
      <c s="34" t="s">
        <v>2766</v>
      </c>
      <c s="35" t="s">
        <v>5</v>
      </c>
      <c s="6" t="s">
        <v>2767</v>
      </c>
      <c s="36" t="s">
        <v>244</v>
      </c>
      <c s="37">
        <v>210</v>
      </c>
      <c s="36">
        <v>0</v>
      </c>
      <c s="36">
        <f>ROUND(G503*H503,6)</f>
      </c>
      <c r="L503" s="38">
        <v>0</v>
      </c>
      <c s="32">
        <f>ROUND(ROUND(L503,2)*ROUND(G503,3),2)</f>
      </c>
      <c s="36" t="s">
        <v>62</v>
      </c>
      <c>
        <f>(M503*21)/100</f>
      </c>
      <c t="s">
        <v>28</v>
      </c>
    </row>
    <row r="504" spans="1:5" ht="12.75">
      <c r="A504" s="35" t="s">
        <v>56</v>
      </c>
      <c r="E504" s="39" t="s">
        <v>2767</v>
      </c>
    </row>
    <row r="505" spans="1:5" ht="229.5">
      <c r="A505" s="35" t="s">
        <v>57</v>
      </c>
      <c r="E505" s="42" t="s">
        <v>2768</v>
      </c>
    </row>
    <row r="506" spans="1:5" ht="89.25">
      <c r="A506" t="s">
        <v>58</v>
      </c>
      <c r="E506" s="39" t="s">
        <v>2769</v>
      </c>
    </row>
    <row r="507" spans="1:16" ht="12.75">
      <c r="A507" t="s">
        <v>50</v>
      </c>
      <c s="34" t="s">
        <v>1109</v>
      </c>
      <c s="34" t="s">
        <v>2770</v>
      </c>
      <c s="35" t="s">
        <v>5</v>
      </c>
      <c s="6" t="s">
        <v>2771</v>
      </c>
      <c s="36" t="s">
        <v>54</v>
      </c>
      <c s="37">
        <v>648</v>
      </c>
      <c s="36">
        <v>0</v>
      </c>
      <c s="36">
        <f>ROUND(G507*H507,6)</f>
      </c>
      <c r="L507" s="38">
        <v>0</v>
      </c>
      <c s="32">
        <f>ROUND(ROUND(L507,2)*ROUND(G507,3),2)</f>
      </c>
      <c s="36" t="s">
        <v>55</v>
      </c>
      <c>
        <f>(M507*21)/100</f>
      </c>
      <c t="s">
        <v>28</v>
      </c>
    </row>
    <row r="508" spans="1:5" ht="12.75">
      <c r="A508" s="35" t="s">
        <v>56</v>
      </c>
      <c r="E508" s="39" t="s">
        <v>2771</v>
      </c>
    </row>
    <row r="509" spans="1:5" ht="229.5">
      <c r="A509" s="35" t="s">
        <v>57</v>
      </c>
      <c r="E509" s="42" t="s">
        <v>2772</v>
      </c>
    </row>
    <row r="510" spans="1:5" ht="140.25">
      <c r="A510" t="s">
        <v>58</v>
      </c>
      <c r="E510" s="39" t="s">
        <v>2773</v>
      </c>
    </row>
    <row r="511" spans="1:16" ht="12.75">
      <c r="A511" t="s">
        <v>50</v>
      </c>
      <c s="34" t="s">
        <v>1110</v>
      </c>
      <c s="34" t="s">
        <v>2774</v>
      </c>
      <c s="35" t="s">
        <v>5</v>
      </c>
      <c s="6" t="s">
        <v>2775</v>
      </c>
      <c s="36" t="s">
        <v>2116</v>
      </c>
      <c s="37">
        <v>6</v>
      </c>
      <c s="36">
        <v>0</v>
      </c>
      <c s="36">
        <f>ROUND(G511*H511,6)</f>
      </c>
      <c r="L511" s="38">
        <v>0</v>
      </c>
      <c s="32">
        <f>ROUND(ROUND(L511,2)*ROUND(G511,3),2)</f>
      </c>
      <c s="36" t="s">
        <v>55</v>
      </c>
      <c>
        <f>(M511*21)/100</f>
      </c>
      <c t="s">
        <v>28</v>
      </c>
    </row>
    <row r="512" spans="1:5" ht="12.75">
      <c r="A512" s="35" t="s">
        <v>56</v>
      </c>
      <c r="E512" s="39" t="s">
        <v>2775</v>
      </c>
    </row>
    <row r="513" spans="1:5" ht="12.75">
      <c r="A513" s="35" t="s">
        <v>57</v>
      </c>
      <c r="E513" s="40" t="s">
        <v>5</v>
      </c>
    </row>
    <row r="514" spans="1:5" ht="140.25">
      <c r="A514" t="s">
        <v>58</v>
      </c>
      <c r="E514" s="39" t="s">
        <v>2776</v>
      </c>
    </row>
    <row r="515" spans="1:16" ht="12.75">
      <c r="A515" t="s">
        <v>50</v>
      </c>
      <c s="34" t="s">
        <v>1111</v>
      </c>
      <c s="34" t="s">
        <v>2777</v>
      </c>
      <c s="35" t="s">
        <v>5</v>
      </c>
      <c s="6" t="s">
        <v>2778</v>
      </c>
      <c s="36" t="s">
        <v>54</v>
      </c>
      <c s="37">
        <v>329</v>
      </c>
      <c s="36">
        <v>0</v>
      </c>
      <c s="36">
        <f>ROUND(G515*H515,6)</f>
      </c>
      <c r="L515" s="38">
        <v>0</v>
      </c>
      <c s="32">
        <f>ROUND(ROUND(L515,2)*ROUND(G515,3),2)</f>
      </c>
      <c s="36" t="s">
        <v>55</v>
      </c>
      <c>
        <f>(M515*21)/100</f>
      </c>
      <c t="s">
        <v>28</v>
      </c>
    </row>
    <row r="516" spans="1:5" ht="12.75">
      <c r="A516" s="35" t="s">
        <v>56</v>
      </c>
      <c r="E516" s="39" t="s">
        <v>2778</v>
      </c>
    </row>
    <row r="517" spans="1:5" ht="51">
      <c r="A517" s="35" t="s">
        <v>57</v>
      </c>
      <c r="E517" s="42" t="s">
        <v>2779</v>
      </c>
    </row>
    <row r="518" spans="1:5" ht="191.25">
      <c r="A518" t="s">
        <v>58</v>
      </c>
      <c r="E518" s="39" t="s">
        <v>2780</v>
      </c>
    </row>
    <row r="519" spans="1:13" ht="12.75">
      <c r="A519" t="s">
        <v>47</v>
      </c>
      <c r="C519" s="31" t="s">
        <v>2417</v>
      </c>
      <c r="E519" s="33" t="s">
        <v>2418</v>
      </c>
      <c r="J519" s="32">
        <f>0</f>
      </c>
      <c s="32">
        <f>0</f>
      </c>
      <c s="32">
        <f>0+L520</f>
      </c>
      <c s="32">
        <f>0+M520</f>
      </c>
    </row>
    <row r="520" spans="1:16" ht="38.25">
      <c r="A520" t="s">
        <v>50</v>
      </c>
      <c s="34" t="s">
        <v>1174</v>
      </c>
      <c s="34" t="s">
        <v>2173</v>
      </c>
      <c s="35" t="s">
        <v>2174</v>
      </c>
      <c s="6" t="s">
        <v>2175</v>
      </c>
      <c s="36" t="s">
        <v>2176</v>
      </c>
      <c s="37">
        <v>43.68</v>
      </c>
      <c s="36">
        <v>0</v>
      </c>
      <c s="36">
        <f>ROUND(G520*H520,6)</f>
      </c>
      <c r="L520" s="38">
        <v>0</v>
      </c>
      <c s="32">
        <f>ROUND(ROUND(L520,2)*ROUND(G520,3),2)</f>
      </c>
      <c s="36" t="s">
        <v>62</v>
      </c>
      <c>
        <f>(M520*21)/100</f>
      </c>
      <c t="s">
        <v>28</v>
      </c>
    </row>
    <row r="521" spans="1:5" ht="51">
      <c r="A521" s="35" t="s">
        <v>56</v>
      </c>
      <c r="E521" s="39" t="s">
        <v>2177</v>
      </c>
    </row>
    <row r="522" spans="1:5" ht="25.5">
      <c r="A522" s="35" t="s">
        <v>57</v>
      </c>
      <c r="E522" s="42" t="s">
        <v>2781</v>
      </c>
    </row>
    <row r="523" spans="1:5" ht="191.25">
      <c r="A523" t="s">
        <v>58</v>
      </c>
      <c r="E523" s="39" t="s">
        <v>2179</v>
      </c>
    </row>
    <row r="524" spans="1:13" ht="12.75">
      <c r="A524" t="s">
        <v>47</v>
      </c>
      <c r="C524" s="31" t="s">
        <v>20</v>
      </c>
      <c r="E524" s="33" t="s">
        <v>592</v>
      </c>
      <c r="J524" s="32">
        <f>0</f>
      </c>
      <c s="32">
        <f>0</f>
      </c>
      <c s="32">
        <f>0+L525+L529+L533+L537+L541+L545</f>
      </c>
      <c s="32">
        <f>0+M525+M529+M533+M537+M541+M545</f>
      </c>
    </row>
    <row r="525" spans="1:16" ht="12.75">
      <c r="A525" t="s">
        <v>50</v>
      </c>
      <c s="34" t="s">
        <v>1117</v>
      </c>
      <c s="34" t="s">
        <v>2782</v>
      </c>
      <c s="35" t="s">
        <v>5</v>
      </c>
      <c s="6" t="s">
        <v>2783</v>
      </c>
      <c s="36" t="s">
        <v>2116</v>
      </c>
      <c s="37">
        <v>1</v>
      </c>
      <c s="36">
        <v>0</v>
      </c>
      <c s="36">
        <f>ROUND(G525*H525,6)</f>
      </c>
      <c r="L525" s="38">
        <v>0</v>
      </c>
      <c s="32">
        <f>ROUND(ROUND(L525,2)*ROUND(G525,3),2)</f>
      </c>
      <c s="36" t="s">
        <v>62</v>
      </c>
      <c>
        <f>(M525*21)/100</f>
      </c>
      <c t="s">
        <v>28</v>
      </c>
    </row>
    <row r="526" spans="1:5" ht="12.75">
      <c r="A526" s="35" t="s">
        <v>56</v>
      </c>
      <c r="E526" s="39" t="s">
        <v>2783</v>
      </c>
    </row>
    <row r="527" spans="1:5" ht="12.75">
      <c r="A527" s="35" t="s">
        <v>57</v>
      </c>
      <c r="E527" s="40" t="s">
        <v>5</v>
      </c>
    </row>
    <row r="528" spans="1:5" ht="89.25">
      <c r="A528" t="s">
        <v>58</v>
      </c>
      <c r="E528" s="39" t="s">
        <v>2784</v>
      </c>
    </row>
    <row r="529" spans="1:16" ht="25.5">
      <c r="A529" t="s">
        <v>50</v>
      </c>
      <c s="34" t="s">
        <v>1118</v>
      </c>
      <c s="34" t="s">
        <v>2785</v>
      </c>
      <c s="35" t="s">
        <v>5</v>
      </c>
      <c s="6" t="s">
        <v>2786</v>
      </c>
      <c s="36" t="s">
        <v>202</v>
      </c>
      <c s="37">
        <v>3717</v>
      </c>
      <c s="36">
        <v>0</v>
      </c>
      <c s="36">
        <f>ROUND(G529*H529,6)</f>
      </c>
      <c r="L529" s="38">
        <v>0</v>
      </c>
      <c s="32">
        <f>ROUND(ROUND(L529,2)*ROUND(G529,3),2)</f>
      </c>
      <c s="36" t="s">
        <v>62</v>
      </c>
      <c>
        <f>(M529*21)/100</f>
      </c>
      <c t="s">
        <v>28</v>
      </c>
    </row>
    <row r="530" spans="1:5" ht="38.25">
      <c r="A530" s="35" t="s">
        <v>56</v>
      </c>
      <c r="E530" s="39" t="s">
        <v>2787</v>
      </c>
    </row>
    <row r="531" spans="1:5" ht="12.75">
      <c r="A531" s="35" t="s">
        <v>57</v>
      </c>
      <c r="E531" s="40" t="s">
        <v>5</v>
      </c>
    </row>
    <row r="532" spans="1:5" ht="191.25">
      <c r="A532" t="s">
        <v>58</v>
      </c>
      <c r="E532" s="39" t="s">
        <v>2788</v>
      </c>
    </row>
    <row r="533" spans="1:16" ht="12.75">
      <c r="A533" t="s">
        <v>50</v>
      </c>
      <c s="34" t="s">
        <v>1119</v>
      </c>
      <c s="34" t="s">
        <v>2789</v>
      </c>
      <c s="35" t="s">
        <v>5</v>
      </c>
      <c s="6" t="s">
        <v>2790</v>
      </c>
      <c s="36" t="s">
        <v>2116</v>
      </c>
      <c s="37">
        <v>1</v>
      </c>
      <c s="36">
        <v>0</v>
      </c>
      <c s="36">
        <f>ROUND(G533*H533,6)</f>
      </c>
      <c r="L533" s="38">
        <v>0</v>
      </c>
      <c s="32">
        <f>ROUND(ROUND(L533,2)*ROUND(G533,3),2)</f>
      </c>
      <c s="36" t="s">
        <v>62</v>
      </c>
      <c>
        <f>(M533*21)/100</f>
      </c>
      <c t="s">
        <v>28</v>
      </c>
    </row>
    <row r="534" spans="1:5" ht="12.75">
      <c r="A534" s="35" t="s">
        <v>56</v>
      </c>
      <c r="E534" s="39" t="s">
        <v>2790</v>
      </c>
    </row>
    <row r="535" spans="1:5" ht="12.75">
      <c r="A535" s="35" t="s">
        <v>57</v>
      </c>
      <c r="E535" s="40" t="s">
        <v>5</v>
      </c>
    </row>
    <row r="536" spans="1:5" ht="89.25">
      <c r="A536" t="s">
        <v>58</v>
      </c>
      <c r="E536" s="39" t="s">
        <v>2791</v>
      </c>
    </row>
    <row r="537" spans="1:16" ht="25.5">
      <c r="A537" t="s">
        <v>50</v>
      </c>
      <c s="34" t="s">
        <v>1120</v>
      </c>
      <c s="34" t="s">
        <v>2792</v>
      </c>
      <c s="35" t="s">
        <v>5</v>
      </c>
      <c s="6" t="s">
        <v>2793</v>
      </c>
      <c s="36" t="s">
        <v>2116</v>
      </c>
      <c s="37">
        <v>1</v>
      </c>
      <c s="36">
        <v>0</v>
      </c>
      <c s="36">
        <f>ROUND(G537*H537,6)</f>
      </c>
      <c r="L537" s="38">
        <v>0</v>
      </c>
      <c s="32">
        <f>ROUND(ROUND(L537,2)*ROUND(G537,3),2)</f>
      </c>
      <c s="36" t="s">
        <v>62</v>
      </c>
      <c>
        <f>(M537*21)/100</f>
      </c>
      <c t="s">
        <v>28</v>
      </c>
    </row>
    <row r="538" spans="1:5" ht="25.5">
      <c r="A538" s="35" t="s">
        <v>56</v>
      </c>
      <c r="E538" s="39" t="s">
        <v>2793</v>
      </c>
    </row>
    <row r="539" spans="1:5" ht="12.75">
      <c r="A539" s="35" t="s">
        <v>57</v>
      </c>
      <c r="E539" s="40" t="s">
        <v>5</v>
      </c>
    </row>
    <row r="540" spans="1:5" ht="140.25">
      <c r="A540" t="s">
        <v>58</v>
      </c>
      <c r="E540" s="39" t="s">
        <v>2794</v>
      </c>
    </row>
    <row r="541" spans="1:16" ht="25.5">
      <c r="A541" t="s">
        <v>50</v>
      </c>
      <c s="34" t="s">
        <v>1121</v>
      </c>
      <c s="34" t="s">
        <v>2795</v>
      </c>
      <c s="35" t="s">
        <v>5</v>
      </c>
      <c s="6" t="s">
        <v>2796</v>
      </c>
      <c s="36" t="s">
        <v>2116</v>
      </c>
      <c s="37">
        <v>1</v>
      </c>
      <c s="36">
        <v>0</v>
      </c>
      <c s="36">
        <f>ROUND(G541*H541,6)</f>
      </c>
      <c r="L541" s="38">
        <v>0</v>
      </c>
      <c s="32">
        <f>ROUND(ROUND(L541,2)*ROUND(G541,3),2)</f>
      </c>
      <c s="36" t="s">
        <v>62</v>
      </c>
      <c>
        <f>(M541*21)/100</f>
      </c>
      <c t="s">
        <v>28</v>
      </c>
    </row>
    <row r="542" spans="1:5" ht="25.5">
      <c r="A542" s="35" t="s">
        <v>56</v>
      </c>
      <c r="E542" s="39" t="s">
        <v>2796</v>
      </c>
    </row>
    <row r="543" spans="1:5" ht="12.75">
      <c r="A543" s="35" t="s">
        <v>57</v>
      </c>
      <c r="E543" s="40" t="s">
        <v>5</v>
      </c>
    </row>
    <row r="544" spans="1:5" ht="140.25">
      <c r="A544" t="s">
        <v>58</v>
      </c>
      <c r="E544" s="39" t="s">
        <v>2797</v>
      </c>
    </row>
    <row r="545" spans="1:16" ht="12.75">
      <c r="A545" t="s">
        <v>50</v>
      </c>
      <c s="34" t="s">
        <v>1122</v>
      </c>
      <c s="34" t="s">
        <v>2798</v>
      </c>
      <c s="35" t="s">
        <v>5</v>
      </c>
      <c s="6" t="s">
        <v>2799</v>
      </c>
      <c s="36" t="s">
        <v>2116</v>
      </c>
      <c s="37">
        <v>1</v>
      </c>
      <c s="36">
        <v>0</v>
      </c>
      <c s="36">
        <f>ROUND(G545*H545,6)</f>
      </c>
      <c r="L545" s="38">
        <v>0</v>
      </c>
      <c s="32">
        <f>ROUND(ROUND(L545,2)*ROUND(G545,3),2)</f>
      </c>
      <c s="36" t="s">
        <v>62</v>
      </c>
      <c>
        <f>(M545*21)/100</f>
      </c>
      <c t="s">
        <v>28</v>
      </c>
    </row>
    <row r="546" spans="1:5" ht="12.75">
      <c r="A546" s="35" t="s">
        <v>56</v>
      </c>
      <c r="E546" s="39" t="s">
        <v>2799</v>
      </c>
    </row>
    <row r="547" spans="1:5" ht="12.75">
      <c r="A547" s="35" t="s">
        <v>57</v>
      </c>
      <c r="E547" s="40" t="s">
        <v>5</v>
      </c>
    </row>
    <row r="548" spans="1:5" ht="89.25">
      <c r="A548" t="s">
        <v>58</v>
      </c>
      <c r="E548" s="39" t="s">
        <v>2800</v>
      </c>
    </row>
    <row r="549" spans="1:13" ht="12.75">
      <c r="A549" t="s">
        <v>47</v>
      </c>
      <c r="C549" s="31" t="s">
        <v>2801</v>
      </c>
      <c r="E549" s="33" t="s">
        <v>2802</v>
      </c>
      <c r="J549" s="32">
        <f>0</f>
      </c>
      <c s="32">
        <f>0</f>
      </c>
      <c s="32">
        <f>0+L550</f>
      </c>
      <c s="32">
        <f>0+M550</f>
      </c>
    </row>
    <row r="550" spans="1:16" ht="12.75">
      <c r="A550" t="s">
        <v>50</v>
      </c>
      <c s="34" t="s">
        <v>1173</v>
      </c>
      <c s="34" t="s">
        <v>2803</v>
      </c>
      <c s="35" t="s">
        <v>5</v>
      </c>
      <c s="6" t="s">
        <v>2170</v>
      </c>
      <c s="36" t="s">
        <v>2116</v>
      </c>
      <c s="37">
        <v>1</v>
      </c>
      <c s="36">
        <v>0</v>
      </c>
      <c s="36">
        <f>ROUND(G550*H550,6)</f>
      </c>
      <c r="L550" s="38">
        <v>0</v>
      </c>
      <c s="32">
        <f>ROUND(ROUND(L550,2)*ROUND(G550,3),2)</f>
      </c>
      <c s="36" t="s">
        <v>62</v>
      </c>
      <c>
        <f>(M550*21)/100</f>
      </c>
      <c t="s">
        <v>28</v>
      </c>
    </row>
    <row r="551" spans="1:5" ht="12.75">
      <c r="A551" s="35" t="s">
        <v>56</v>
      </c>
      <c r="E551" s="39" t="s">
        <v>2170</v>
      </c>
    </row>
    <row r="552" spans="1:5" ht="12.75">
      <c r="A552" s="35" t="s">
        <v>57</v>
      </c>
      <c r="E552" s="40" t="s">
        <v>5</v>
      </c>
    </row>
    <row r="553" spans="1:5" ht="89.25">
      <c r="A553" t="s">
        <v>58</v>
      </c>
      <c r="E553" s="39" t="s">
        <v>2172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2806</v>
      </c>
      <c r="E8" s="30" t="s">
        <v>2805</v>
      </c>
      <c r="J8" s="29">
        <f>0+J9+J50+J67+J104+J133+J142+J195+J224+J277+J306+J315+J320+J329+J334+J359+J396</f>
      </c>
      <c s="29">
        <f>0+K9+K50+K67+K104+K133+K142+K195+K224+K277+K306+K315+K320+K329+K334+K359+K396</f>
      </c>
      <c s="29">
        <f>0+L9+L50+L67+L104+L133+L142+L195+L224+L277+L306+L315+L320+L329+L334+L359+L396</f>
      </c>
      <c s="29">
        <f>0+M9+M50+M67+M104+M133+M142+M195+M224+M277+M306+M315+M320+M329+M334+M359+M396</f>
      </c>
    </row>
    <row r="9" spans="1:13" ht="12.75">
      <c r="A9" t="s">
        <v>47</v>
      </c>
      <c r="C9" s="31" t="s">
        <v>51</v>
      </c>
      <c r="E9" s="33" t="s">
        <v>2423</v>
      </c>
      <c r="J9" s="32">
        <f>0</f>
      </c>
      <c s="32">
        <f>0</f>
      </c>
      <c s="32">
        <f>0+L10+L14+L18+L22+L26+L30+L34+L38+L42+L46</f>
      </c>
      <c s="32">
        <f>0+M10+M14+M18+M22+M26+M30+M34+M38+M42+M46</f>
      </c>
    </row>
    <row r="10" spans="1:16" ht="12.75">
      <c r="A10" t="s">
        <v>50</v>
      </c>
      <c s="34" t="s">
        <v>51</v>
      </c>
      <c s="34" t="s">
        <v>2577</v>
      </c>
      <c s="35" t="s">
        <v>5</v>
      </c>
      <c s="6" t="s">
        <v>2807</v>
      </c>
      <c s="36" t="s">
        <v>244</v>
      </c>
      <c s="37">
        <v>2</v>
      </c>
      <c s="36">
        <v>0</v>
      </c>
      <c s="36">
        <f>ROUND(G10*H10,6)</f>
      </c>
      <c r="L10" s="38">
        <v>0</v>
      </c>
      <c s="32">
        <f>ROUND(ROUND(L10,2)*ROUND(G10,3),2)</f>
      </c>
      <c s="36" t="s">
        <v>62</v>
      </c>
      <c>
        <f>(M10*21)/100</f>
      </c>
      <c t="s">
        <v>28</v>
      </c>
    </row>
    <row r="11" spans="1:5" ht="12.75">
      <c r="A11" s="35" t="s">
        <v>56</v>
      </c>
      <c r="E11" s="39" t="s">
        <v>2807</v>
      </c>
    </row>
    <row r="12" spans="1:5" ht="51">
      <c r="A12" s="35" t="s">
        <v>57</v>
      </c>
      <c r="E12" s="42" t="s">
        <v>2117</v>
      </c>
    </row>
    <row r="13" spans="1:5" ht="89.25">
      <c r="A13" t="s">
        <v>58</v>
      </c>
      <c r="E13" s="39" t="s">
        <v>2808</v>
      </c>
    </row>
    <row r="14" spans="1:16" ht="12.75">
      <c r="A14" t="s">
        <v>50</v>
      </c>
      <c s="34" t="s">
        <v>28</v>
      </c>
      <c s="34" t="s">
        <v>2580</v>
      </c>
      <c s="35" t="s">
        <v>5</v>
      </c>
      <c s="6" t="s">
        <v>2809</v>
      </c>
      <c s="36" t="s">
        <v>244</v>
      </c>
      <c s="37">
        <v>2</v>
      </c>
      <c s="36">
        <v>0</v>
      </c>
      <c s="36">
        <f>ROUND(G14*H14,6)</f>
      </c>
      <c r="L14" s="38">
        <v>0</v>
      </c>
      <c s="32">
        <f>ROUND(ROUND(L14,2)*ROUND(G14,3),2)</f>
      </c>
      <c s="36" t="s">
        <v>62</v>
      </c>
      <c>
        <f>(M14*21)/100</f>
      </c>
      <c t="s">
        <v>28</v>
      </c>
    </row>
    <row r="15" spans="1:5" ht="12.75">
      <c r="A15" s="35" t="s">
        <v>56</v>
      </c>
      <c r="E15" s="39" t="s">
        <v>2809</v>
      </c>
    </row>
    <row r="16" spans="1:5" ht="51">
      <c r="A16" s="35" t="s">
        <v>57</v>
      </c>
      <c r="E16" s="42" t="s">
        <v>2117</v>
      </c>
    </row>
    <row r="17" spans="1:5" ht="89.25">
      <c r="A17" t="s">
        <v>58</v>
      </c>
      <c r="E17" s="39" t="s">
        <v>2810</v>
      </c>
    </row>
    <row r="18" spans="1:16" ht="12.75">
      <c r="A18" t="s">
        <v>50</v>
      </c>
      <c s="34" t="s">
        <v>26</v>
      </c>
      <c s="34" t="s">
        <v>2811</v>
      </c>
      <c s="35" t="s">
        <v>5</v>
      </c>
      <c s="6" t="s">
        <v>2812</v>
      </c>
      <c s="36" t="s">
        <v>54</v>
      </c>
      <c s="37">
        <v>2</v>
      </c>
      <c s="36">
        <v>0</v>
      </c>
      <c s="36">
        <f>ROUND(G18*H18,6)</f>
      </c>
      <c r="L18" s="38">
        <v>0</v>
      </c>
      <c s="32">
        <f>ROUND(ROUND(L18,2)*ROUND(G18,3),2)</f>
      </c>
      <c s="36" t="s">
        <v>55</v>
      </c>
      <c>
        <f>(M18*21)/100</f>
      </c>
      <c t="s">
        <v>28</v>
      </c>
    </row>
    <row r="19" spans="1:5" ht="12.75">
      <c r="A19" s="35" t="s">
        <v>56</v>
      </c>
      <c r="E19" s="39" t="s">
        <v>2812</v>
      </c>
    </row>
    <row r="20" spans="1:5" ht="51">
      <c r="A20" s="35" t="s">
        <v>57</v>
      </c>
      <c r="E20" s="42" t="s">
        <v>2117</v>
      </c>
    </row>
    <row r="21" spans="1:5" ht="191.25">
      <c r="A21" t="s">
        <v>58</v>
      </c>
      <c r="E21" s="39" t="s">
        <v>2813</v>
      </c>
    </row>
    <row r="22" spans="1:16" ht="12.75">
      <c r="A22" t="s">
        <v>50</v>
      </c>
      <c s="34" t="s">
        <v>67</v>
      </c>
      <c s="34" t="s">
        <v>2444</v>
      </c>
      <c s="35" t="s">
        <v>5</v>
      </c>
      <c s="6" t="s">
        <v>2814</v>
      </c>
      <c s="36" t="s">
        <v>244</v>
      </c>
      <c s="37">
        <v>1</v>
      </c>
      <c s="36">
        <v>0</v>
      </c>
      <c s="36">
        <f>ROUND(G22*H22,6)</f>
      </c>
      <c r="L22" s="38">
        <v>0</v>
      </c>
      <c s="32">
        <f>ROUND(ROUND(L22,2)*ROUND(G22,3),2)</f>
      </c>
      <c s="36" t="s">
        <v>62</v>
      </c>
      <c>
        <f>(M22*21)/100</f>
      </c>
      <c t="s">
        <v>28</v>
      </c>
    </row>
    <row r="23" spans="1:5" ht="12.75">
      <c r="A23" s="35" t="s">
        <v>56</v>
      </c>
      <c r="E23" s="39" t="s">
        <v>2814</v>
      </c>
    </row>
    <row r="24" spans="1:5" ht="51">
      <c r="A24" s="35" t="s">
        <v>57</v>
      </c>
      <c r="E24" s="42" t="s">
        <v>2122</v>
      </c>
    </row>
    <row r="25" spans="1:5" ht="89.25">
      <c r="A25" t="s">
        <v>58</v>
      </c>
      <c r="E25" s="39" t="s">
        <v>2815</v>
      </c>
    </row>
    <row r="26" spans="1:16" ht="25.5">
      <c r="A26" t="s">
        <v>50</v>
      </c>
      <c s="34" t="s">
        <v>71</v>
      </c>
      <c s="34" t="s">
        <v>2448</v>
      </c>
      <c s="35" t="s">
        <v>5</v>
      </c>
      <c s="6" t="s">
        <v>2816</v>
      </c>
      <c s="36" t="s">
        <v>244</v>
      </c>
      <c s="37">
        <v>2</v>
      </c>
      <c s="36">
        <v>0</v>
      </c>
      <c s="36">
        <f>ROUND(G26*H26,6)</f>
      </c>
      <c r="L26" s="38">
        <v>0</v>
      </c>
      <c s="32">
        <f>ROUND(ROUND(L26,2)*ROUND(G26,3),2)</f>
      </c>
      <c s="36" t="s">
        <v>62</v>
      </c>
      <c>
        <f>(M26*21)/100</f>
      </c>
      <c t="s">
        <v>28</v>
      </c>
    </row>
    <row r="27" spans="1:5" ht="25.5">
      <c r="A27" s="35" t="s">
        <v>56</v>
      </c>
      <c r="E27" s="39" t="s">
        <v>2816</v>
      </c>
    </row>
    <row r="28" spans="1:5" ht="51">
      <c r="A28" s="35" t="s">
        <v>57</v>
      </c>
      <c r="E28" s="42" t="s">
        <v>2117</v>
      </c>
    </row>
    <row r="29" spans="1:5" ht="127.5">
      <c r="A29" t="s">
        <v>58</v>
      </c>
      <c r="E29" s="39" t="s">
        <v>2817</v>
      </c>
    </row>
    <row r="30" spans="1:16" ht="25.5">
      <c r="A30" t="s">
        <v>50</v>
      </c>
      <c s="34" t="s">
        <v>27</v>
      </c>
      <c s="34" t="s">
        <v>2451</v>
      </c>
      <c s="35" t="s">
        <v>5</v>
      </c>
      <c s="6" t="s">
        <v>2818</v>
      </c>
      <c s="36" t="s">
        <v>244</v>
      </c>
      <c s="37">
        <v>3</v>
      </c>
      <c s="36">
        <v>0</v>
      </c>
      <c s="36">
        <f>ROUND(G30*H30,6)</f>
      </c>
      <c r="L30" s="38">
        <v>0</v>
      </c>
      <c s="32">
        <f>ROUND(ROUND(L30,2)*ROUND(G30,3),2)</f>
      </c>
      <c s="36" t="s">
        <v>62</v>
      </c>
      <c>
        <f>(M30*21)/100</f>
      </c>
      <c t="s">
        <v>28</v>
      </c>
    </row>
    <row r="31" spans="1:5" ht="25.5">
      <c r="A31" s="35" t="s">
        <v>56</v>
      </c>
      <c r="E31" s="39" t="s">
        <v>2818</v>
      </c>
    </row>
    <row r="32" spans="1:5" ht="51">
      <c r="A32" s="35" t="s">
        <v>57</v>
      </c>
      <c r="E32" s="42" t="s">
        <v>2270</v>
      </c>
    </row>
    <row r="33" spans="1:5" ht="140.25">
      <c r="A33" t="s">
        <v>58</v>
      </c>
      <c r="E33" s="39" t="s">
        <v>2819</v>
      </c>
    </row>
    <row r="34" spans="1:16" ht="25.5">
      <c r="A34" t="s">
        <v>50</v>
      </c>
      <c s="34" t="s">
        <v>78</v>
      </c>
      <c s="34" t="s">
        <v>2820</v>
      </c>
      <c s="35" t="s">
        <v>5</v>
      </c>
      <c s="6" t="s">
        <v>2821</v>
      </c>
      <c s="36" t="s">
        <v>2116</v>
      </c>
      <c s="37">
        <v>1</v>
      </c>
      <c s="36">
        <v>0</v>
      </c>
      <c s="36">
        <f>ROUND(G34*H34,6)</f>
      </c>
      <c r="L34" s="38">
        <v>0</v>
      </c>
      <c s="32">
        <f>ROUND(ROUND(L34,2)*ROUND(G34,3),2)</f>
      </c>
      <c s="36" t="s">
        <v>55</v>
      </c>
      <c>
        <f>(M34*21)/100</f>
      </c>
      <c t="s">
        <v>28</v>
      </c>
    </row>
    <row r="35" spans="1:5" ht="25.5">
      <c r="A35" s="35" t="s">
        <v>56</v>
      </c>
      <c r="E35" s="39" t="s">
        <v>2821</v>
      </c>
    </row>
    <row r="36" spans="1:5" ht="51">
      <c r="A36" s="35" t="s">
        <v>57</v>
      </c>
      <c r="E36" s="42" t="s">
        <v>2122</v>
      </c>
    </row>
    <row r="37" spans="1:5" ht="191.25">
      <c r="A37" t="s">
        <v>58</v>
      </c>
      <c r="E37" s="39" t="s">
        <v>2822</v>
      </c>
    </row>
    <row r="38" spans="1:16" ht="25.5">
      <c r="A38" t="s">
        <v>50</v>
      </c>
      <c s="34" t="s">
        <v>82</v>
      </c>
      <c s="34" t="s">
        <v>2823</v>
      </c>
      <c s="35" t="s">
        <v>5</v>
      </c>
      <c s="6" t="s">
        <v>2824</v>
      </c>
      <c s="36" t="s">
        <v>2116</v>
      </c>
      <c s="37">
        <v>1</v>
      </c>
      <c s="36">
        <v>0</v>
      </c>
      <c s="36">
        <f>ROUND(G38*H38,6)</f>
      </c>
      <c r="L38" s="38">
        <v>0</v>
      </c>
      <c s="32">
        <f>ROUND(ROUND(L38,2)*ROUND(G38,3),2)</f>
      </c>
      <c s="36" t="s">
        <v>55</v>
      </c>
      <c>
        <f>(M38*21)/100</f>
      </c>
      <c t="s">
        <v>28</v>
      </c>
    </row>
    <row r="39" spans="1:5" ht="25.5">
      <c r="A39" s="35" t="s">
        <v>56</v>
      </c>
      <c r="E39" s="39" t="s">
        <v>2824</v>
      </c>
    </row>
    <row r="40" spans="1:5" ht="51">
      <c r="A40" s="35" t="s">
        <v>57</v>
      </c>
      <c r="E40" s="42" t="s">
        <v>2122</v>
      </c>
    </row>
    <row r="41" spans="1:5" ht="191.25">
      <c r="A41" t="s">
        <v>58</v>
      </c>
      <c r="E41" s="39" t="s">
        <v>2825</v>
      </c>
    </row>
    <row r="42" spans="1:16" ht="12.75">
      <c r="A42" t="s">
        <v>50</v>
      </c>
      <c s="34" t="s">
        <v>86</v>
      </c>
      <c s="34" t="s">
        <v>2454</v>
      </c>
      <c s="35" t="s">
        <v>5</v>
      </c>
      <c s="6" t="s">
        <v>2826</v>
      </c>
      <c s="36" t="s">
        <v>244</v>
      </c>
      <c s="37">
        <v>1</v>
      </c>
      <c s="36">
        <v>0</v>
      </c>
      <c s="36">
        <f>ROUND(G42*H42,6)</f>
      </c>
      <c r="L42" s="38">
        <v>0</v>
      </c>
      <c s="32">
        <f>ROUND(ROUND(L42,2)*ROUND(G42,3),2)</f>
      </c>
      <c s="36" t="s">
        <v>62</v>
      </c>
      <c>
        <f>(M42*21)/100</f>
      </c>
      <c t="s">
        <v>28</v>
      </c>
    </row>
    <row r="43" spans="1:5" ht="12.75">
      <c r="A43" s="35" t="s">
        <v>56</v>
      </c>
      <c r="E43" s="39" t="s">
        <v>2826</v>
      </c>
    </row>
    <row r="44" spans="1:5" ht="51">
      <c r="A44" s="35" t="s">
        <v>57</v>
      </c>
      <c r="E44" s="42" t="s">
        <v>2122</v>
      </c>
    </row>
    <row r="45" spans="1:5" ht="89.25">
      <c r="A45" t="s">
        <v>58</v>
      </c>
      <c r="E45" s="39" t="s">
        <v>2827</v>
      </c>
    </row>
    <row r="46" spans="1:16" ht="12.75">
      <c r="A46" t="s">
        <v>50</v>
      </c>
      <c s="34" t="s">
        <v>90</v>
      </c>
      <c s="34" t="s">
        <v>2457</v>
      </c>
      <c s="35" t="s">
        <v>5</v>
      </c>
      <c s="6" t="s">
        <v>2828</v>
      </c>
      <c s="36" t="s">
        <v>244</v>
      </c>
      <c s="37">
        <v>1</v>
      </c>
      <c s="36">
        <v>0</v>
      </c>
      <c s="36">
        <f>ROUND(G46*H46,6)</f>
      </c>
      <c r="L46" s="38">
        <v>0</v>
      </c>
      <c s="32">
        <f>ROUND(ROUND(L46,2)*ROUND(G46,3),2)</f>
      </c>
      <c s="36" t="s">
        <v>62</v>
      </c>
      <c>
        <f>(M46*21)/100</f>
      </c>
      <c t="s">
        <v>28</v>
      </c>
    </row>
    <row r="47" spans="1:5" ht="12.75">
      <c r="A47" s="35" t="s">
        <v>56</v>
      </c>
      <c r="E47" s="39" t="s">
        <v>2828</v>
      </c>
    </row>
    <row r="48" spans="1:5" ht="51">
      <c r="A48" s="35" t="s">
        <v>57</v>
      </c>
      <c r="E48" s="42" t="s">
        <v>2122</v>
      </c>
    </row>
    <row r="49" spans="1:5" ht="89.25">
      <c r="A49" t="s">
        <v>58</v>
      </c>
      <c r="E49" s="39" t="s">
        <v>2829</v>
      </c>
    </row>
    <row r="50" spans="1:13" ht="12.75">
      <c r="A50" t="s">
        <v>47</v>
      </c>
      <c r="C50" s="31" t="s">
        <v>2442</v>
      </c>
      <c r="E50" s="33" t="s">
        <v>2443</v>
      </c>
      <c r="J50" s="32">
        <f>0</f>
      </c>
      <c s="32">
        <f>0</f>
      </c>
      <c s="32">
        <f>0+L51+L55+L59+L63</f>
      </c>
      <c s="32">
        <f>0+M51+M55+M59+M63</f>
      </c>
    </row>
    <row r="51" spans="1:16" ht="12.75">
      <c r="A51" t="s">
        <v>50</v>
      </c>
      <c s="34" t="s">
        <v>284</v>
      </c>
      <c s="34" t="s">
        <v>2494</v>
      </c>
      <c s="35" t="s">
        <v>5</v>
      </c>
      <c s="6" t="s">
        <v>2452</v>
      </c>
      <c s="36" t="s">
        <v>202</v>
      </c>
      <c s="37">
        <v>10</v>
      </c>
      <c s="36">
        <v>0</v>
      </c>
      <c s="36">
        <f>ROUND(G51*H51,6)</f>
      </c>
      <c r="L51" s="38">
        <v>0</v>
      </c>
      <c s="32">
        <f>ROUND(ROUND(L51,2)*ROUND(G51,3),2)</f>
      </c>
      <c s="36" t="s">
        <v>62</v>
      </c>
      <c>
        <f>(M51*21)/100</f>
      </c>
      <c t="s">
        <v>28</v>
      </c>
    </row>
    <row r="52" spans="1:5" ht="12.75">
      <c r="A52" s="35" t="s">
        <v>56</v>
      </c>
      <c r="E52" s="39" t="s">
        <v>2452</v>
      </c>
    </row>
    <row r="53" spans="1:5" ht="51">
      <c r="A53" s="35" t="s">
        <v>57</v>
      </c>
      <c r="E53" s="42" t="s">
        <v>2830</v>
      </c>
    </row>
    <row r="54" spans="1:5" ht="89.25">
      <c r="A54" t="s">
        <v>58</v>
      </c>
      <c r="E54" s="39" t="s">
        <v>2453</v>
      </c>
    </row>
    <row r="55" spans="1:16" ht="12.75">
      <c r="A55" t="s">
        <v>50</v>
      </c>
      <c s="34" t="s">
        <v>288</v>
      </c>
      <c s="34" t="s">
        <v>2498</v>
      </c>
      <c s="35" t="s">
        <v>5</v>
      </c>
      <c s="6" t="s">
        <v>2470</v>
      </c>
      <c s="36" t="s">
        <v>202</v>
      </c>
      <c s="37">
        <v>37</v>
      </c>
      <c s="36">
        <v>0</v>
      </c>
      <c s="36">
        <f>ROUND(G55*H55,6)</f>
      </c>
      <c r="L55" s="38">
        <v>0</v>
      </c>
      <c s="32">
        <f>ROUND(ROUND(L55,2)*ROUND(G55,3),2)</f>
      </c>
      <c s="36" t="s">
        <v>62</v>
      </c>
      <c>
        <f>(M55*21)/100</f>
      </c>
      <c t="s">
        <v>28</v>
      </c>
    </row>
    <row r="56" spans="1:5" ht="12.75">
      <c r="A56" s="35" t="s">
        <v>56</v>
      </c>
      <c r="E56" s="39" t="s">
        <v>2470</v>
      </c>
    </row>
    <row r="57" spans="1:5" ht="51">
      <c r="A57" s="35" t="s">
        <v>57</v>
      </c>
      <c r="E57" s="42" t="s">
        <v>2831</v>
      </c>
    </row>
    <row r="58" spans="1:5" ht="89.25">
      <c r="A58" t="s">
        <v>58</v>
      </c>
      <c r="E58" s="39" t="s">
        <v>2472</v>
      </c>
    </row>
    <row r="59" spans="1:16" ht="12.75">
      <c r="A59" t="s">
        <v>50</v>
      </c>
      <c s="34" t="s">
        <v>292</v>
      </c>
      <c s="34" t="s">
        <v>2502</v>
      </c>
      <c s="35" t="s">
        <v>5</v>
      </c>
      <c s="6" t="s">
        <v>2832</v>
      </c>
      <c s="36" t="s">
        <v>202</v>
      </c>
      <c s="37">
        <v>26</v>
      </c>
      <c s="36">
        <v>0</v>
      </c>
      <c s="36">
        <f>ROUND(G59*H59,6)</f>
      </c>
      <c r="L59" s="38">
        <v>0</v>
      </c>
      <c s="32">
        <f>ROUND(ROUND(L59,2)*ROUND(G59,3),2)</f>
      </c>
      <c s="36" t="s">
        <v>62</v>
      </c>
      <c>
        <f>(M59*21)/100</f>
      </c>
      <c t="s">
        <v>28</v>
      </c>
    </row>
    <row r="60" spans="1:5" ht="12.75">
      <c r="A60" s="35" t="s">
        <v>56</v>
      </c>
      <c r="E60" s="39" t="s">
        <v>2832</v>
      </c>
    </row>
    <row r="61" spans="1:5" ht="51">
      <c r="A61" s="35" t="s">
        <v>57</v>
      </c>
      <c r="E61" s="42" t="s">
        <v>2833</v>
      </c>
    </row>
    <row r="62" spans="1:5" ht="89.25">
      <c r="A62" t="s">
        <v>58</v>
      </c>
      <c r="E62" s="39" t="s">
        <v>2834</v>
      </c>
    </row>
    <row r="63" spans="1:16" ht="12.75">
      <c r="A63" t="s">
        <v>50</v>
      </c>
      <c s="34" t="s">
        <v>296</v>
      </c>
      <c s="34" t="s">
        <v>2506</v>
      </c>
      <c s="35" t="s">
        <v>5</v>
      </c>
      <c s="6" t="s">
        <v>2835</v>
      </c>
      <c s="36" t="s">
        <v>202</v>
      </c>
      <c s="37">
        <v>28</v>
      </c>
      <c s="36">
        <v>0</v>
      </c>
      <c s="36">
        <f>ROUND(G63*H63,6)</f>
      </c>
      <c r="L63" s="38">
        <v>0</v>
      </c>
      <c s="32">
        <f>ROUND(ROUND(L63,2)*ROUND(G63,3),2)</f>
      </c>
      <c s="36" t="s">
        <v>62</v>
      </c>
      <c>
        <f>(M63*21)/100</f>
      </c>
      <c t="s">
        <v>28</v>
      </c>
    </row>
    <row r="64" spans="1:5" ht="12.75">
      <c r="A64" s="35" t="s">
        <v>56</v>
      </c>
      <c r="E64" s="39" t="s">
        <v>2835</v>
      </c>
    </row>
    <row r="65" spans="1:5" ht="51">
      <c r="A65" s="35" t="s">
        <v>57</v>
      </c>
      <c r="E65" s="42" t="s">
        <v>2836</v>
      </c>
    </row>
    <row r="66" spans="1:5" ht="89.25">
      <c r="A66" t="s">
        <v>58</v>
      </c>
      <c r="E66" s="39" t="s">
        <v>2837</v>
      </c>
    </row>
    <row r="67" spans="1:13" ht="12.75">
      <c r="A67" t="s">
        <v>47</v>
      </c>
      <c r="C67" s="31" t="s">
        <v>2473</v>
      </c>
      <c r="E67" s="33" t="s">
        <v>2838</v>
      </c>
      <c r="J67" s="32">
        <f>0</f>
      </c>
      <c s="32">
        <f>0</f>
      </c>
      <c s="32">
        <f>0+L68+L72+L76+L80+L84+L88+L92+L96+L100</f>
      </c>
      <c s="32">
        <f>0+M68+M72+M76+M80+M84+M88+M92+M96+M100</f>
      </c>
    </row>
    <row r="68" spans="1:16" ht="12.75">
      <c r="A68" t="s">
        <v>50</v>
      </c>
      <c s="34" t="s">
        <v>300</v>
      </c>
      <c s="34" t="s">
        <v>2510</v>
      </c>
      <c s="35" t="s">
        <v>5</v>
      </c>
      <c s="6" t="s">
        <v>2449</v>
      </c>
      <c s="36" t="s">
        <v>202</v>
      </c>
      <c s="37">
        <v>527</v>
      </c>
      <c s="36">
        <v>0</v>
      </c>
      <c s="36">
        <f>ROUND(G68*H68,6)</f>
      </c>
      <c r="L68" s="38">
        <v>0</v>
      </c>
      <c s="32">
        <f>ROUND(ROUND(L68,2)*ROUND(G68,3),2)</f>
      </c>
      <c s="36" t="s">
        <v>62</v>
      </c>
      <c>
        <f>(M68*21)/100</f>
      </c>
      <c t="s">
        <v>28</v>
      </c>
    </row>
    <row r="69" spans="1:5" ht="12.75">
      <c r="A69" s="35" t="s">
        <v>56</v>
      </c>
      <c r="E69" s="39" t="s">
        <v>2449</v>
      </c>
    </row>
    <row r="70" spans="1:5" ht="229.5">
      <c r="A70" s="35" t="s">
        <v>57</v>
      </c>
      <c r="E70" s="42" t="s">
        <v>2839</v>
      </c>
    </row>
    <row r="71" spans="1:5" ht="89.25">
      <c r="A71" t="s">
        <v>58</v>
      </c>
      <c r="E71" s="39" t="s">
        <v>2450</v>
      </c>
    </row>
    <row r="72" spans="1:16" ht="12.75">
      <c r="A72" t="s">
        <v>50</v>
      </c>
      <c s="34" t="s">
        <v>304</v>
      </c>
      <c s="34" t="s">
        <v>2514</v>
      </c>
      <c s="35" t="s">
        <v>5</v>
      </c>
      <c s="6" t="s">
        <v>2452</v>
      </c>
      <c s="36" t="s">
        <v>202</v>
      </c>
      <c s="37">
        <v>424</v>
      </c>
      <c s="36">
        <v>0</v>
      </c>
      <c s="36">
        <f>ROUND(G72*H72,6)</f>
      </c>
      <c r="L72" s="38">
        <v>0</v>
      </c>
      <c s="32">
        <f>ROUND(ROUND(L72,2)*ROUND(G72,3),2)</f>
      </c>
      <c s="36" t="s">
        <v>62</v>
      </c>
      <c>
        <f>(M72*21)/100</f>
      </c>
      <c t="s">
        <v>28</v>
      </c>
    </row>
    <row r="73" spans="1:5" ht="12.75">
      <c r="A73" s="35" t="s">
        <v>56</v>
      </c>
      <c r="E73" s="39" t="s">
        <v>2452</v>
      </c>
    </row>
    <row r="74" spans="1:5" ht="255">
      <c r="A74" s="35" t="s">
        <v>57</v>
      </c>
      <c r="E74" s="42" t="s">
        <v>2840</v>
      </c>
    </row>
    <row r="75" spans="1:5" ht="89.25">
      <c r="A75" t="s">
        <v>58</v>
      </c>
      <c r="E75" s="39" t="s">
        <v>2453</v>
      </c>
    </row>
    <row r="76" spans="1:16" ht="12.75">
      <c r="A76" t="s">
        <v>50</v>
      </c>
      <c s="34" t="s">
        <v>308</v>
      </c>
      <c s="34" t="s">
        <v>2517</v>
      </c>
      <c s="35" t="s">
        <v>5</v>
      </c>
      <c s="6" t="s">
        <v>2483</v>
      </c>
      <c s="36" t="s">
        <v>202</v>
      </c>
      <c s="37">
        <v>578</v>
      </c>
      <c s="36">
        <v>0</v>
      </c>
      <c s="36">
        <f>ROUND(G76*H76,6)</f>
      </c>
      <c r="L76" s="38">
        <v>0</v>
      </c>
      <c s="32">
        <f>ROUND(ROUND(L76,2)*ROUND(G76,3),2)</f>
      </c>
      <c s="36" t="s">
        <v>62</v>
      </c>
      <c>
        <f>(M76*21)/100</f>
      </c>
      <c t="s">
        <v>28</v>
      </c>
    </row>
    <row r="77" spans="1:5" ht="12.75">
      <c r="A77" s="35" t="s">
        <v>56</v>
      </c>
      <c r="E77" s="39" t="s">
        <v>2483</v>
      </c>
    </row>
    <row r="78" spans="1:5" ht="229.5">
      <c r="A78" s="35" t="s">
        <v>57</v>
      </c>
      <c r="E78" s="42" t="s">
        <v>2841</v>
      </c>
    </row>
    <row r="79" spans="1:5" ht="89.25">
      <c r="A79" t="s">
        <v>58</v>
      </c>
      <c r="E79" s="39" t="s">
        <v>2485</v>
      </c>
    </row>
    <row r="80" spans="1:16" ht="12.75">
      <c r="A80" t="s">
        <v>50</v>
      </c>
      <c s="34" t="s">
        <v>312</v>
      </c>
      <c s="34" t="s">
        <v>2718</v>
      </c>
      <c s="35" t="s">
        <v>5</v>
      </c>
      <c s="6" t="s">
        <v>2487</v>
      </c>
      <c s="36" t="s">
        <v>202</v>
      </c>
      <c s="37">
        <v>461</v>
      </c>
      <c s="36">
        <v>0</v>
      </c>
      <c s="36">
        <f>ROUND(G80*H80,6)</f>
      </c>
      <c r="L80" s="38">
        <v>0</v>
      </c>
      <c s="32">
        <f>ROUND(ROUND(L80,2)*ROUND(G80,3),2)</f>
      </c>
      <c s="36" t="s">
        <v>62</v>
      </c>
      <c>
        <f>(M80*21)/100</f>
      </c>
      <c t="s">
        <v>28</v>
      </c>
    </row>
    <row r="81" spans="1:5" ht="12.75">
      <c r="A81" s="35" t="s">
        <v>56</v>
      </c>
      <c r="E81" s="39" t="s">
        <v>2487</v>
      </c>
    </row>
    <row r="82" spans="1:5" ht="229.5">
      <c r="A82" s="35" t="s">
        <v>57</v>
      </c>
      <c r="E82" s="42" t="s">
        <v>2842</v>
      </c>
    </row>
    <row r="83" spans="1:5" ht="89.25">
      <c r="A83" t="s">
        <v>58</v>
      </c>
      <c r="E83" s="39" t="s">
        <v>2489</v>
      </c>
    </row>
    <row r="84" spans="1:16" ht="12.75">
      <c r="A84" t="s">
        <v>50</v>
      </c>
      <c s="34" t="s">
        <v>316</v>
      </c>
      <c s="34" t="s">
        <v>2721</v>
      </c>
      <c s="35" t="s">
        <v>5</v>
      </c>
      <c s="6" t="s">
        <v>2462</v>
      </c>
      <c s="36" t="s">
        <v>202</v>
      </c>
      <c s="37">
        <v>343</v>
      </c>
      <c s="36">
        <v>0</v>
      </c>
      <c s="36">
        <f>ROUND(G84*H84,6)</f>
      </c>
      <c r="L84" s="38">
        <v>0</v>
      </c>
      <c s="32">
        <f>ROUND(ROUND(L84,2)*ROUND(G84,3),2)</f>
      </c>
      <c s="36" t="s">
        <v>62</v>
      </c>
      <c>
        <f>(M84*21)/100</f>
      </c>
      <c t="s">
        <v>28</v>
      </c>
    </row>
    <row r="85" spans="1:5" ht="12.75">
      <c r="A85" s="35" t="s">
        <v>56</v>
      </c>
      <c r="E85" s="39" t="s">
        <v>2462</v>
      </c>
    </row>
    <row r="86" spans="1:5" ht="229.5">
      <c r="A86" s="35" t="s">
        <v>57</v>
      </c>
      <c r="E86" s="42" t="s">
        <v>2843</v>
      </c>
    </row>
    <row r="87" spans="1:5" ht="89.25">
      <c r="A87" t="s">
        <v>58</v>
      </c>
      <c r="E87" s="39" t="s">
        <v>2464</v>
      </c>
    </row>
    <row r="88" spans="1:16" ht="12.75">
      <c r="A88" t="s">
        <v>50</v>
      </c>
      <c s="34" t="s">
        <v>320</v>
      </c>
      <c s="34" t="s">
        <v>2740</v>
      </c>
      <c s="35" t="s">
        <v>5</v>
      </c>
      <c s="6" t="s">
        <v>2466</v>
      </c>
      <c s="36" t="s">
        <v>202</v>
      </c>
      <c s="37">
        <v>244</v>
      </c>
      <c s="36">
        <v>0</v>
      </c>
      <c s="36">
        <f>ROUND(G88*H88,6)</f>
      </c>
      <c r="L88" s="38">
        <v>0</v>
      </c>
      <c s="32">
        <f>ROUND(ROUND(L88,2)*ROUND(G88,3),2)</f>
      </c>
      <c s="36" t="s">
        <v>62</v>
      </c>
      <c>
        <f>(M88*21)/100</f>
      </c>
      <c t="s">
        <v>28</v>
      </c>
    </row>
    <row r="89" spans="1:5" ht="12.75">
      <c r="A89" s="35" t="s">
        <v>56</v>
      </c>
      <c r="E89" s="39" t="s">
        <v>2466</v>
      </c>
    </row>
    <row r="90" spans="1:5" ht="229.5">
      <c r="A90" s="35" t="s">
        <v>57</v>
      </c>
      <c r="E90" s="42" t="s">
        <v>2844</v>
      </c>
    </row>
    <row r="91" spans="1:5" ht="89.25">
      <c r="A91" t="s">
        <v>58</v>
      </c>
      <c r="E91" s="39" t="s">
        <v>2468</v>
      </c>
    </row>
    <row r="92" spans="1:16" ht="12.75">
      <c r="A92" t="s">
        <v>50</v>
      </c>
      <c s="34" t="s">
        <v>324</v>
      </c>
      <c s="34" t="s">
        <v>2747</v>
      </c>
      <c s="35" t="s">
        <v>5</v>
      </c>
      <c s="6" t="s">
        <v>2845</v>
      </c>
      <c s="36" t="s">
        <v>202</v>
      </c>
      <c s="37">
        <v>24</v>
      </c>
      <c s="36">
        <v>0</v>
      </c>
      <c s="36">
        <f>ROUND(G92*H92,6)</f>
      </c>
      <c r="L92" s="38">
        <v>0</v>
      </c>
      <c s="32">
        <f>ROUND(ROUND(L92,2)*ROUND(G92,3),2)</f>
      </c>
      <c s="36" t="s">
        <v>62</v>
      </c>
      <c>
        <f>(M92*21)/100</f>
      </c>
      <c t="s">
        <v>28</v>
      </c>
    </row>
    <row r="93" spans="1:5" ht="12.75">
      <c r="A93" s="35" t="s">
        <v>56</v>
      </c>
      <c r="E93" s="39" t="s">
        <v>2845</v>
      </c>
    </row>
    <row r="94" spans="1:5" ht="178.5">
      <c r="A94" s="35" t="s">
        <v>57</v>
      </c>
      <c r="E94" s="42" t="s">
        <v>2846</v>
      </c>
    </row>
    <row r="95" spans="1:5" ht="89.25">
      <c r="A95" t="s">
        <v>58</v>
      </c>
      <c r="E95" s="39" t="s">
        <v>2847</v>
      </c>
    </row>
    <row r="96" spans="1:16" ht="12.75">
      <c r="A96" t="s">
        <v>50</v>
      </c>
      <c s="34" t="s">
        <v>328</v>
      </c>
      <c s="34" t="s">
        <v>2751</v>
      </c>
      <c s="35" t="s">
        <v>5</v>
      </c>
      <c s="6" t="s">
        <v>2470</v>
      </c>
      <c s="36" t="s">
        <v>202</v>
      </c>
      <c s="37">
        <v>179</v>
      </c>
      <c s="36">
        <v>0</v>
      </c>
      <c s="36">
        <f>ROUND(G96*H96,6)</f>
      </c>
      <c r="L96" s="38">
        <v>0</v>
      </c>
      <c s="32">
        <f>ROUND(ROUND(L96,2)*ROUND(G96,3),2)</f>
      </c>
      <c s="36" t="s">
        <v>62</v>
      </c>
      <c>
        <f>(M96*21)/100</f>
      </c>
      <c t="s">
        <v>28</v>
      </c>
    </row>
    <row r="97" spans="1:5" ht="12.75">
      <c r="A97" s="35" t="s">
        <v>56</v>
      </c>
      <c r="E97" s="39" t="s">
        <v>2470</v>
      </c>
    </row>
    <row r="98" spans="1:5" ht="178.5">
      <c r="A98" s="35" t="s">
        <v>57</v>
      </c>
      <c r="E98" s="42" t="s">
        <v>2848</v>
      </c>
    </row>
    <row r="99" spans="1:5" ht="89.25">
      <c r="A99" t="s">
        <v>58</v>
      </c>
      <c r="E99" s="39" t="s">
        <v>2472</v>
      </c>
    </row>
    <row r="100" spans="1:16" ht="12.75">
      <c r="A100" t="s">
        <v>50</v>
      </c>
      <c s="34" t="s">
        <v>332</v>
      </c>
      <c s="34" t="s">
        <v>2762</v>
      </c>
      <c s="35" t="s">
        <v>5</v>
      </c>
      <c s="6" t="s">
        <v>2832</v>
      </c>
      <c s="36" t="s">
        <v>202</v>
      </c>
      <c s="37">
        <v>213</v>
      </c>
      <c s="36">
        <v>0</v>
      </c>
      <c s="36">
        <f>ROUND(G100*H100,6)</f>
      </c>
      <c r="L100" s="38">
        <v>0</v>
      </c>
      <c s="32">
        <f>ROUND(ROUND(L100,2)*ROUND(G100,3),2)</f>
      </c>
      <c s="36" t="s">
        <v>62</v>
      </c>
      <c>
        <f>(M100*21)/100</f>
      </c>
      <c t="s">
        <v>28</v>
      </c>
    </row>
    <row r="101" spans="1:5" ht="12.75">
      <c r="A101" s="35" t="s">
        <v>56</v>
      </c>
      <c r="E101" s="39" t="s">
        <v>2832</v>
      </c>
    </row>
    <row r="102" spans="1:5" ht="153">
      <c r="A102" s="35" t="s">
        <v>57</v>
      </c>
      <c r="E102" s="42" t="s">
        <v>2849</v>
      </c>
    </row>
    <row r="103" spans="1:5" ht="89.25">
      <c r="A103" t="s">
        <v>58</v>
      </c>
      <c r="E103" s="39" t="s">
        <v>2834</v>
      </c>
    </row>
    <row r="104" spans="1:13" ht="12.75">
      <c r="A104" t="s">
        <v>47</v>
      </c>
      <c r="C104" s="31" t="s">
        <v>2492</v>
      </c>
      <c r="E104" s="33" t="s">
        <v>2493</v>
      </c>
      <c r="J104" s="32">
        <f>0</f>
      </c>
      <c s="32">
        <f>0</f>
      </c>
      <c s="32">
        <f>0+L105+L109+L113+L117+L121+L125+L129</f>
      </c>
      <c s="32">
        <f>0+M105+M109+M113+M117+M121+M125+M129</f>
      </c>
    </row>
    <row r="105" spans="1:16" ht="12.75">
      <c r="A105" t="s">
        <v>50</v>
      </c>
      <c s="34" t="s">
        <v>336</v>
      </c>
      <c s="34" t="s">
        <v>2766</v>
      </c>
      <c s="35" t="s">
        <v>5</v>
      </c>
      <c s="6" t="s">
        <v>2850</v>
      </c>
      <c s="36" t="s">
        <v>244</v>
      </c>
      <c s="37">
        <v>116</v>
      </c>
      <c s="36">
        <v>0</v>
      </c>
      <c s="36">
        <f>ROUND(G105*H105,6)</f>
      </c>
      <c r="L105" s="38">
        <v>0</v>
      </c>
      <c s="32">
        <f>ROUND(ROUND(L105,2)*ROUND(G105,3),2)</f>
      </c>
      <c s="36" t="s">
        <v>62</v>
      </c>
      <c>
        <f>(M105*21)/100</f>
      </c>
      <c t="s">
        <v>28</v>
      </c>
    </row>
    <row r="106" spans="1:5" ht="12.75">
      <c r="A106" s="35" t="s">
        <v>56</v>
      </c>
      <c r="E106" s="39" t="s">
        <v>2850</v>
      </c>
    </row>
    <row r="107" spans="1:5" ht="51">
      <c r="A107" s="35" t="s">
        <v>57</v>
      </c>
      <c r="E107" s="42" t="s">
        <v>2851</v>
      </c>
    </row>
    <row r="108" spans="1:5" ht="89.25">
      <c r="A108" t="s">
        <v>58</v>
      </c>
      <c r="E108" s="39" t="s">
        <v>2852</v>
      </c>
    </row>
    <row r="109" spans="1:16" ht="12.75">
      <c r="A109" t="s">
        <v>50</v>
      </c>
      <c s="34" t="s">
        <v>342</v>
      </c>
      <c s="34" t="s">
        <v>2782</v>
      </c>
      <c s="35" t="s">
        <v>5</v>
      </c>
      <c s="6" t="s">
        <v>2853</v>
      </c>
      <c s="36" t="s">
        <v>244</v>
      </c>
      <c s="37">
        <v>165</v>
      </c>
      <c s="36">
        <v>0</v>
      </c>
      <c s="36">
        <f>ROUND(G109*H109,6)</f>
      </c>
      <c r="L109" s="38">
        <v>0</v>
      </c>
      <c s="32">
        <f>ROUND(ROUND(L109,2)*ROUND(G109,3),2)</f>
      </c>
      <c s="36" t="s">
        <v>62</v>
      </c>
      <c>
        <f>(M109*21)/100</f>
      </c>
      <c t="s">
        <v>28</v>
      </c>
    </row>
    <row r="110" spans="1:5" ht="12.75">
      <c r="A110" s="35" t="s">
        <v>56</v>
      </c>
      <c r="E110" s="39" t="s">
        <v>2853</v>
      </c>
    </row>
    <row r="111" spans="1:5" ht="51">
      <c r="A111" s="35" t="s">
        <v>57</v>
      </c>
      <c r="E111" s="42" t="s">
        <v>2854</v>
      </c>
    </row>
    <row r="112" spans="1:5" ht="89.25">
      <c r="A112" t="s">
        <v>58</v>
      </c>
      <c r="E112" s="39" t="s">
        <v>2855</v>
      </c>
    </row>
    <row r="113" spans="1:16" ht="12.75">
      <c r="A113" t="s">
        <v>50</v>
      </c>
      <c s="34" t="s">
        <v>346</v>
      </c>
      <c s="34" t="s">
        <v>2785</v>
      </c>
      <c s="35" t="s">
        <v>5</v>
      </c>
      <c s="6" t="s">
        <v>2495</v>
      </c>
      <c s="36" t="s">
        <v>244</v>
      </c>
      <c s="37">
        <v>54</v>
      </c>
      <c s="36">
        <v>0</v>
      </c>
      <c s="36">
        <f>ROUND(G113*H113,6)</f>
      </c>
      <c r="L113" s="38">
        <v>0</v>
      </c>
      <c s="32">
        <f>ROUND(ROUND(L113,2)*ROUND(G113,3),2)</f>
      </c>
      <c s="36" t="s">
        <v>62</v>
      </c>
      <c>
        <f>(M113*21)/100</f>
      </c>
      <c t="s">
        <v>28</v>
      </c>
    </row>
    <row r="114" spans="1:5" ht="12.75">
      <c r="A114" s="35" t="s">
        <v>56</v>
      </c>
      <c r="E114" s="39" t="s">
        <v>2495</v>
      </c>
    </row>
    <row r="115" spans="1:5" ht="51">
      <c r="A115" s="35" t="s">
        <v>57</v>
      </c>
      <c r="E115" s="42" t="s">
        <v>2856</v>
      </c>
    </row>
    <row r="116" spans="1:5" ht="89.25">
      <c r="A116" t="s">
        <v>58</v>
      </c>
      <c r="E116" s="39" t="s">
        <v>2497</v>
      </c>
    </row>
    <row r="117" spans="1:16" ht="12.75">
      <c r="A117" t="s">
        <v>50</v>
      </c>
      <c s="34" t="s">
        <v>350</v>
      </c>
      <c s="34" t="s">
        <v>2789</v>
      </c>
      <c s="35" t="s">
        <v>5</v>
      </c>
      <c s="6" t="s">
        <v>2499</v>
      </c>
      <c s="36" t="s">
        <v>244</v>
      </c>
      <c s="37">
        <v>64</v>
      </c>
      <c s="36">
        <v>0</v>
      </c>
      <c s="36">
        <f>ROUND(G117*H117,6)</f>
      </c>
      <c r="L117" s="38">
        <v>0</v>
      </c>
      <c s="32">
        <f>ROUND(ROUND(L117,2)*ROUND(G117,3),2)</f>
      </c>
      <c s="36" t="s">
        <v>62</v>
      </c>
      <c>
        <f>(M117*21)/100</f>
      </c>
      <c t="s">
        <v>28</v>
      </c>
    </row>
    <row r="118" spans="1:5" ht="12.75">
      <c r="A118" s="35" t="s">
        <v>56</v>
      </c>
      <c r="E118" s="39" t="s">
        <v>2499</v>
      </c>
    </row>
    <row r="119" spans="1:5" ht="51">
      <c r="A119" s="35" t="s">
        <v>57</v>
      </c>
      <c r="E119" s="42" t="s">
        <v>2857</v>
      </c>
    </row>
    <row r="120" spans="1:5" ht="89.25">
      <c r="A120" t="s">
        <v>58</v>
      </c>
      <c r="E120" s="39" t="s">
        <v>2501</v>
      </c>
    </row>
    <row r="121" spans="1:16" ht="12.75">
      <c r="A121" t="s">
        <v>50</v>
      </c>
      <c s="34" t="s">
        <v>354</v>
      </c>
      <c s="34" t="s">
        <v>2792</v>
      </c>
      <c s="35" t="s">
        <v>5</v>
      </c>
      <c s="6" t="s">
        <v>2518</v>
      </c>
      <c s="36" t="s">
        <v>244</v>
      </c>
      <c s="37">
        <v>3</v>
      </c>
      <c s="36">
        <v>0</v>
      </c>
      <c s="36">
        <f>ROUND(G121*H121,6)</f>
      </c>
      <c r="L121" s="38">
        <v>0</v>
      </c>
      <c s="32">
        <f>ROUND(ROUND(L121,2)*ROUND(G121,3),2)</f>
      </c>
      <c s="36" t="s">
        <v>62</v>
      </c>
      <c>
        <f>(M121*21)/100</f>
      </c>
      <c t="s">
        <v>28</v>
      </c>
    </row>
    <row r="122" spans="1:5" ht="12.75">
      <c r="A122" s="35" t="s">
        <v>56</v>
      </c>
      <c r="E122" s="39" t="s">
        <v>2518</v>
      </c>
    </row>
    <row r="123" spans="1:5" ht="51">
      <c r="A123" s="35" t="s">
        <v>57</v>
      </c>
      <c r="E123" s="42" t="s">
        <v>2270</v>
      </c>
    </row>
    <row r="124" spans="1:5" ht="89.25">
      <c r="A124" t="s">
        <v>58</v>
      </c>
      <c r="E124" s="39" t="s">
        <v>2519</v>
      </c>
    </row>
    <row r="125" spans="1:16" ht="12.75">
      <c r="A125" t="s">
        <v>50</v>
      </c>
      <c s="34" t="s">
        <v>358</v>
      </c>
      <c s="34" t="s">
        <v>2795</v>
      </c>
      <c s="35" t="s">
        <v>5</v>
      </c>
      <c s="6" t="s">
        <v>2858</v>
      </c>
      <c s="36" t="s">
        <v>244</v>
      </c>
      <c s="37">
        <v>19</v>
      </c>
      <c s="36">
        <v>0</v>
      </c>
      <c s="36">
        <f>ROUND(G125*H125,6)</f>
      </c>
      <c r="L125" s="38">
        <v>0</v>
      </c>
      <c s="32">
        <f>ROUND(ROUND(L125,2)*ROUND(G125,3),2)</f>
      </c>
      <c s="36" t="s">
        <v>62</v>
      </c>
      <c>
        <f>(M125*21)/100</f>
      </c>
      <c t="s">
        <v>28</v>
      </c>
    </row>
    <row r="126" spans="1:5" ht="12.75">
      <c r="A126" s="35" t="s">
        <v>56</v>
      </c>
      <c r="E126" s="39" t="s">
        <v>2858</v>
      </c>
    </row>
    <row r="127" spans="1:5" ht="51">
      <c r="A127" s="35" t="s">
        <v>57</v>
      </c>
      <c r="E127" s="42" t="s">
        <v>2859</v>
      </c>
    </row>
    <row r="128" spans="1:5" ht="89.25">
      <c r="A128" t="s">
        <v>58</v>
      </c>
      <c r="E128" s="39" t="s">
        <v>2860</v>
      </c>
    </row>
    <row r="129" spans="1:16" ht="12.75">
      <c r="A129" t="s">
        <v>50</v>
      </c>
      <c s="34" t="s">
        <v>362</v>
      </c>
      <c s="34" t="s">
        <v>2798</v>
      </c>
      <c s="35" t="s">
        <v>5</v>
      </c>
      <c s="6" t="s">
        <v>2861</v>
      </c>
      <c s="36" t="s">
        <v>244</v>
      </c>
      <c s="37">
        <v>28</v>
      </c>
      <c s="36">
        <v>0</v>
      </c>
      <c s="36">
        <f>ROUND(G129*H129,6)</f>
      </c>
      <c r="L129" s="38">
        <v>0</v>
      </c>
      <c s="32">
        <f>ROUND(ROUND(L129,2)*ROUND(G129,3),2)</f>
      </c>
      <c s="36" t="s">
        <v>62</v>
      </c>
      <c>
        <f>(M129*21)/100</f>
      </c>
      <c t="s">
        <v>28</v>
      </c>
    </row>
    <row r="130" spans="1:5" ht="12.75">
      <c r="A130" s="35" t="s">
        <v>56</v>
      </c>
      <c r="E130" s="39" t="s">
        <v>2861</v>
      </c>
    </row>
    <row r="131" spans="1:5" ht="51">
      <c r="A131" s="35" t="s">
        <v>57</v>
      </c>
      <c r="E131" s="42" t="s">
        <v>2836</v>
      </c>
    </row>
    <row r="132" spans="1:5" ht="89.25">
      <c r="A132" t="s">
        <v>58</v>
      </c>
      <c r="E132" s="39" t="s">
        <v>2862</v>
      </c>
    </row>
    <row r="133" spans="1:13" ht="12.75">
      <c r="A133" t="s">
        <v>47</v>
      </c>
      <c r="C133" s="31" t="s">
        <v>2520</v>
      </c>
      <c r="E133" s="33" t="s">
        <v>2521</v>
      </c>
      <c r="J133" s="32">
        <f>0</f>
      </c>
      <c s="32">
        <f>0</f>
      </c>
      <c s="32">
        <f>0+L134+L138</f>
      </c>
      <c s="32">
        <f>0+M134+M138</f>
      </c>
    </row>
    <row r="134" spans="1:16" ht="12.75">
      <c r="A134" t="s">
        <v>50</v>
      </c>
      <c s="34" t="s">
        <v>185</v>
      </c>
      <c s="34" t="s">
        <v>2863</v>
      </c>
      <c s="35" t="s">
        <v>5</v>
      </c>
      <c s="6" t="s">
        <v>2864</v>
      </c>
      <c s="36" t="s">
        <v>2116</v>
      </c>
      <c s="37">
        <v>6</v>
      </c>
      <c s="36">
        <v>0</v>
      </c>
      <c s="36">
        <f>ROUND(G134*H134,6)</f>
      </c>
      <c r="L134" s="38">
        <v>0</v>
      </c>
      <c s="32">
        <f>ROUND(ROUND(L134,2)*ROUND(G134,3),2)</f>
      </c>
      <c s="36" t="s">
        <v>55</v>
      </c>
      <c>
        <f>(M134*21)/100</f>
      </c>
      <c t="s">
        <v>28</v>
      </c>
    </row>
    <row r="135" spans="1:5" ht="12.75">
      <c r="A135" s="35" t="s">
        <v>56</v>
      </c>
      <c r="E135" s="39" t="s">
        <v>2864</v>
      </c>
    </row>
    <row r="136" spans="1:5" ht="51">
      <c r="A136" s="35" t="s">
        <v>57</v>
      </c>
      <c r="E136" s="42" t="s">
        <v>2605</v>
      </c>
    </row>
    <row r="137" spans="1:5" ht="140.25">
      <c r="A137" t="s">
        <v>58</v>
      </c>
      <c r="E137" s="39" t="s">
        <v>2865</v>
      </c>
    </row>
    <row r="138" spans="1:16" ht="12.75">
      <c r="A138" t="s">
        <v>50</v>
      </c>
      <c s="34" t="s">
        <v>189</v>
      </c>
      <c s="34" t="s">
        <v>2866</v>
      </c>
      <c s="35" t="s">
        <v>5</v>
      </c>
      <c s="6" t="s">
        <v>2867</v>
      </c>
      <c s="36" t="s">
        <v>2116</v>
      </c>
      <c s="37">
        <v>8</v>
      </c>
      <c s="36">
        <v>0</v>
      </c>
      <c s="36">
        <f>ROUND(G138*H138,6)</f>
      </c>
      <c r="L138" s="38">
        <v>0</v>
      </c>
      <c s="32">
        <f>ROUND(ROUND(L138,2)*ROUND(G138,3),2)</f>
      </c>
      <c s="36" t="s">
        <v>55</v>
      </c>
      <c>
        <f>(M138*21)/100</f>
      </c>
      <c t="s">
        <v>28</v>
      </c>
    </row>
    <row r="139" spans="1:5" ht="12.75">
      <c r="A139" s="35" t="s">
        <v>56</v>
      </c>
      <c r="E139" s="39" t="s">
        <v>2867</v>
      </c>
    </row>
    <row r="140" spans="1:5" ht="51">
      <c r="A140" s="35" t="s">
        <v>57</v>
      </c>
      <c r="E140" s="42" t="s">
        <v>2868</v>
      </c>
    </row>
    <row r="141" spans="1:5" ht="140.25">
      <c r="A141" t="s">
        <v>58</v>
      </c>
      <c r="E141" s="39" t="s">
        <v>2869</v>
      </c>
    </row>
    <row r="142" spans="1:13" ht="12.75">
      <c r="A142" t="s">
        <v>47</v>
      </c>
      <c r="C142" s="31" t="s">
        <v>2534</v>
      </c>
      <c r="E142" s="33" t="s">
        <v>2535</v>
      </c>
      <c r="J142" s="32">
        <f>0</f>
      </c>
      <c s="32">
        <f>0</f>
      </c>
      <c s="32">
        <f>0+L143+L147+L151+L155+L159+L163+L167+L171+L175+L179+L183+L187+L191</f>
      </c>
      <c s="32">
        <f>0+M143+M147+M151+M155+M159+M163+M167+M171+M175+M179+M183+M187+M191</f>
      </c>
    </row>
    <row r="143" spans="1:16" ht="12.75">
      <c r="A143" t="s">
        <v>50</v>
      </c>
      <c s="34" t="s">
        <v>208</v>
      </c>
      <c s="34" t="s">
        <v>2539</v>
      </c>
      <c s="35" t="s">
        <v>5</v>
      </c>
      <c s="6" t="s">
        <v>2540</v>
      </c>
      <c s="36" t="s">
        <v>202</v>
      </c>
      <c s="37">
        <v>527</v>
      </c>
      <c s="36">
        <v>0</v>
      </c>
      <c s="36">
        <f>ROUND(G143*H143,6)</f>
      </c>
      <c r="L143" s="38">
        <v>0</v>
      </c>
      <c s="32">
        <f>ROUND(ROUND(L143,2)*ROUND(G143,3),2)</f>
      </c>
      <c s="36" t="s">
        <v>55</v>
      </c>
      <c>
        <f>(M143*21)/100</f>
      </c>
      <c t="s">
        <v>28</v>
      </c>
    </row>
    <row r="144" spans="1:5" ht="12.75">
      <c r="A144" s="35" t="s">
        <v>56</v>
      </c>
      <c r="E144" s="39" t="s">
        <v>2540</v>
      </c>
    </row>
    <row r="145" spans="1:5" ht="229.5">
      <c r="A145" s="35" t="s">
        <v>57</v>
      </c>
      <c r="E145" s="42" t="s">
        <v>2839</v>
      </c>
    </row>
    <row r="146" spans="1:5" ht="191.25">
      <c r="A146" t="s">
        <v>58</v>
      </c>
      <c r="E146" s="39" t="s">
        <v>2541</v>
      </c>
    </row>
    <row r="147" spans="1:16" ht="12.75">
      <c r="A147" t="s">
        <v>50</v>
      </c>
      <c s="34" t="s">
        <v>212</v>
      </c>
      <c s="34" t="s">
        <v>2542</v>
      </c>
      <c s="35" t="s">
        <v>5</v>
      </c>
      <c s="6" t="s">
        <v>2543</v>
      </c>
      <c s="36" t="s">
        <v>202</v>
      </c>
      <c s="37">
        <v>424</v>
      </c>
      <c s="36">
        <v>0</v>
      </c>
      <c s="36">
        <f>ROUND(G147*H147,6)</f>
      </c>
      <c r="L147" s="38">
        <v>0</v>
      </c>
      <c s="32">
        <f>ROUND(ROUND(L147,2)*ROUND(G147,3),2)</f>
      </c>
      <c s="36" t="s">
        <v>55</v>
      </c>
      <c>
        <f>(M147*21)/100</f>
      </c>
      <c t="s">
        <v>28</v>
      </c>
    </row>
    <row r="148" spans="1:5" ht="12.75">
      <c r="A148" s="35" t="s">
        <v>56</v>
      </c>
      <c r="E148" s="39" t="s">
        <v>2543</v>
      </c>
    </row>
    <row r="149" spans="1:5" ht="255">
      <c r="A149" s="35" t="s">
        <v>57</v>
      </c>
      <c r="E149" s="42" t="s">
        <v>2840</v>
      </c>
    </row>
    <row r="150" spans="1:5" ht="191.25">
      <c r="A150" t="s">
        <v>58</v>
      </c>
      <c r="E150" s="39" t="s">
        <v>2544</v>
      </c>
    </row>
    <row r="151" spans="1:16" ht="12.75">
      <c r="A151" t="s">
        <v>50</v>
      </c>
      <c s="34" t="s">
        <v>216</v>
      </c>
      <c s="34" t="s">
        <v>2545</v>
      </c>
      <c s="35" t="s">
        <v>5</v>
      </c>
      <c s="6" t="s">
        <v>2546</v>
      </c>
      <c s="36" t="s">
        <v>202</v>
      </c>
      <c s="37">
        <v>578</v>
      </c>
      <c s="36">
        <v>0</v>
      </c>
      <c s="36">
        <f>ROUND(G151*H151,6)</f>
      </c>
      <c r="L151" s="38">
        <v>0</v>
      </c>
      <c s="32">
        <f>ROUND(ROUND(L151,2)*ROUND(G151,3),2)</f>
      </c>
      <c s="36" t="s">
        <v>55</v>
      </c>
      <c>
        <f>(M151*21)/100</f>
      </c>
      <c t="s">
        <v>28</v>
      </c>
    </row>
    <row r="152" spans="1:5" ht="12.75">
      <c r="A152" s="35" t="s">
        <v>56</v>
      </c>
      <c r="E152" s="39" t="s">
        <v>2546</v>
      </c>
    </row>
    <row r="153" spans="1:5" ht="229.5">
      <c r="A153" s="35" t="s">
        <v>57</v>
      </c>
      <c r="E153" s="42" t="s">
        <v>2841</v>
      </c>
    </row>
    <row r="154" spans="1:5" ht="191.25">
      <c r="A154" t="s">
        <v>58</v>
      </c>
      <c r="E154" s="39" t="s">
        <v>2547</v>
      </c>
    </row>
    <row r="155" spans="1:16" ht="12.75">
      <c r="A155" t="s">
        <v>50</v>
      </c>
      <c s="34" t="s">
        <v>220</v>
      </c>
      <c s="34" t="s">
        <v>2548</v>
      </c>
      <c s="35" t="s">
        <v>5</v>
      </c>
      <c s="6" t="s">
        <v>2549</v>
      </c>
      <c s="36" t="s">
        <v>202</v>
      </c>
      <c s="37">
        <v>461</v>
      </c>
      <c s="36">
        <v>0</v>
      </c>
      <c s="36">
        <f>ROUND(G155*H155,6)</f>
      </c>
      <c r="L155" s="38">
        <v>0</v>
      </c>
      <c s="32">
        <f>ROUND(ROUND(L155,2)*ROUND(G155,3),2)</f>
      </c>
      <c s="36" t="s">
        <v>55</v>
      </c>
      <c>
        <f>(M155*21)/100</f>
      </c>
      <c t="s">
        <v>28</v>
      </c>
    </row>
    <row r="156" spans="1:5" ht="12.75">
      <c r="A156" s="35" t="s">
        <v>56</v>
      </c>
      <c r="E156" s="39" t="s">
        <v>2549</v>
      </c>
    </row>
    <row r="157" spans="1:5" ht="229.5">
      <c r="A157" s="35" t="s">
        <v>57</v>
      </c>
      <c r="E157" s="42" t="s">
        <v>2842</v>
      </c>
    </row>
    <row r="158" spans="1:5" ht="191.25">
      <c r="A158" t="s">
        <v>58</v>
      </c>
      <c r="E158" s="39" t="s">
        <v>2550</v>
      </c>
    </row>
    <row r="159" spans="1:16" ht="12.75">
      <c r="A159" t="s">
        <v>50</v>
      </c>
      <c s="34" t="s">
        <v>224</v>
      </c>
      <c s="34" t="s">
        <v>2551</v>
      </c>
      <c s="35" t="s">
        <v>5</v>
      </c>
      <c s="6" t="s">
        <v>2552</v>
      </c>
      <c s="36" t="s">
        <v>202</v>
      </c>
      <c s="37">
        <v>343</v>
      </c>
      <c s="36">
        <v>0</v>
      </c>
      <c s="36">
        <f>ROUND(G159*H159,6)</f>
      </c>
      <c r="L159" s="38">
        <v>0</v>
      </c>
      <c s="32">
        <f>ROUND(ROUND(L159,2)*ROUND(G159,3),2)</f>
      </c>
      <c s="36" t="s">
        <v>55</v>
      </c>
      <c>
        <f>(M159*21)/100</f>
      </c>
      <c t="s">
        <v>28</v>
      </c>
    </row>
    <row r="160" spans="1:5" ht="12.75">
      <c r="A160" s="35" t="s">
        <v>56</v>
      </c>
      <c r="E160" s="39" t="s">
        <v>2552</v>
      </c>
    </row>
    <row r="161" spans="1:5" ht="229.5">
      <c r="A161" s="35" t="s">
        <v>57</v>
      </c>
      <c r="E161" s="42" t="s">
        <v>2843</v>
      </c>
    </row>
    <row r="162" spans="1:5" ht="191.25">
      <c r="A162" t="s">
        <v>58</v>
      </c>
      <c r="E162" s="39" t="s">
        <v>2553</v>
      </c>
    </row>
    <row r="163" spans="1:16" ht="12.75">
      <c r="A163" t="s">
        <v>50</v>
      </c>
      <c s="34" t="s">
        <v>228</v>
      </c>
      <c s="34" t="s">
        <v>2870</v>
      </c>
      <c s="35" t="s">
        <v>5</v>
      </c>
      <c s="6" t="s">
        <v>2871</v>
      </c>
      <c s="36" t="s">
        <v>202</v>
      </c>
      <c s="37">
        <v>244</v>
      </c>
      <c s="36">
        <v>0</v>
      </c>
      <c s="36">
        <f>ROUND(G163*H163,6)</f>
      </c>
      <c r="L163" s="38">
        <v>0</v>
      </c>
      <c s="32">
        <f>ROUND(ROUND(L163,2)*ROUND(G163,3),2)</f>
      </c>
      <c s="36" t="s">
        <v>55</v>
      </c>
      <c>
        <f>(M163*21)/100</f>
      </c>
      <c t="s">
        <v>28</v>
      </c>
    </row>
    <row r="164" spans="1:5" ht="12.75">
      <c r="A164" s="35" t="s">
        <v>56</v>
      </c>
      <c r="E164" s="39" t="s">
        <v>2871</v>
      </c>
    </row>
    <row r="165" spans="1:5" ht="229.5">
      <c r="A165" s="35" t="s">
        <v>57</v>
      </c>
      <c r="E165" s="42" t="s">
        <v>2844</v>
      </c>
    </row>
    <row r="166" spans="1:5" ht="191.25">
      <c r="A166" t="s">
        <v>58</v>
      </c>
      <c r="E166" s="39" t="s">
        <v>2872</v>
      </c>
    </row>
    <row r="167" spans="1:16" ht="12.75">
      <c r="A167" t="s">
        <v>50</v>
      </c>
      <c s="34" t="s">
        <v>232</v>
      </c>
      <c s="34" t="s">
        <v>2873</v>
      </c>
      <c s="35" t="s">
        <v>5</v>
      </c>
      <c s="6" t="s">
        <v>2874</v>
      </c>
      <c s="36" t="s">
        <v>202</v>
      </c>
      <c s="37">
        <v>24</v>
      </c>
      <c s="36">
        <v>0</v>
      </c>
      <c s="36">
        <f>ROUND(G167*H167,6)</f>
      </c>
      <c r="L167" s="38">
        <v>0</v>
      </c>
      <c s="32">
        <f>ROUND(ROUND(L167,2)*ROUND(G167,3),2)</f>
      </c>
      <c s="36" t="s">
        <v>55</v>
      </c>
      <c>
        <f>(M167*21)/100</f>
      </c>
      <c t="s">
        <v>28</v>
      </c>
    </row>
    <row r="168" spans="1:5" ht="12.75">
      <c r="A168" s="35" t="s">
        <v>56</v>
      </c>
      <c r="E168" s="39" t="s">
        <v>2874</v>
      </c>
    </row>
    <row r="169" spans="1:5" ht="178.5">
      <c r="A169" s="35" t="s">
        <v>57</v>
      </c>
      <c r="E169" s="42" t="s">
        <v>2846</v>
      </c>
    </row>
    <row r="170" spans="1:5" ht="191.25">
      <c r="A170" t="s">
        <v>58</v>
      </c>
      <c r="E170" s="39" t="s">
        <v>2875</v>
      </c>
    </row>
    <row r="171" spans="1:16" ht="12.75">
      <c r="A171" t="s">
        <v>50</v>
      </c>
      <c s="34" t="s">
        <v>236</v>
      </c>
      <c s="34" t="s">
        <v>2876</v>
      </c>
      <c s="35" t="s">
        <v>5</v>
      </c>
      <c s="6" t="s">
        <v>2877</v>
      </c>
      <c s="36" t="s">
        <v>202</v>
      </c>
      <c s="37">
        <v>179</v>
      </c>
      <c s="36">
        <v>0</v>
      </c>
      <c s="36">
        <f>ROUND(G171*H171,6)</f>
      </c>
      <c r="L171" s="38">
        <v>0</v>
      </c>
      <c s="32">
        <f>ROUND(ROUND(L171,2)*ROUND(G171,3),2)</f>
      </c>
      <c s="36" t="s">
        <v>55</v>
      </c>
      <c>
        <f>(M171*21)/100</f>
      </c>
      <c t="s">
        <v>28</v>
      </c>
    </row>
    <row r="172" spans="1:5" ht="12.75">
      <c r="A172" s="35" t="s">
        <v>56</v>
      </c>
      <c r="E172" s="39" t="s">
        <v>2877</v>
      </c>
    </row>
    <row r="173" spans="1:5" ht="178.5">
      <c r="A173" s="35" t="s">
        <v>57</v>
      </c>
      <c r="E173" s="42" t="s">
        <v>2848</v>
      </c>
    </row>
    <row r="174" spans="1:5" ht="191.25">
      <c r="A174" t="s">
        <v>58</v>
      </c>
      <c r="E174" s="39" t="s">
        <v>2878</v>
      </c>
    </row>
    <row r="175" spans="1:16" ht="12.75">
      <c r="A175" t="s">
        <v>50</v>
      </c>
      <c s="34" t="s">
        <v>241</v>
      </c>
      <c s="34" t="s">
        <v>2879</v>
      </c>
      <c s="35" t="s">
        <v>5</v>
      </c>
      <c s="6" t="s">
        <v>2880</v>
      </c>
      <c s="36" t="s">
        <v>202</v>
      </c>
      <c s="37">
        <v>213</v>
      </c>
      <c s="36">
        <v>0</v>
      </c>
      <c s="36">
        <f>ROUND(G175*H175,6)</f>
      </c>
      <c r="L175" s="38">
        <v>0</v>
      </c>
      <c s="32">
        <f>ROUND(ROUND(L175,2)*ROUND(G175,3),2)</f>
      </c>
      <c s="36" t="s">
        <v>55</v>
      </c>
      <c>
        <f>(M175*21)/100</f>
      </c>
      <c t="s">
        <v>28</v>
      </c>
    </row>
    <row r="176" spans="1:5" ht="12.75">
      <c r="A176" s="35" t="s">
        <v>56</v>
      </c>
      <c r="E176" s="39" t="s">
        <v>2880</v>
      </c>
    </row>
    <row r="177" spans="1:5" ht="153">
      <c r="A177" s="35" t="s">
        <v>57</v>
      </c>
      <c r="E177" s="42" t="s">
        <v>2849</v>
      </c>
    </row>
    <row r="178" spans="1:5" ht="191.25">
      <c r="A178" t="s">
        <v>58</v>
      </c>
      <c r="E178" s="39" t="s">
        <v>2881</v>
      </c>
    </row>
    <row r="179" spans="1:16" ht="12.75">
      <c r="A179" t="s">
        <v>50</v>
      </c>
      <c s="34" t="s">
        <v>246</v>
      </c>
      <c s="34" t="s">
        <v>2583</v>
      </c>
      <c s="35" t="s">
        <v>5</v>
      </c>
      <c s="6" t="s">
        <v>2584</v>
      </c>
      <c s="36" t="s">
        <v>202</v>
      </c>
      <c s="37">
        <v>1990</v>
      </c>
      <c s="36">
        <v>0</v>
      </c>
      <c s="36">
        <f>ROUND(G179*H179,6)</f>
      </c>
      <c r="L179" s="38">
        <v>0</v>
      </c>
      <c s="32">
        <f>ROUND(ROUND(L179,2)*ROUND(G179,3),2)</f>
      </c>
      <c s="36" t="s">
        <v>55</v>
      </c>
      <c>
        <f>(M179*21)/100</f>
      </c>
      <c t="s">
        <v>28</v>
      </c>
    </row>
    <row r="180" spans="1:5" ht="12.75">
      <c r="A180" s="35" t="s">
        <v>56</v>
      </c>
      <c r="E180" s="39" t="s">
        <v>2584</v>
      </c>
    </row>
    <row r="181" spans="1:5" ht="12.75">
      <c r="A181" s="35" t="s">
        <v>57</v>
      </c>
      <c r="E181" s="40" t="s">
        <v>5</v>
      </c>
    </row>
    <row r="182" spans="1:5" ht="191.25">
      <c r="A182" t="s">
        <v>58</v>
      </c>
      <c r="E182" s="39" t="s">
        <v>2586</v>
      </c>
    </row>
    <row r="183" spans="1:16" ht="12.75">
      <c r="A183" t="s">
        <v>50</v>
      </c>
      <c s="34" t="s">
        <v>250</v>
      </c>
      <c s="34" t="s">
        <v>2587</v>
      </c>
      <c s="35" t="s">
        <v>5</v>
      </c>
      <c s="6" t="s">
        <v>2588</v>
      </c>
      <c s="36" t="s">
        <v>202</v>
      </c>
      <c s="37">
        <v>343</v>
      </c>
      <c s="36">
        <v>0</v>
      </c>
      <c s="36">
        <f>ROUND(G183*H183,6)</f>
      </c>
      <c r="L183" s="38">
        <v>0</v>
      </c>
      <c s="32">
        <f>ROUND(ROUND(L183,2)*ROUND(G183,3),2)</f>
      </c>
      <c s="36" t="s">
        <v>55</v>
      </c>
      <c>
        <f>(M183*21)/100</f>
      </c>
      <c t="s">
        <v>28</v>
      </c>
    </row>
    <row r="184" spans="1:5" ht="12.75">
      <c r="A184" s="35" t="s">
        <v>56</v>
      </c>
      <c r="E184" s="39" t="s">
        <v>2588</v>
      </c>
    </row>
    <row r="185" spans="1:5" ht="12.75">
      <c r="A185" s="35" t="s">
        <v>57</v>
      </c>
      <c r="E185" s="40" t="s">
        <v>5</v>
      </c>
    </row>
    <row r="186" spans="1:5" ht="191.25">
      <c r="A186" t="s">
        <v>58</v>
      </c>
      <c r="E186" s="39" t="s">
        <v>2590</v>
      </c>
    </row>
    <row r="187" spans="1:16" ht="12.75">
      <c r="A187" t="s">
        <v>50</v>
      </c>
      <c s="34" t="s">
        <v>254</v>
      </c>
      <c s="34" t="s">
        <v>2591</v>
      </c>
      <c s="35" t="s">
        <v>5</v>
      </c>
      <c s="6" t="s">
        <v>2592</v>
      </c>
      <c s="36" t="s">
        <v>202</v>
      </c>
      <c s="37">
        <v>268</v>
      </c>
      <c s="36">
        <v>0</v>
      </c>
      <c s="36">
        <f>ROUND(G187*H187,6)</f>
      </c>
      <c r="L187" s="38">
        <v>0</v>
      </c>
      <c s="32">
        <f>ROUND(ROUND(L187,2)*ROUND(G187,3),2)</f>
      </c>
      <c s="36" t="s">
        <v>55</v>
      </c>
      <c>
        <f>(M187*21)/100</f>
      </c>
      <c t="s">
        <v>28</v>
      </c>
    </row>
    <row r="188" spans="1:5" ht="12.75">
      <c r="A188" s="35" t="s">
        <v>56</v>
      </c>
      <c r="E188" s="39" t="s">
        <v>2592</v>
      </c>
    </row>
    <row r="189" spans="1:5" ht="12.75">
      <c r="A189" s="35" t="s">
        <v>57</v>
      </c>
      <c r="E189" s="40" t="s">
        <v>5</v>
      </c>
    </row>
    <row r="190" spans="1:5" ht="191.25">
      <c r="A190" t="s">
        <v>58</v>
      </c>
      <c r="E190" s="39" t="s">
        <v>2593</v>
      </c>
    </row>
    <row r="191" spans="1:16" ht="12.75">
      <c r="A191" t="s">
        <v>50</v>
      </c>
      <c s="34" t="s">
        <v>255</v>
      </c>
      <c s="34" t="s">
        <v>2594</v>
      </c>
      <c s="35" t="s">
        <v>5</v>
      </c>
      <c s="6" t="s">
        <v>2595</v>
      </c>
      <c s="36" t="s">
        <v>202</v>
      </c>
      <c s="37">
        <v>392</v>
      </c>
      <c s="36">
        <v>0</v>
      </c>
      <c s="36">
        <f>ROUND(G191*H191,6)</f>
      </c>
      <c r="L191" s="38">
        <v>0</v>
      </c>
      <c s="32">
        <f>ROUND(ROUND(L191,2)*ROUND(G191,3),2)</f>
      </c>
      <c s="36" t="s">
        <v>55</v>
      </c>
      <c>
        <f>(M191*21)/100</f>
      </c>
      <c t="s">
        <v>28</v>
      </c>
    </row>
    <row r="192" spans="1:5" ht="12.75">
      <c r="A192" s="35" t="s">
        <v>56</v>
      </c>
      <c r="E192" s="39" t="s">
        <v>2595</v>
      </c>
    </row>
    <row r="193" spans="1:5" ht="12.75">
      <c r="A193" s="35" t="s">
        <v>57</v>
      </c>
      <c r="E193" s="40" t="s">
        <v>5</v>
      </c>
    </row>
    <row r="194" spans="1:5" ht="191.25">
      <c r="A194" t="s">
        <v>58</v>
      </c>
      <c r="E194" s="39" t="s">
        <v>2596</v>
      </c>
    </row>
    <row r="195" spans="1:13" ht="12.75">
      <c r="A195" t="s">
        <v>47</v>
      </c>
      <c r="C195" s="31" t="s">
        <v>2554</v>
      </c>
      <c r="E195" s="33" t="s">
        <v>2555</v>
      </c>
      <c r="J195" s="32">
        <f>0</f>
      </c>
      <c s="32">
        <f>0</f>
      </c>
      <c s="32">
        <f>0+L196+L200+L204+L208+L212+L216+L220</f>
      </c>
      <c s="32">
        <f>0+M196+M200+M204+M208+M212+M216+M220</f>
      </c>
    </row>
    <row r="196" spans="1:16" ht="12.75">
      <c r="A196" t="s">
        <v>50</v>
      </c>
      <c s="34" t="s">
        <v>256</v>
      </c>
      <c s="34" t="s">
        <v>2563</v>
      </c>
      <c s="35" t="s">
        <v>5</v>
      </c>
      <c s="6" t="s">
        <v>2564</v>
      </c>
      <c s="36" t="s">
        <v>202</v>
      </c>
      <c s="37">
        <v>10</v>
      </c>
      <c s="36">
        <v>0</v>
      </c>
      <c s="36">
        <f>ROUND(G196*H196,6)</f>
      </c>
      <c r="L196" s="38">
        <v>0</v>
      </c>
      <c s="32">
        <f>ROUND(ROUND(L196,2)*ROUND(G196,3),2)</f>
      </c>
      <c s="36" t="s">
        <v>55</v>
      </c>
      <c>
        <f>(M196*21)/100</f>
      </c>
      <c t="s">
        <v>28</v>
      </c>
    </row>
    <row r="197" spans="1:5" ht="12.75">
      <c r="A197" s="35" t="s">
        <v>56</v>
      </c>
      <c r="E197" s="39" t="s">
        <v>2564</v>
      </c>
    </row>
    <row r="198" spans="1:5" ht="51">
      <c r="A198" s="35" t="s">
        <v>57</v>
      </c>
      <c r="E198" s="42" t="s">
        <v>2830</v>
      </c>
    </row>
    <row r="199" spans="1:5" ht="191.25">
      <c r="A199" t="s">
        <v>58</v>
      </c>
      <c r="E199" s="39" t="s">
        <v>2566</v>
      </c>
    </row>
    <row r="200" spans="1:16" ht="12.75">
      <c r="A200" t="s">
        <v>50</v>
      </c>
      <c s="34" t="s">
        <v>260</v>
      </c>
      <c s="34" t="s">
        <v>2482</v>
      </c>
      <c s="35" t="s">
        <v>5</v>
      </c>
      <c s="6" t="s">
        <v>2581</v>
      </c>
      <c s="36" t="s">
        <v>202</v>
      </c>
      <c s="37">
        <v>37</v>
      </c>
      <c s="36">
        <v>0</v>
      </c>
      <c s="36">
        <f>ROUND(G200*H200,6)</f>
      </c>
      <c r="L200" s="38">
        <v>0</v>
      </c>
      <c s="32">
        <f>ROUND(ROUND(L200,2)*ROUND(G200,3),2)</f>
      </c>
      <c s="36" t="s">
        <v>62</v>
      </c>
      <c>
        <f>(M200*21)/100</f>
      </c>
      <c t="s">
        <v>28</v>
      </c>
    </row>
    <row r="201" spans="1:5" ht="12.75">
      <c r="A201" s="35" t="s">
        <v>56</v>
      </c>
      <c r="E201" s="39" t="s">
        <v>2581</v>
      </c>
    </row>
    <row r="202" spans="1:5" ht="51">
      <c r="A202" s="35" t="s">
        <v>57</v>
      </c>
      <c r="E202" s="42" t="s">
        <v>2831</v>
      </c>
    </row>
    <row r="203" spans="1:5" ht="89.25">
      <c r="A203" t="s">
        <v>58</v>
      </c>
      <c r="E203" s="39" t="s">
        <v>2582</v>
      </c>
    </row>
    <row r="204" spans="1:16" ht="12.75">
      <c r="A204" t="s">
        <v>50</v>
      </c>
      <c s="34" t="s">
        <v>264</v>
      </c>
      <c s="34" t="s">
        <v>2486</v>
      </c>
      <c s="35" t="s">
        <v>5</v>
      </c>
      <c s="6" t="s">
        <v>2882</v>
      </c>
      <c s="36" t="s">
        <v>202</v>
      </c>
      <c s="37">
        <v>26</v>
      </c>
      <c s="36">
        <v>0</v>
      </c>
      <c s="36">
        <f>ROUND(G204*H204,6)</f>
      </c>
      <c r="L204" s="38">
        <v>0</v>
      </c>
      <c s="32">
        <f>ROUND(ROUND(L204,2)*ROUND(G204,3),2)</f>
      </c>
      <c s="36" t="s">
        <v>62</v>
      </c>
      <c>
        <f>(M204*21)/100</f>
      </c>
      <c t="s">
        <v>28</v>
      </c>
    </row>
    <row r="205" spans="1:5" ht="12.75">
      <c r="A205" s="35" t="s">
        <v>56</v>
      </c>
      <c r="E205" s="39" t="s">
        <v>2882</v>
      </c>
    </row>
    <row r="206" spans="1:5" ht="51">
      <c r="A206" s="35" t="s">
        <v>57</v>
      </c>
      <c r="E206" s="42" t="s">
        <v>2833</v>
      </c>
    </row>
    <row r="207" spans="1:5" ht="89.25">
      <c r="A207" t="s">
        <v>58</v>
      </c>
      <c r="E207" s="39" t="s">
        <v>2883</v>
      </c>
    </row>
    <row r="208" spans="1:16" ht="12.75">
      <c r="A208" t="s">
        <v>50</v>
      </c>
      <c s="34" t="s">
        <v>268</v>
      </c>
      <c s="34" t="s">
        <v>2490</v>
      </c>
      <c s="35" t="s">
        <v>5</v>
      </c>
      <c s="6" t="s">
        <v>2884</v>
      </c>
      <c s="36" t="s">
        <v>202</v>
      </c>
      <c s="37">
        <v>28</v>
      </c>
      <c s="36">
        <v>0</v>
      </c>
      <c s="36">
        <f>ROUND(G208*H208,6)</f>
      </c>
      <c r="L208" s="38">
        <v>0</v>
      </c>
      <c s="32">
        <f>ROUND(ROUND(L208,2)*ROUND(G208,3),2)</f>
      </c>
      <c s="36" t="s">
        <v>62</v>
      </c>
      <c>
        <f>(M208*21)/100</f>
      </c>
      <c t="s">
        <v>28</v>
      </c>
    </row>
    <row r="209" spans="1:5" ht="12.75">
      <c r="A209" s="35" t="s">
        <v>56</v>
      </c>
      <c r="E209" s="39" t="s">
        <v>2884</v>
      </c>
    </row>
    <row r="210" spans="1:5" ht="51">
      <c r="A210" s="35" t="s">
        <v>57</v>
      </c>
      <c r="E210" s="42" t="s">
        <v>2836</v>
      </c>
    </row>
    <row r="211" spans="1:5" ht="89.25">
      <c r="A211" t="s">
        <v>58</v>
      </c>
      <c r="E211" s="39" t="s">
        <v>2885</v>
      </c>
    </row>
    <row r="212" spans="1:16" ht="12.75">
      <c r="A212" t="s">
        <v>50</v>
      </c>
      <c s="34" t="s">
        <v>272</v>
      </c>
      <c s="34" t="s">
        <v>2886</v>
      </c>
      <c s="35" t="s">
        <v>5</v>
      </c>
      <c s="6" t="s">
        <v>2584</v>
      </c>
      <c s="36" t="s">
        <v>202</v>
      </c>
      <c s="37">
        <v>10</v>
      </c>
      <c s="36">
        <v>0</v>
      </c>
      <c s="36">
        <f>ROUND(G212*H212,6)</f>
      </c>
      <c r="L212" s="38">
        <v>0</v>
      </c>
      <c s="32">
        <f>ROUND(ROUND(L212,2)*ROUND(G212,3),2)</f>
      </c>
      <c s="36" t="s">
        <v>55</v>
      </c>
      <c>
        <f>(M212*21)/100</f>
      </c>
      <c t="s">
        <v>28</v>
      </c>
    </row>
    <row r="213" spans="1:5" ht="12.75">
      <c r="A213" s="35" t="s">
        <v>56</v>
      </c>
      <c r="E213" s="39" t="s">
        <v>2584</v>
      </c>
    </row>
    <row r="214" spans="1:5" ht="51">
      <c r="A214" s="35" t="s">
        <v>57</v>
      </c>
      <c r="E214" s="42" t="s">
        <v>2830</v>
      </c>
    </row>
    <row r="215" spans="1:5" ht="191.25">
      <c r="A215" t="s">
        <v>58</v>
      </c>
      <c r="E215" s="39" t="s">
        <v>2887</v>
      </c>
    </row>
    <row r="216" spans="1:16" ht="12.75">
      <c r="A216" t="s">
        <v>50</v>
      </c>
      <c s="34" t="s">
        <v>276</v>
      </c>
      <c s="34" t="s">
        <v>2594</v>
      </c>
      <c s="35" t="s">
        <v>5</v>
      </c>
      <c s="6" t="s">
        <v>2595</v>
      </c>
      <c s="36" t="s">
        <v>202</v>
      </c>
      <c s="37">
        <v>63</v>
      </c>
      <c s="36">
        <v>0</v>
      </c>
      <c s="36">
        <f>ROUND(G216*H216,6)</f>
      </c>
      <c r="L216" s="38">
        <v>0</v>
      </c>
      <c s="32">
        <f>ROUND(ROUND(L216,2)*ROUND(G216,3),2)</f>
      </c>
      <c s="36" t="s">
        <v>55</v>
      </c>
      <c>
        <f>(M216*21)/100</f>
      </c>
      <c t="s">
        <v>28</v>
      </c>
    </row>
    <row r="217" spans="1:5" ht="12.75">
      <c r="A217" s="35" t="s">
        <v>56</v>
      </c>
      <c r="E217" s="39" t="s">
        <v>2595</v>
      </c>
    </row>
    <row r="218" spans="1:5" ht="51">
      <c r="A218" s="35" t="s">
        <v>57</v>
      </c>
      <c r="E218" s="42" t="s">
        <v>2888</v>
      </c>
    </row>
    <row r="219" spans="1:5" ht="191.25">
      <c r="A219" t="s">
        <v>58</v>
      </c>
      <c r="E219" s="39" t="s">
        <v>2596</v>
      </c>
    </row>
    <row r="220" spans="1:16" ht="12.75">
      <c r="A220" t="s">
        <v>50</v>
      </c>
      <c s="34" t="s">
        <v>280</v>
      </c>
      <c s="34" t="s">
        <v>2889</v>
      </c>
      <c s="35" t="s">
        <v>5</v>
      </c>
      <c s="6" t="s">
        <v>2890</v>
      </c>
      <c s="36" t="s">
        <v>202</v>
      </c>
      <c s="37">
        <v>28</v>
      </c>
      <c s="36">
        <v>0</v>
      </c>
      <c s="36">
        <f>ROUND(G220*H220,6)</f>
      </c>
      <c r="L220" s="38">
        <v>0</v>
      </c>
      <c s="32">
        <f>ROUND(ROUND(L220,2)*ROUND(G220,3),2)</f>
      </c>
      <c s="36" t="s">
        <v>55</v>
      </c>
      <c>
        <f>(M220*21)/100</f>
      </c>
      <c t="s">
        <v>28</v>
      </c>
    </row>
    <row r="221" spans="1:5" ht="12.75">
      <c r="A221" s="35" t="s">
        <v>56</v>
      </c>
      <c r="E221" s="39" t="s">
        <v>2890</v>
      </c>
    </row>
    <row r="222" spans="1:5" ht="51">
      <c r="A222" s="35" t="s">
        <v>57</v>
      </c>
      <c r="E222" s="42" t="s">
        <v>2836</v>
      </c>
    </row>
    <row r="223" spans="1:5" ht="191.25">
      <c r="A223" t="s">
        <v>58</v>
      </c>
      <c r="E223" s="39" t="s">
        <v>2891</v>
      </c>
    </row>
    <row r="224" spans="1:13" ht="12.75">
      <c r="A224" t="s">
        <v>47</v>
      </c>
      <c r="C224" s="31" t="s">
        <v>2597</v>
      </c>
      <c r="E224" s="33" t="s">
        <v>2598</v>
      </c>
      <c r="J224" s="32">
        <f>0</f>
      </c>
      <c s="32">
        <f>0</f>
      </c>
      <c s="32">
        <f>0+L225+L229+L233+L237+L241+L245+L249+L253+L257+L261+L265+L269+L273</f>
      </c>
      <c s="32">
        <f>0+M225+M229+M233+M237+M241+M245+M249+M253+M257+M261+M265+M269+M273</f>
      </c>
    </row>
    <row r="225" spans="1:16" ht="12.75">
      <c r="A225" t="s">
        <v>50</v>
      </c>
      <c s="34" t="s">
        <v>94</v>
      </c>
      <c s="34" t="s">
        <v>2892</v>
      </c>
      <c s="35" t="s">
        <v>5</v>
      </c>
      <c s="6" t="s">
        <v>2893</v>
      </c>
      <c s="36" t="s">
        <v>2116</v>
      </c>
      <c s="37">
        <v>4</v>
      </c>
      <c s="36">
        <v>0</v>
      </c>
      <c s="36">
        <f>ROUND(G225*H225,6)</f>
      </c>
      <c r="L225" s="38">
        <v>0</v>
      </c>
      <c s="32">
        <f>ROUND(ROUND(L225,2)*ROUND(G225,3),2)</f>
      </c>
      <c s="36" t="s">
        <v>55</v>
      </c>
      <c>
        <f>(M225*21)/100</f>
      </c>
      <c t="s">
        <v>28</v>
      </c>
    </row>
    <row r="226" spans="1:5" ht="12.75">
      <c r="A226" s="35" t="s">
        <v>56</v>
      </c>
      <c r="E226" s="39" t="s">
        <v>2893</v>
      </c>
    </row>
    <row r="227" spans="1:5" ht="51">
      <c r="A227" s="35" t="s">
        <v>57</v>
      </c>
      <c r="E227" s="42" t="s">
        <v>2308</v>
      </c>
    </row>
    <row r="228" spans="1:5" ht="191.25">
      <c r="A228" t="s">
        <v>58</v>
      </c>
      <c r="E228" s="39" t="s">
        <v>2894</v>
      </c>
    </row>
    <row r="229" spans="1:16" ht="12.75">
      <c r="A229" t="s">
        <v>50</v>
      </c>
      <c s="34" t="s">
        <v>98</v>
      </c>
      <c s="34" t="s">
        <v>2670</v>
      </c>
      <c s="35" t="s">
        <v>5</v>
      </c>
      <c s="6" t="s">
        <v>2671</v>
      </c>
      <c s="36" t="s">
        <v>54</v>
      </c>
      <c s="37">
        <v>1</v>
      </c>
      <c s="36">
        <v>0</v>
      </c>
      <c s="36">
        <f>ROUND(G229*H229,6)</f>
      </c>
      <c r="L229" s="38">
        <v>0</v>
      </c>
      <c s="32">
        <f>ROUND(ROUND(L229,2)*ROUND(G229,3),2)</f>
      </c>
      <c s="36" t="s">
        <v>55</v>
      </c>
      <c>
        <f>(M229*21)/100</f>
      </c>
      <c t="s">
        <v>28</v>
      </c>
    </row>
    <row r="230" spans="1:5" ht="12.75">
      <c r="A230" s="35" t="s">
        <v>56</v>
      </c>
      <c r="E230" s="39" t="s">
        <v>2671</v>
      </c>
    </row>
    <row r="231" spans="1:5" ht="51">
      <c r="A231" s="35" t="s">
        <v>57</v>
      </c>
      <c r="E231" s="42" t="s">
        <v>2122</v>
      </c>
    </row>
    <row r="232" spans="1:5" ht="140.25">
      <c r="A232" t="s">
        <v>58</v>
      </c>
      <c r="E232" s="39" t="s">
        <v>2672</v>
      </c>
    </row>
    <row r="233" spans="1:16" ht="12.75">
      <c r="A233" t="s">
        <v>50</v>
      </c>
      <c s="34" t="s">
        <v>102</v>
      </c>
      <c s="34" t="s">
        <v>2461</v>
      </c>
      <c s="35" t="s">
        <v>5</v>
      </c>
      <c s="6" t="s">
        <v>2895</v>
      </c>
      <c s="36" t="s">
        <v>244</v>
      </c>
      <c s="37">
        <v>1</v>
      </c>
      <c s="36">
        <v>0</v>
      </c>
      <c s="36">
        <f>ROUND(G233*H233,6)</f>
      </c>
      <c r="L233" s="38">
        <v>0</v>
      </c>
      <c s="32">
        <f>ROUND(ROUND(L233,2)*ROUND(G233,3),2)</f>
      </c>
      <c s="36" t="s">
        <v>62</v>
      </c>
      <c>
        <f>(M233*21)/100</f>
      </c>
      <c t="s">
        <v>28</v>
      </c>
    </row>
    <row r="234" spans="1:5" ht="12.75">
      <c r="A234" s="35" t="s">
        <v>56</v>
      </c>
      <c r="E234" s="39" t="s">
        <v>2895</v>
      </c>
    </row>
    <row r="235" spans="1:5" ht="51">
      <c r="A235" s="35" t="s">
        <v>57</v>
      </c>
      <c r="E235" s="42" t="s">
        <v>2122</v>
      </c>
    </row>
    <row r="236" spans="1:5" ht="89.25">
      <c r="A236" t="s">
        <v>58</v>
      </c>
      <c r="E236" s="39" t="s">
        <v>2896</v>
      </c>
    </row>
    <row r="237" spans="1:16" ht="12.75">
      <c r="A237" t="s">
        <v>50</v>
      </c>
      <c s="34" t="s">
        <v>106</v>
      </c>
      <c s="34" t="s">
        <v>2599</v>
      </c>
      <c s="35" t="s">
        <v>5</v>
      </c>
      <c s="6" t="s">
        <v>2600</v>
      </c>
      <c s="36" t="s">
        <v>54</v>
      </c>
      <c s="37">
        <v>45</v>
      </c>
      <c s="36">
        <v>0</v>
      </c>
      <c s="36">
        <f>ROUND(G237*H237,6)</f>
      </c>
      <c r="L237" s="38">
        <v>0</v>
      </c>
      <c s="32">
        <f>ROUND(ROUND(L237,2)*ROUND(G237,3),2)</f>
      </c>
      <c s="36" t="s">
        <v>55</v>
      </c>
      <c>
        <f>(M237*21)/100</f>
      </c>
      <c t="s">
        <v>28</v>
      </c>
    </row>
    <row r="238" spans="1:5" ht="12.75">
      <c r="A238" s="35" t="s">
        <v>56</v>
      </c>
      <c r="E238" s="39" t="s">
        <v>2600</v>
      </c>
    </row>
    <row r="239" spans="1:5" ht="255">
      <c r="A239" s="35" t="s">
        <v>57</v>
      </c>
      <c r="E239" s="42" t="s">
        <v>2897</v>
      </c>
    </row>
    <row r="240" spans="1:5" ht="140.25">
      <c r="A240" t="s">
        <v>58</v>
      </c>
      <c r="E240" s="39" t="s">
        <v>2602</v>
      </c>
    </row>
    <row r="241" spans="1:16" ht="12.75">
      <c r="A241" t="s">
        <v>50</v>
      </c>
      <c s="34" t="s">
        <v>110</v>
      </c>
      <c s="34" t="s">
        <v>2898</v>
      </c>
      <c s="35" t="s">
        <v>5</v>
      </c>
      <c s="6" t="s">
        <v>2899</v>
      </c>
      <c s="36" t="s">
        <v>54</v>
      </c>
      <c s="37">
        <v>118</v>
      </c>
      <c s="36">
        <v>0</v>
      </c>
      <c s="36">
        <f>ROUND(G241*H241,6)</f>
      </c>
      <c r="L241" s="38">
        <v>0</v>
      </c>
      <c s="32">
        <f>ROUND(ROUND(L241,2)*ROUND(G241,3),2)</f>
      </c>
      <c s="36" t="s">
        <v>55</v>
      </c>
      <c>
        <f>(M241*21)/100</f>
      </c>
      <c t="s">
        <v>28</v>
      </c>
    </row>
    <row r="242" spans="1:5" ht="12.75">
      <c r="A242" s="35" t="s">
        <v>56</v>
      </c>
      <c r="E242" s="39" t="s">
        <v>2899</v>
      </c>
    </row>
    <row r="243" spans="1:5" ht="255">
      <c r="A243" s="35" t="s">
        <v>57</v>
      </c>
      <c r="E243" s="42" t="s">
        <v>2900</v>
      </c>
    </row>
    <row r="244" spans="1:5" ht="140.25">
      <c r="A244" t="s">
        <v>58</v>
      </c>
      <c r="E244" s="39" t="s">
        <v>2901</v>
      </c>
    </row>
    <row r="245" spans="1:16" ht="12.75">
      <c r="A245" t="s">
        <v>50</v>
      </c>
      <c s="34" t="s">
        <v>114</v>
      </c>
      <c s="34" t="s">
        <v>2902</v>
      </c>
      <c s="35" t="s">
        <v>5</v>
      </c>
      <c s="6" t="s">
        <v>2903</v>
      </c>
      <c s="36" t="s">
        <v>54</v>
      </c>
      <c s="37">
        <v>55</v>
      </c>
      <c s="36">
        <v>0</v>
      </c>
      <c s="36">
        <f>ROUND(G245*H245,6)</f>
      </c>
      <c r="L245" s="38">
        <v>0</v>
      </c>
      <c s="32">
        <f>ROUND(ROUND(L245,2)*ROUND(G245,3),2)</f>
      </c>
      <c s="36" t="s">
        <v>55</v>
      </c>
      <c>
        <f>(M245*21)/100</f>
      </c>
      <c t="s">
        <v>28</v>
      </c>
    </row>
    <row r="246" spans="1:5" ht="12.75">
      <c r="A246" s="35" t="s">
        <v>56</v>
      </c>
      <c r="E246" s="39" t="s">
        <v>2903</v>
      </c>
    </row>
    <row r="247" spans="1:5" ht="204">
      <c r="A247" s="35" t="s">
        <v>57</v>
      </c>
      <c r="E247" s="42" t="s">
        <v>2904</v>
      </c>
    </row>
    <row r="248" spans="1:5" ht="140.25">
      <c r="A248" t="s">
        <v>58</v>
      </c>
      <c r="E248" s="39" t="s">
        <v>2905</v>
      </c>
    </row>
    <row r="249" spans="1:16" ht="12.75">
      <c r="A249" t="s">
        <v>50</v>
      </c>
      <c s="34" t="s">
        <v>118</v>
      </c>
      <c s="34" t="s">
        <v>2906</v>
      </c>
      <c s="35" t="s">
        <v>5</v>
      </c>
      <c s="6" t="s">
        <v>2907</v>
      </c>
      <c s="36" t="s">
        <v>2116</v>
      </c>
      <c s="37">
        <v>9</v>
      </c>
      <c s="36">
        <v>0</v>
      </c>
      <c s="36">
        <f>ROUND(G249*H249,6)</f>
      </c>
      <c r="L249" s="38">
        <v>0</v>
      </c>
      <c s="32">
        <f>ROUND(ROUND(L249,2)*ROUND(G249,3),2)</f>
      </c>
      <c s="36" t="s">
        <v>55</v>
      </c>
      <c>
        <f>(M249*21)/100</f>
      </c>
      <c t="s">
        <v>28</v>
      </c>
    </row>
    <row r="250" spans="1:5" ht="12.75">
      <c r="A250" s="35" t="s">
        <v>56</v>
      </c>
      <c r="E250" s="39" t="s">
        <v>2907</v>
      </c>
    </row>
    <row r="251" spans="1:5" ht="51">
      <c r="A251" s="35" t="s">
        <v>57</v>
      </c>
      <c r="E251" s="42" t="s">
        <v>2908</v>
      </c>
    </row>
    <row r="252" spans="1:5" ht="191.25">
      <c r="A252" t="s">
        <v>58</v>
      </c>
      <c r="E252" s="39" t="s">
        <v>2909</v>
      </c>
    </row>
    <row r="253" spans="1:16" ht="12.75">
      <c r="A253" t="s">
        <v>50</v>
      </c>
      <c s="34" t="s">
        <v>122</v>
      </c>
      <c s="34" t="s">
        <v>2910</v>
      </c>
      <c s="35" t="s">
        <v>5</v>
      </c>
      <c s="6" t="s">
        <v>2911</v>
      </c>
      <c s="36" t="s">
        <v>2116</v>
      </c>
      <c s="37">
        <v>12</v>
      </c>
      <c s="36">
        <v>0</v>
      </c>
      <c s="36">
        <f>ROUND(G253*H253,6)</f>
      </c>
      <c r="L253" s="38">
        <v>0</v>
      </c>
      <c s="32">
        <f>ROUND(ROUND(L253,2)*ROUND(G253,3),2)</f>
      </c>
      <c s="36" t="s">
        <v>55</v>
      </c>
      <c>
        <f>(M253*21)/100</f>
      </c>
      <c t="s">
        <v>28</v>
      </c>
    </row>
    <row r="254" spans="1:5" ht="12.75">
      <c r="A254" s="35" t="s">
        <v>56</v>
      </c>
      <c r="E254" s="39" t="s">
        <v>2911</v>
      </c>
    </row>
    <row r="255" spans="1:5" ht="51">
      <c r="A255" s="35" t="s">
        <v>57</v>
      </c>
      <c r="E255" s="42" t="s">
        <v>2471</v>
      </c>
    </row>
    <row r="256" spans="1:5" ht="191.25">
      <c r="A256" t="s">
        <v>58</v>
      </c>
      <c r="E256" s="39" t="s">
        <v>2912</v>
      </c>
    </row>
    <row r="257" spans="1:16" ht="12.75">
      <c r="A257" t="s">
        <v>50</v>
      </c>
      <c s="34" t="s">
        <v>126</v>
      </c>
      <c s="34" t="s">
        <v>2620</v>
      </c>
      <c s="35" t="s">
        <v>5</v>
      </c>
      <c s="6" t="s">
        <v>2621</v>
      </c>
      <c s="36" t="s">
        <v>54</v>
      </c>
      <c s="37">
        <v>14</v>
      </c>
      <c s="36">
        <v>0</v>
      </c>
      <c s="36">
        <f>ROUND(G257*H257,6)</f>
      </c>
      <c r="L257" s="38">
        <v>0</v>
      </c>
      <c s="32">
        <f>ROUND(ROUND(L257,2)*ROUND(G257,3),2)</f>
      </c>
      <c s="36" t="s">
        <v>55</v>
      </c>
      <c>
        <f>(M257*21)/100</f>
      </c>
      <c t="s">
        <v>28</v>
      </c>
    </row>
    <row r="258" spans="1:5" ht="12.75">
      <c r="A258" s="35" t="s">
        <v>56</v>
      </c>
      <c r="E258" s="39" t="s">
        <v>2621</v>
      </c>
    </row>
    <row r="259" spans="1:5" ht="51">
      <c r="A259" s="35" t="s">
        <v>57</v>
      </c>
      <c r="E259" s="42" t="s">
        <v>2913</v>
      </c>
    </row>
    <row r="260" spans="1:5" ht="140.25">
      <c r="A260" t="s">
        <v>58</v>
      </c>
      <c r="E260" s="39" t="s">
        <v>2622</v>
      </c>
    </row>
    <row r="261" spans="1:16" ht="12.75">
      <c r="A261" t="s">
        <v>50</v>
      </c>
      <c s="34" t="s">
        <v>132</v>
      </c>
      <c s="34" t="s">
        <v>2623</v>
      </c>
      <c s="35" t="s">
        <v>5</v>
      </c>
      <c s="6" t="s">
        <v>2624</v>
      </c>
      <c s="36" t="s">
        <v>54</v>
      </c>
      <c s="37">
        <v>32</v>
      </c>
      <c s="36">
        <v>0</v>
      </c>
      <c s="36">
        <f>ROUND(G261*H261,6)</f>
      </c>
      <c r="L261" s="38">
        <v>0</v>
      </c>
      <c s="32">
        <f>ROUND(ROUND(L261,2)*ROUND(G261,3),2)</f>
      </c>
      <c s="36" t="s">
        <v>55</v>
      </c>
      <c>
        <f>(M261*21)/100</f>
      </c>
      <c t="s">
        <v>28</v>
      </c>
    </row>
    <row r="262" spans="1:5" ht="12.75">
      <c r="A262" s="35" t="s">
        <v>56</v>
      </c>
      <c r="E262" s="39" t="s">
        <v>2624</v>
      </c>
    </row>
    <row r="263" spans="1:5" ht="51">
      <c r="A263" s="35" t="s">
        <v>57</v>
      </c>
      <c r="E263" s="42" t="s">
        <v>2914</v>
      </c>
    </row>
    <row r="264" spans="1:5" ht="140.25">
      <c r="A264" t="s">
        <v>58</v>
      </c>
      <c r="E264" s="39" t="s">
        <v>2626</v>
      </c>
    </row>
    <row r="265" spans="1:16" ht="12.75">
      <c r="A265" t="s">
        <v>50</v>
      </c>
      <c s="34" t="s">
        <v>136</v>
      </c>
      <c s="34" t="s">
        <v>2915</v>
      </c>
      <c s="35" t="s">
        <v>5</v>
      </c>
      <c s="6" t="s">
        <v>2916</v>
      </c>
      <c s="36" t="s">
        <v>2116</v>
      </c>
      <c s="37">
        <v>3</v>
      </c>
      <c s="36">
        <v>0</v>
      </c>
      <c s="36">
        <f>ROUND(G265*H265,6)</f>
      </c>
      <c r="L265" s="38">
        <v>0</v>
      </c>
      <c s="32">
        <f>ROUND(ROUND(L265,2)*ROUND(G265,3),2)</f>
      </c>
      <c s="36" t="s">
        <v>55</v>
      </c>
      <c>
        <f>(M265*21)/100</f>
      </c>
      <c t="s">
        <v>28</v>
      </c>
    </row>
    <row r="266" spans="1:5" ht="12.75">
      <c r="A266" s="35" t="s">
        <v>56</v>
      </c>
      <c r="E266" s="39" t="s">
        <v>2916</v>
      </c>
    </row>
    <row r="267" spans="1:5" ht="51">
      <c r="A267" s="35" t="s">
        <v>57</v>
      </c>
      <c r="E267" s="42" t="s">
        <v>2270</v>
      </c>
    </row>
    <row r="268" spans="1:5" ht="140.25">
      <c r="A268" t="s">
        <v>58</v>
      </c>
      <c r="E268" s="39" t="s">
        <v>2917</v>
      </c>
    </row>
    <row r="269" spans="1:16" ht="12.75">
      <c r="A269" t="s">
        <v>50</v>
      </c>
      <c s="34" t="s">
        <v>140</v>
      </c>
      <c s="34" t="s">
        <v>2918</v>
      </c>
      <c s="35" t="s">
        <v>5</v>
      </c>
      <c s="6" t="s">
        <v>2919</v>
      </c>
      <c s="36" t="s">
        <v>2116</v>
      </c>
      <c s="37">
        <v>2</v>
      </c>
      <c s="36">
        <v>0</v>
      </c>
      <c s="36">
        <f>ROUND(G269*H269,6)</f>
      </c>
      <c r="L269" s="38">
        <v>0</v>
      </c>
      <c s="32">
        <f>ROUND(ROUND(L269,2)*ROUND(G269,3),2)</f>
      </c>
      <c s="36" t="s">
        <v>55</v>
      </c>
      <c>
        <f>(M269*21)/100</f>
      </c>
      <c t="s">
        <v>28</v>
      </c>
    </row>
    <row r="270" spans="1:5" ht="12.75">
      <c r="A270" s="35" t="s">
        <v>56</v>
      </c>
      <c r="E270" s="39" t="s">
        <v>2919</v>
      </c>
    </row>
    <row r="271" spans="1:5" ht="51">
      <c r="A271" s="35" t="s">
        <v>57</v>
      </c>
      <c r="E271" s="42" t="s">
        <v>2117</v>
      </c>
    </row>
    <row r="272" spans="1:5" ht="140.25">
      <c r="A272" t="s">
        <v>58</v>
      </c>
      <c r="E272" s="39" t="s">
        <v>2920</v>
      </c>
    </row>
    <row r="273" spans="1:16" ht="25.5">
      <c r="A273" t="s">
        <v>50</v>
      </c>
      <c s="34" t="s">
        <v>144</v>
      </c>
      <c s="34" t="s">
        <v>2921</v>
      </c>
      <c s="35" t="s">
        <v>5</v>
      </c>
      <c s="6" t="s">
        <v>2922</v>
      </c>
      <c s="36" t="s">
        <v>2116</v>
      </c>
      <c s="37">
        <v>4</v>
      </c>
      <c s="36">
        <v>0</v>
      </c>
      <c s="36">
        <f>ROUND(G273*H273,6)</f>
      </c>
      <c r="L273" s="38">
        <v>0</v>
      </c>
      <c s="32">
        <f>ROUND(ROUND(L273,2)*ROUND(G273,3),2)</f>
      </c>
      <c s="36" t="s">
        <v>55</v>
      </c>
      <c>
        <f>(M273*21)/100</f>
      </c>
      <c t="s">
        <v>28</v>
      </c>
    </row>
    <row r="274" spans="1:5" ht="25.5">
      <c r="A274" s="35" t="s">
        <v>56</v>
      </c>
      <c r="E274" s="39" t="s">
        <v>2922</v>
      </c>
    </row>
    <row r="275" spans="1:5" ht="51">
      <c r="A275" s="35" t="s">
        <v>57</v>
      </c>
      <c r="E275" s="42" t="s">
        <v>2308</v>
      </c>
    </row>
    <row r="276" spans="1:5" ht="191.25">
      <c r="A276" t="s">
        <v>58</v>
      </c>
      <c r="E276" s="39" t="s">
        <v>2923</v>
      </c>
    </row>
    <row r="277" spans="1:13" ht="12.75">
      <c r="A277" t="s">
        <v>47</v>
      </c>
      <c r="C277" s="31" t="s">
        <v>2636</v>
      </c>
      <c r="E277" s="33" t="s">
        <v>2637</v>
      </c>
      <c r="J277" s="32">
        <f>0</f>
      </c>
      <c s="32">
        <f>0</f>
      </c>
      <c s="32">
        <f>0+L278+L282+L286+L290+L294+L298+L302</f>
      </c>
      <c s="32">
        <f>0+M278+M282+M286+M290+M294+M298+M302</f>
      </c>
    </row>
    <row r="278" spans="1:16" ht="12.75">
      <c r="A278" t="s">
        <v>50</v>
      </c>
      <c s="34" t="s">
        <v>148</v>
      </c>
      <c s="34" t="s">
        <v>2924</v>
      </c>
      <c s="35" t="s">
        <v>5</v>
      </c>
      <c s="6" t="s">
        <v>2925</v>
      </c>
      <c s="36" t="s">
        <v>2116</v>
      </c>
      <c s="37">
        <v>3</v>
      </c>
      <c s="36">
        <v>0</v>
      </c>
      <c s="36">
        <f>ROUND(G278*H278,6)</f>
      </c>
      <c r="L278" s="38">
        <v>0</v>
      </c>
      <c s="32">
        <f>ROUND(ROUND(L278,2)*ROUND(G278,3),2)</f>
      </c>
      <c s="36" t="s">
        <v>55</v>
      </c>
      <c>
        <f>(M278*21)/100</f>
      </c>
      <c t="s">
        <v>28</v>
      </c>
    </row>
    <row r="279" spans="1:5" ht="12.75">
      <c r="A279" s="35" t="s">
        <v>56</v>
      </c>
      <c r="E279" s="39" t="s">
        <v>2925</v>
      </c>
    </row>
    <row r="280" spans="1:5" ht="51">
      <c r="A280" s="35" t="s">
        <v>57</v>
      </c>
      <c r="E280" s="42" t="s">
        <v>2270</v>
      </c>
    </row>
    <row r="281" spans="1:5" ht="191.25">
      <c r="A281" t="s">
        <v>58</v>
      </c>
      <c r="E281" s="39" t="s">
        <v>2926</v>
      </c>
    </row>
    <row r="282" spans="1:16" ht="12.75">
      <c r="A282" t="s">
        <v>50</v>
      </c>
      <c s="34" t="s">
        <v>151</v>
      </c>
      <c s="34" t="s">
        <v>2927</v>
      </c>
      <c s="35" t="s">
        <v>5</v>
      </c>
      <c s="6" t="s">
        <v>2928</v>
      </c>
      <c s="36" t="s">
        <v>2116</v>
      </c>
      <c s="37">
        <v>4</v>
      </c>
      <c s="36">
        <v>0</v>
      </c>
      <c s="36">
        <f>ROUND(G282*H282,6)</f>
      </c>
      <c r="L282" s="38">
        <v>0</v>
      </c>
      <c s="32">
        <f>ROUND(ROUND(L282,2)*ROUND(G282,3),2)</f>
      </c>
      <c s="36" t="s">
        <v>55</v>
      </c>
      <c>
        <f>(M282*21)/100</f>
      </c>
      <c t="s">
        <v>28</v>
      </c>
    </row>
    <row r="283" spans="1:5" ht="12.75">
      <c r="A283" s="35" t="s">
        <v>56</v>
      </c>
      <c r="E283" s="39" t="s">
        <v>2928</v>
      </c>
    </row>
    <row r="284" spans="1:5" ht="51">
      <c r="A284" s="35" t="s">
        <v>57</v>
      </c>
      <c r="E284" s="42" t="s">
        <v>2308</v>
      </c>
    </row>
    <row r="285" spans="1:5" ht="191.25">
      <c r="A285" t="s">
        <v>58</v>
      </c>
      <c r="E285" s="39" t="s">
        <v>2929</v>
      </c>
    </row>
    <row r="286" spans="1:16" ht="25.5">
      <c r="A286" t="s">
        <v>50</v>
      </c>
      <c s="34" t="s">
        <v>155</v>
      </c>
      <c s="34" t="s">
        <v>2465</v>
      </c>
      <c s="35" t="s">
        <v>5</v>
      </c>
      <c s="6" t="s">
        <v>2930</v>
      </c>
      <c s="36" t="s">
        <v>244</v>
      </c>
      <c s="37">
        <v>116</v>
      </c>
      <c s="36">
        <v>0</v>
      </c>
      <c s="36">
        <f>ROUND(G286*H286,6)</f>
      </c>
      <c r="L286" s="38">
        <v>0</v>
      </c>
      <c s="32">
        <f>ROUND(ROUND(L286,2)*ROUND(G286,3),2)</f>
      </c>
      <c s="36" t="s">
        <v>62</v>
      </c>
      <c>
        <f>(M286*21)/100</f>
      </c>
      <c t="s">
        <v>28</v>
      </c>
    </row>
    <row r="287" spans="1:5" ht="25.5">
      <c r="A287" s="35" t="s">
        <v>56</v>
      </c>
      <c r="E287" s="39" t="s">
        <v>2930</v>
      </c>
    </row>
    <row r="288" spans="1:5" ht="229.5">
      <c r="A288" s="35" t="s">
        <v>57</v>
      </c>
      <c r="E288" s="42" t="s">
        <v>2931</v>
      </c>
    </row>
    <row r="289" spans="1:5" ht="140.25">
      <c r="A289" t="s">
        <v>58</v>
      </c>
      <c r="E289" s="39" t="s">
        <v>2932</v>
      </c>
    </row>
    <row r="290" spans="1:16" ht="25.5">
      <c r="A290" t="s">
        <v>50</v>
      </c>
      <c s="34" t="s">
        <v>159</v>
      </c>
      <c s="34" t="s">
        <v>2469</v>
      </c>
      <c s="35" t="s">
        <v>5</v>
      </c>
      <c s="6" t="s">
        <v>2933</v>
      </c>
      <c s="36" t="s">
        <v>244</v>
      </c>
      <c s="37">
        <v>47</v>
      </c>
      <c s="36">
        <v>0</v>
      </c>
      <c s="36">
        <f>ROUND(G290*H290,6)</f>
      </c>
      <c r="L290" s="38">
        <v>0</v>
      </c>
      <c s="32">
        <f>ROUND(ROUND(L290,2)*ROUND(G290,3),2)</f>
      </c>
      <c s="36" t="s">
        <v>62</v>
      </c>
      <c>
        <f>(M290*21)/100</f>
      </c>
      <c t="s">
        <v>28</v>
      </c>
    </row>
    <row r="291" spans="1:5" ht="25.5">
      <c r="A291" s="35" t="s">
        <v>56</v>
      </c>
      <c r="E291" s="39" t="s">
        <v>2933</v>
      </c>
    </row>
    <row r="292" spans="1:5" ht="229.5">
      <c r="A292" s="35" t="s">
        <v>57</v>
      </c>
      <c r="E292" s="42" t="s">
        <v>2934</v>
      </c>
    </row>
    <row r="293" spans="1:5" ht="140.25">
      <c r="A293" t="s">
        <v>58</v>
      </c>
      <c r="E293" s="39" t="s">
        <v>2935</v>
      </c>
    </row>
    <row r="294" spans="1:16" ht="25.5">
      <c r="A294" t="s">
        <v>50</v>
      </c>
      <c s="34" t="s">
        <v>163</v>
      </c>
      <c s="34" t="s">
        <v>2475</v>
      </c>
      <c s="35" t="s">
        <v>5</v>
      </c>
      <c s="6" t="s">
        <v>2936</v>
      </c>
      <c s="36" t="s">
        <v>244</v>
      </c>
      <c s="37">
        <v>28</v>
      </c>
      <c s="36">
        <v>0</v>
      </c>
      <c s="36">
        <f>ROUND(G294*H294,6)</f>
      </c>
      <c r="L294" s="38">
        <v>0</v>
      </c>
      <c s="32">
        <f>ROUND(ROUND(L294,2)*ROUND(G294,3),2)</f>
      </c>
      <c s="36" t="s">
        <v>62</v>
      </c>
      <c>
        <f>(M294*21)/100</f>
      </c>
      <c t="s">
        <v>28</v>
      </c>
    </row>
    <row r="295" spans="1:5" ht="25.5">
      <c r="A295" s="35" t="s">
        <v>56</v>
      </c>
      <c r="E295" s="39" t="s">
        <v>2936</v>
      </c>
    </row>
    <row r="296" spans="1:5" ht="229.5">
      <c r="A296" s="35" t="s">
        <v>57</v>
      </c>
      <c r="E296" s="42" t="s">
        <v>2937</v>
      </c>
    </row>
    <row r="297" spans="1:5" ht="140.25">
      <c r="A297" t="s">
        <v>58</v>
      </c>
      <c r="E297" s="39" t="s">
        <v>2938</v>
      </c>
    </row>
    <row r="298" spans="1:16" ht="12.75">
      <c r="A298" t="s">
        <v>50</v>
      </c>
      <c s="34" t="s">
        <v>169</v>
      </c>
      <c s="34" t="s">
        <v>2478</v>
      </c>
      <c s="35" t="s">
        <v>5</v>
      </c>
      <c s="6" t="s">
        <v>2939</v>
      </c>
      <c s="36" t="s">
        <v>244</v>
      </c>
      <c s="37">
        <v>9</v>
      </c>
      <c s="36">
        <v>0</v>
      </c>
      <c s="36">
        <f>ROUND(G298*H298,6)</f>
      </c>
      <c r="L298" s="38">
        <v>0</v>
      </c>
      <c s="32">
        <f>ROUND(ROUND(L298,2)*ROUND(G298,3),2)</f>
      </c>
      <c s="36" t="s">
        <v>62</v>
      </c>
      <c>
        <f>(M298*21)/100</f>
      </c>
      <c t="s">
        <v>28</v>
      </c>
    </row>
    <row r="299" spans="1:5" ht="12.75">
      <c r="A299" s="35" t="s">
        <v>56</v>
      </c>
      <c r="E299" s="39" t="s">
        <v>2939</v>
      </c>
    </row>
    <row r="300" spans="1:5" ht="51">
      <c r="A300" s="35" t="s">
        <v>57</v>
      </c>
      <c r="E300" s="42" t="s">
        <v>2940</v>
      </c>
    </row>
    <row r="301" spans="1:5" ht="89.25">
      <c r="A301" t="s">
        <v>58</v>
      </c>
      <c r="E301" s="39" t="s">
        <v>2941</v>
      </c>
    </row>
    <row r="302" spans="1:16" ht="12.75">
      <c r="A302" t="s">
        <v>50</v>
      </c>
      <c s="34" t="s">
        <v>173</v>
      </c>
      <c s="34" t="s">
        <v>2480</v>
      </c>
      <c s="35" t="s">
        <v>5</v>
      </c>
      <c s="6" t="s">
        <v>2942</v>
      </c>
      <c s="36" t="s">
        <v>244</v>
      </c>
      <c s="37">
        <v>9</v>
      </c>
      <c s="36">
        <v>0</v>
      </c>
      <c s="36">
        <f>ROUND(G302*H302,6)</f>
      </c>
      <c r="L302" s="38">
        <v>0</v>
      </c>
      <c s="32">
        <f>ROUND(ROUND(L302,2)*ROUND(G302,3),2)</f>
      </c>
      <c s="36" t="s">
        <v>62</v>
      </c>
      <c>
        <f>(M302*21)/100</f>
      </c>
      <c t="s">
        <v>28</v>
      </c>
    </row>
    <row r="303" spans="1:5" ht="12.75">
      <c r="A303" s="35" t="s">
        <v>56</v>
      </c>
      <c r="E303" s="39" t="s">
        <v>2942</v>
      </c>
    </row>
    <row r="304" spans="1:5" ht="51">
      <c r="A304" s="35" t="s">
        <v>57</v>
      </c>
      <c r="E304" s="42" t="s">
        <v>2940</v>
      </c>
    </row>
    <row r="305" spans="1:5" ht="89.25">
      <c r="A305" t="s">
        <v>58</v>
      </c>
      <c r="E305" s="39" t="s">
        <v>2943</v>
      </c>
    </row>
    <row r="306" spans="1:13" ht="12.75">
      <c r="A306" t="s">
        <v>47</v>
      </c>
      <c r="C306" s="31" t="s">
        <v>2654</v>
      </c>
      <c r="E306" s="33" t="s">
        <v>2655</v>
      </c>
      <c r="J306" s="32">
        <f>0</f>
      </c>
      <c s="32">
        <f>0</f>
      </c>
      <c s="32">
        <f>0+L307+L311</f>
      </c>
      <c s="32">
        <f>0+M307+M311</f>
      </c>
    </row>
    <row r="307" spans="1:16" ht="12.75">
      <c r="A307" t="s">
        <v>50</v>
      </c>
      <c s="34" t="s">
        <v>177</v>
      </c>
      <c s="34" t="s">
        <v>2944</v>
      </c>
      <c s="35" t="s">
        <v>5</v>
      </c>
      <c s="6" t="s">
        <v>2945</v>
      </c>
      <c s="36" t="s">
        <v>2116</v>
      </c>
      <c s="37">
        <v>3</v>
      </c>
      <c s="36">
        <v>0</v>
      </c>
      <c s="36">
        <f>ROUND(G307*H307,6)</f>
      </c>
      <c r="L307" s="38">
        <v>0</v>
      </c>
      <c s="32">
        <f>ROUND(ROUND(L307,2)*ROUND(G307,3),2)</f>
      </c>
      <c s="36" t="s">
        <v>55</v>
      </c>
      <c>
        <f>(M307*21)/100</f>
      </c>
      <c t="s">
        <v>28</v>
      </c>
    </row>
    <row r="308" spans="1:5" ht="12.75">
      <c r="A308" s="35" t="s">
        <v>56</v>
      </c>
      <c r="E308" s="39" t="s">
        <v>2945</v>
      </c>
    </row>
    <row r="309" spans="1:5" ht="51">
      <c r="A309" s="35" t="s">
        <v>57</v>
      </c>
      <c r="E309" s="42" t="s">
        <v>2270</v>
      </c>
    </row>
    <row r="310" spans="1:5" ht="191.25">
      <c r="A310" t="s">
        <v>58</v>
      </c>
      <c r="E310" s="39" t="s">
        <v>2946</v>
      </c>
    </row>
    <row r="311" spans="1:16" ht="12.75">
      <c r="A311" t="s">
        <v>50</v>
      </c>
      <c s="34" t="s">
        <v>181</v>
      </c>
      <c s="34" t="s">
        <v>2947</v>
      </c>
      <c s="35" t="s">
        <v>5</v>
      </c>
      <c s="6" t="s">
        <v>2948</v>
      </c>
      <c s="36" t="s">
        <v>2116</v>
      </c>
      <c s="37">
        <v>6</v>
      </c>
      <c s="36">
        <v>0</v>
      </c>
      <c s="36">
        <f>ROUND(G311*H311,6)</f>
      </c>
      <c r="L311" s="38">
        <v>0</v>
      </c>
      <c s="32">
        <f>ROUND(ROUND(L311,2)*ROUND(G311,3),2)</f>
      </c>
      <c s="36" t="s">
        <v>55</v>
      </c>
      <c>
        <f>(M311*21)/100</f>
      </c>
      <c t="s">
        <v>28</v>
      </c>
    </row>
    <row r="312" spans="1:5" ht="12.75">
      <c r="A312" s="35" t="s">
        <v>56</v>
      </c>
      <c r="E312" s="39" t="s">
        <v>2948</v>
      </c>
    </row>
    <row r="313" spans="1:5" ht="51">
      <c r="A313" s="35" t="s">
        <v>57</v>
      </c>
      <c r="E313" s="42" t="s">
        <v>2605</v>
      </c>
    </row>
    <row r="314" spans="1:5" ht="191.25">
      <c r="A314" t="s">
        <v>58</v>
      </c>
      <c r="E314" s="39" t="s">
        <v>2949</v>
      </c>
    </row>
    <row r="315" spans="1:13" ht="12.75">
      <c r="A315" t="s">
        <v>47</v>
      </c>
      <c r="C315" s="31" t="s">
        <v>2668</v>
      </c>
      <c r="E315" s="33" t="s">
        <v>2669</v>
      </c>
      <c r="J315" s="32">
        <f>0</f>
      </c>
      <c s="32">
        <f>0</f>
      </c>
      <c s="32">
        <f>0+L316</f>
      </c>
      <c s="32">
        <f>0+M316</f>
      </c>
    </row>
    <row r="316" spans="1:16" ht="12.75">
      <c r="A316" t="s">
        <v>50</v>
      </c>
      <c s="34" t="s">
        <v>193</v>
      </c>
      <c s="34" t="s">
        <v>2950</v>
      </c>
      <c s="35" t="s">
        <v>5</v>
      </c>
      <c s="6" t="s">
        <v>2951</v>
      </c>
      <c s="36" t="s">
        <v>2116</v>
      </c>
      <c s="37">
        <v>3</v>
      </c>
      <c s="36">
        <v>0</v>
      </c>
      <c s="36">
        <f>ROUND(G316*H316,6)</f>
      </c>
      <c r="L316" s="38">
        <v>0</v>
      </c>
      <c s="32">
        <f>ROUND(ROUND(L316,2)*ROUND(G316,3),2)</f>
      </c>
      <c s="36" t="s">
        <v>55</v>
      </c>
      <c>
        <f>(M316*21)/100</f>
      </c>
      <c t="s">
        <v>28</v>
      </c>
    </row>
    <row r="317" spans="1:5" ht="12.75">
      <c r="A317" s="35" t="s">
        <v>56</v>
      </c>
      <c r="E317" s="39" t="s">
        <v>2951</v>
      </c>
    </row>
    <row r="318" spans="1:5" ht="51">
      <c r="A318" s="35" t="s">
        <v>57</v>
      </c>
      <c r="E318" s="42" t="s">
        <v>2270</v>
      </c>
    </row>
    <row r="319" spans="1:5" ht="140.25">
      <c r="A319" t="s">
        <v>58</v>
      </c>
      <c r="E319" s="39" t="s">
        <v>2952</v>
      </c>
    </row>
    <row r="320" spans="1:13" ht="12.75">
      <c r="A320" t="s">
        <v>47</v>
      </c>
      <c r="C320" s="31" t="s">
        <v>2683</v>
      </c>
      <c r="E320" s="33" t="s">
        <v>2684</v>
      </c>
      <c r="J320" s="32">
        <f>0</f>
      </c>
      <c s="32">
        <f>0</f>
      </c>
      <c s="32">
        <f>0+L321+L325</f>
      </c>
      <c s="32">
        <f>0+M321+M325</f>
      </c>
    </row>
    <row r="321" spans="1:16" ht="25.5">
      <c r="A321" t="s">
        <v>50</v>
      </c>
      <c s="34" t="s">
        <v>199</v>
      </c>
      <c s="34" t="s">
        <v>2706</v>
      </c>
      <c s="35" t="s">
        <v>5</v>
      </c>
      <c s="6" t="s">
        <v>2707</v>
      </c>
      <c s="36" t="s">
        <v>54</v>
      </c>
      <c s="37">
        <v>8</v>
      </c>
      <c s="36">
        <v>0</v>
      </c>
      <c s="36">
        <f>ROUND(G321*H321,6)</f>
      </c>
      <c r="L321" s="38">
        <v>0</v>
      </c>
      <c s="32">
        <f>ROUND(ROUND(L321,2)*ROUND(G321,3),2)</f>
      </c>
      <c s="36" t="s">
        <v>55</v>
      </c>
      <c>
        <f>(M321*21)/100</f>
      </c>
      <c t="s">
        <v>28</v>
      </c>
    </row>
    <row r="322" spans="1:5" ht="25.5">
      <c r="A322" s="35" t="s">
        <v>56</v>
      </c>
      <c r="E322" s="39" t="s">
        <v>2707</v>
      </c>
    </row>
    <row r="323" spans="1:5" ht="51">
      <c r="A323" s="35" t="s">
        <v>57</v>
      </c>
      <c r="E323" s="42" t="s">
        <v>2868</v>
      </c>
    </row>
    <row r="324" spans="1:5" ht="191.25">
      <c r="A324" t="s">
        <v>58</v>
      </c>
      <c r="E324" s="39" t="s">
        <v>2708</v>
      </c>
    </row>
    <row r="325" spans="1:16" ht="25.5">
      <c r="A325" t="s">
        <v>50</v>
      </c>
      <c s="34" t="s">
        <v>204</v>
      </c>
      <c s="34" t="s">
        <v>2709</v>
      </c>
      <c s="35" t="s">
        <v>5</v>
      </c>
      <c s="6" t="s">
        <v>2710</v>
      </c>
      <c s="36" t="s">
        <v>54</v>
      </c>
      <c s="37">
        <v>14</v>
      </c>
      <c s="36">
        <v>0</v>
      </c>
      <c s="36">
        <f>ROUND(G325*H325,6)</f>
      </c>
      <c r="L325" s="38">
        <v>0</v>
      </c>
      <c s="32">
        <f>ROUND(ROUND(L325,2)*ROUND(G325,3),2)</f>
      </c>
      <c s="36" t="s">
        <v>55</v>
      </c>
      <c>
        <f>(M325*21)/100</f>
      </c>
      <c t="s">
        <v>28</v>
      </c>
    </row>
    <row r="326" spans="1:5" ht="25.5">
      <c r="A326" s="35" t="s">
        <v>56</v>
      </c>
      <c r="E326" s="39" t="s">
        <v>2710</v>
      </c>
    </row>
    <row r="327" spans="1:5" ht="51">
      <c r="A327" s="35" t="s">
        <v>57</v>
      </c>
      <c r="E327" s="42" t="s">
        <v>2913</v>
      </c>
    </row>
    <row r="328" spans="1:5" ht="191.25">
      <c r="A328" t="s">
        <v>58</v>
      </c>
      <c r="E328" s="39" t="s">
        <v>2711</v>
      </c>
    </row>
    <row r="329" spans="1:13" ht="12.75">
      <c r="A329" t="s">
        <v>47</v>
      </c>
      <c r="C329" s="31" t="s">
        <v>2417</v>
      </c>
      <c r="E329" s="33" t="s">
        <v>2418</v>
      </c>
      <c r="J329" s="32">
        <f>0</f>
      </c>
      <c s="32">
        <f>0</f>
      </c>
      <c s="32">
        <f>0+L330</f>
      </c>
      <c s="32">
        <f>0+M330</f>
      </c>
    </row>
    <row r="330" spans="1:16" ht="38.25">
      <c r="A330" t="s">
        <v>50</v>
      </c>
      <c s="34" t="s">
        <v>628</v>
      </c>
      <c s="34" t="s">
        <v>2173</v>
      </c>
      <c s="35" t="s">
        <v>2174</v>
      </c>
      <c s="6" t="s">
        <v>2175</v>
      </c>
      <c s="36" t="s">
        <v>2176</v>
      </c>
      <c s="37">
        <v>19.62</v>
      </c>
      <c s="36">
        <v>0</v>
      </c>
      <c s="36">
        <f>ROUND(G330*H330,6)</f>
      </c>
      <c r="L330" s="38">
        <v>0</v>
      </c>
      <c s="32">
        <f>ROUND(ROUND(L330,2)*ROUND(G330,3),2)</f>
      </c>
      <c s="36" t="s">
        <v>62</v>
      </c>
      <c>
        <f>(M330*21)/100</f>
      </c>
      <c t="s">
        <v>28</v>
      </c>
    </row>
    <row r="331" spans="1:5" ht="51">
      <c r="A331" s="35" t="s">
        <v>56</v>
      </c>
      <c r="E331" s="39" t="s">
        <v>2177</v>
      </c>
    </row>
    <row r="332" spans="1:5" ht="25.5">
      <c r="A332" s="35" t="s">
        <v>57</v>
      </c>
      <c r="E332" s="42" t="s">
        <v>2953</v>
      </c>
    </row>
    <row r="333" spans="1:5" ht="191.25">
      <c r="A333" t="s">
        <v>58</v>
      </c>
      <c r="E333" s="39" t="s">
        <v>2179</v>
      </c>
    </row>
    <row r="334" spans="1:13" ht="12.75">
      <c r="A334" t="s">
        <v>47</v>
      </c>
      <c r="C334" s="31" t="s">
        <v>20</v>
      </c>
      <c r="E334" s="33" t="s">
        <v>592</v>
      </c>
      <c r="J334" s="32">
        <f>0</f>
      </c>
      <c s="32">
        <f>0</f>
      </c>
      <c s="32">
        <f>0+L335+L339+L343+L347+L351+L355</f>
      </c>
      <c s="32">
        <f>0+M335+M339+M343+M347+M351+M355</f>
      </c>
    </row>
    <row r="335" spans="1:16" ht="12.75">
      <c r="A335" t="s">
        <v>50</v>
      </c>
      <c s="34" t="s">
        <v>394</v>
      </c>
      <c s="34" t="s">
        <v>2954</v>
      </c>
      <c s="35" t="s">
        <v>5</v>
      </c>
      <c s="6" t="s">
        <v>2783</v>
      </c>
      <c s="36" t="s">
        <v>244</v>
      </c>
      <c s="37">
        <v>191</v>
      </c>
      <c s="36">
        <v>0</v>
      </c>
      <c s="36">
        <f>ROUND(G335*H335,6)</f>
      </c>
      <c r="L335" s="38">
        <v>0</v>
      </c>
      <c s="32">
        <f>ROUND(ROUND(L335,2)*ROUND(G335,3),2)</f>
      </c>
      <c s="36" t="s">
        <v>62</v>
      </c>
      <c>
        <f>(M335*21)/100</f>
      </c>
      <c t="s">
        <v>28</v>
      </c>
    </row>
    <row r="336" spans="1:5" ht="12.75">
      <c r="A336" s="35" t="s">
        <v>56</v>
      </c>
      <c r="E336" s="39" t="s">
        <v>2783</v>
      </c>
    </row>
    <row r="337" spans="1:5" ht="12.75">
      <c r="A337" s="35" t="s">
        <v>57</v>
      </c>
      <c r="E337" s="40" t="s">
        <v>5</v>
      </c>
    </row>
    <row r="338" spans="1:5" ht="89.25">
      <c r="A338" t="s">
        <v>58</v>
      </c>
      <c r="E338" s="39" t="s">
        <v>2784</v>
      </c>
    </row>
    <row r="339" spans="1:16" ht="25.5">
      <c r="A339" t="s">
        <v>50</v>
      </c>
      <c s="34" t="s">
        <v>398</v>
      </c>
      <c s="34" t="s">
        <v>2955</v>
      </c>
      <c s="35" t="s">
        <v>5</v>
      </c>
      <c s="6" t="s">
        <v>2786</v>
      </c>
      <c s="36" t="s">
        <v>202</v>
      </c>
      <c s="37">
        <v>3094</v>
      </c>
      <c s="36">
        <v>0</v>
      </c>
      <c s="36">
        <f>ROUND(G339*H339,6)</f>
      </c>
      <c r="L339" s="38">
        <v>0</v>
      </c>
      <c s="32">
        <f>ROUND(ROUND(L339,2)*ROUND(G339,3),2)</f>
      </c>
      <c s="36" t="s">
        <v>62</v>
      </c>
      <c>
        <f>(M339*21)/100</f>
      </c>
      <c t="s">
        <v>28</v>
      </c>
    </row>
    <row r="340" spans="1:5" ht="38.25">
      <c r="A340" s="35" t="s">
        <v>56</v>
      </c>
      <c r="E340" s="39" t="s">
        <v>2787</v>
      </c>
    </row>
    <row r="341" spans="1:5" ht="12.75">
      <c r="A341" s="35" t="s">
        <v>57</v>
      </c>
      <c r="E341" s="40" t="s">
        <v>5</v>
      </c>
    </row>
    <row r="342" spans="1:5" ht="191.25">
      <c r="A342" t="s">
        <v>58</v>
      </c>
      <c r="E342" s="39" t="s">
        <v>2788</v>
      </c>
    </row>
    <row r="343" spans="1:16" ht="12.75">
      <c r="A343" t="s">
        <v>50</v>
      </c>
      <c s="34" t="s">
        <v>615</v>
      </c>
      <c s="34" t="s">
        <v>2956</v>
      </c>
      <c s="35" t="s">
        <v>5</v>
      </c>
      <c s="6" t="s">
        <v>2790</v>
      </c>
      <c s="36" t="s">
        <v>2116</v>
      </c>
      <c s="37">
        <v>1</v>
      </c>
      <c s="36">
        <v>0</v>
      </c>
      <c s="36">
        <f>ROUND(G343*H343,6)</f>
      </c>
      <c r="L343" s="38">
        <v>0</v>
      </c>
      <c s="32">
        <f>ROUND(ROUND(L343,2)*ROUND(G343,3),2)</f>
      </c>
      <c s="36" t="s">
        <v>62</v>
      </c>
      <c>
        <f>(M343*21)/100</f>
      </c>
      <c t="s">
        <v>28</v>
      </c>
    </row>
    <row r="344" spans="1:5" ht="12.75">
      <c r="A344" s="35" t="s">
        <v>56</v>
      </c>
      <c r="E344" s="39" t="s">
        <v>2790</v>
      </c>
    </row>
    <row r="345" spans="1:5" ht="51">
      <c r="A345" s="35" t="s">
        <v>57</v>
      </c>
      <c r="E345" s="42" t="s">
        <v>2957</v>
      </c>
    </row>
    <row r="346" spans="1:5" ht="89.25">
      <c r="A346" t="s">
        <v>58</v>
      </c>
      <c r="E346" s="39" t="s">
        <v>2791</v>
      </c>
    </row>
    <row r="347" spans="1:16" ht="25.5">
      <c r="A347" t="s">
        <v>50</v>
      </c>
      <c s="34" t="s">
        <v>619</v>
      </c>
      <c s="34" t="s">
        <v>2958</v>
      </c>
      <c s="35" t="s">
        <v>5</v>
      </c>
      <c s="6" t="s">
        <v>2793</v>
      </c>
      <c s="36" t="s">
        <v>2116</v>
      </c>
      <c s="37">
        <v>1</v>
      </c>
      <c s="36">
        <v>0</v>
      </c>
      <c s="36">
        <f>ROUND(G347*H347,6)</f>
      </c>
      <c r="L347" s="38">
        <v>0</v>
      </c>
      <c s="32">
        <f>ROUND(ROUND(L347,2)*ROUND(G347,3),2)</f>
      </c>
      <c s="36" t="s">
        <v>62</v>
      </c>
      <c>
        <f>(M347*21)/100</f>
      </c>
      <c t="s">
        <v>28</v>
      </c>
    </row>
    <row r="348" spans="1:5" ht="25.5">
      <c r="A348" s="35" t="s">
        <v>56</v>
      </c>
      <c r="E348" s="39" t="s">
        <v>2793</v>
      </c>
    </row>
    <row r="349" spans="1:5" ht="51">
      <c r="A349" s="35" t="s">
        <v>57</v>
      </c>
      <c r="E349" s="42" t="s">
        <v>2957</v>
      </c>
    </row>
    <row r="350" spans="1:5" ht="140.25">
      <c r="A350" t="s">
        <v>58</v>
      </c>
      <c r="E350" s="39" t="s">
        <v>2794</v>
      </c>
    </row>
    <row r="351" spans="1:16" ht="25.5">
      <c r="A351" t="s">
        <v>50</v>
      </c>
      <c s="34" t="s">
        <v>622</v>
      </c>
      <c s="34" t="s">
        <v>2959</v>
      </c>
      <c s="35" t="s">
        <v>5</v>
      </c>
      <c s="6" t="s">
        <v>2796</v>
      </c>
      <c s="36" t="s">
        <v>2116</v>
      </c>
      <c s="37">
        <v>1</v>
      </c>
      <c s="36">
        <v>0</v>
      </c>
      <c s="36">
        <f>ROUND(G351*H351,6)</f>
      </c>
      <c r="L351" s="38">
        <v>0</v>
      </c>
      <c s="32">
        <f>ROUND(ROUND(L351,2)*ROUND(G351,3),2)</f>
      </c>
      <c s="36" t="s">
        <v>62</v>
      </c>
      <c>
        <f>(M351*21)/100</f>
      </c>
      <c t="s">
        <v>28</v>
      </c>
    </row>
    <row r="352" spans="1:5" ht="25.5">
      <c r="A352" s="35" t="s">
        <v>56</v>
      </c>
      <c r="E352" s="39" t="s">
        <v>2796</v>
      </c>
    </row>
    <row r="353" spans="1:5" ht="51">
      <c r="A353" s="35" t="s">
        <v>57</v>
      </c>
      <c r="E353" s="42" t="s">
        <v>2957</v>
      </c>
    </row>
    <row r="354" spans="1:5" ht="140.25">
      <c r="A354" t="s">
        <v>58</v>
      </c>
      <c r="E354" s="39" t="s">
        <v>2797</v>
      </c>
    </row>
    <row r="355" spans="1:16" ht="12.75">
      <c r="A355" t="s">
        <v>50</v>
      </c>
      <c s="34" t="s">
        <v>624</v>
      </c>
      <c s="34" t="s">
        <v>2960</v>
      </c>
      <c s="35" t="s">
        <v>5</v>
      </c>
      <c s="6" t="s">
        <v>2799</v>
      </c>
      <c s="36" t="s">
        <v>2116</v>
      </c>
      <c s="37">
        <v>1</v>
      </c>
      <c s="36">
        <v>0</v>
      </c>
      <c s="36">
        <f>ROUND(G355*H355,6)</f>
      </c>
      <c r="L355" s="38">
        <v>0</v>
      </c>
      <c s="32">
        <f>ROUND(ROUND(L355,2)*ROUND(G355,3),2)</f>
      </c>
      <c s="36" t="s">
        <v>62</v>
      </c>
      <c>
        <f>(M355*21)/100</f>
      </c>
      <c t="s">
        <v>28</v>
      </c>
    </row>
    <row r="356" spans="1:5" ht="12.75">
      <c r="A356" s="35" t="s">
        <v>56</v>
      </c>
      <c r="E356" s="39" t="s">
        <v>2799</v>
      </c>
    </row>
    <row r="357" spans="1:5" ht="51">
      <c r="A357" s="35" t="s">
        <v>57</v>
      </c>
      <c r="E357" s="42" t="s">
        <v>2957</v>
      </c>
    </row>
    <row r="358" spans="1:5" ht="89.25">
      <c r="A358" t="s">
        <v>58</v>
      </c>
      <c r="E358" s="39" t="s">
        <v>2800</v>
      </c>
    </row>
    <row r="359" spans="1:13" ht="12.75">
      <c r="A359" t="s">
        <v>47</v>
      </c>
      <c r="C359" s="31" t="s">
        <v>2961</v>
      </c>
      <c r="E359" s="33" t="s">
        <v>2962</v>
      </c>
      <c r="J359" s="32">
        <f>0</f>
      </c>
      <c s="32">
        <f>0</f>
      </c>
      <c s="32">
        <f>0+L360+L364+L368+L372+L376+L380+L384+L388+L392</f>
      </c>
      <c s="32">
        <f>0+M360+M364+M368+M372+M376+M380+M384+M388+M392</f>
      </c>
    </row>
    <row r="360" spans="1:16" ht="12.75">
      <c r="A360" t="s">
        <v>50</v>
      </c>
      <c s="34" t="s">
        <v>366</v>
      </c>
      <c s="34" t="s">
        <v>2803</v>
      </c>
      <c s="35" t="s">
        <v>5</v>
      </c>
      <c s="6" t="s">
        <v>2963</v>
      </c>
      <c s="36" t="s">
        <v>244</v>
      </c>
      <c s="37">
        <v>1</v>
      </c>
      <c s="36">
        <v>0</v>
      </c>
      <c s="36">
        <f>ROUND(G360*H360,6)</f>
      </c>
      <c r="L360" s="38">
        <v>0</v>
      </c>
      <c s="32">
        <f>ROUND(ROUND(L360,2)*ROUND(G360,3),2)</f>
      </c>
      <c s="36" t="s">
        <v>62</v>
      </c>
      <c>
        <f>(M360*21)/100</f>
      </c>
      <c t="s">
        <v>28</v>
      </c>
    </row>
    <row r="361" spans="1:5" ht="12.75">
      <c r="A361" s="35" t="s">
        <v>56</v>
      </c>
      <c r="E361" s="39" t="s">
        <v>2963</v>
      </c>
    </row>
    <row r="362" spans="1:5" ht="51">
      <c r="A362" s="35" t="s">
        <v>57</v>
      </c>
      <c r="E362" s="42" t="s">
        <v>2749</v>
      </c>
    </row>
    <row r="363" spans="1:5" ht="89.25">
      <c r="A363" t="s">
        <v>58</v>
      </c>
      <c r="E363" s="39" t="s">
        <v>2964</v>
      </c>
    </row>
    <row r="364" spans="1:16" ht="12.75">
      <c r="A364" t="s">
        <v>50</v>
      </c>
      <c s="34" t="s">
        <v>370</v>
      </c>
      <c s="34" t="s">
        <v>2965</v>
      </c>
      <c s="35" t="s">
        <v>5</v>
      </c>
      <c s="6" t="s">
        <v>2966</v>
      </c>
      <c s="36" t="s">
        <v>244</v>
      </c>
      <c s="37">
        <v>3</v>
      </c>
      <c s="36">
        <v>0</v>
      </c>
      <c s="36">
        <f>ROUND(G364*H364,6)</f>
      </c>
      <c r="L364" s="38">
        <v>0</v>
      </c>
      <c s="32">
        <f>ROUND(ROUND(L364,2)*ROUND(G364,3),2)</f>
      </c>
      <c s="36" t="s">
        <v>62</v>
      </c>
      <c>
        <f>(M364*21)/100</f>
      </c>
      <c t="s">
        <v>28</v>
      </c>
    </row>
    <row r="365" spans="1:5" ht="12.75">
      <c r="A365" s="35" t="s">
        <v>56</v>
      </c>
      <c r="E365" s="39" t="s">
        <v>2966</v>
      </c>
    </row>
    <row r="366" spans="1:5" ht="51">
      <c r="A366" s="35" t="s">
        <v>57</v>
      </c>
      <c r="E366" s="42" t="s">
        <v>2967</v>
      </c>
    </row>
    <row r="367" spans="1:5" ht="89.25">
      <c r="A367" t="s">
        <v>58</v>
      </c>
      <c r="E367" s="39" t="s">
        <v>2968</v>
      </c>
    </row>
    <row r="368" spans="1:16" ht="12.75">
      <c r="A368" t="s">
        <v>50</v>
      </c>
      <c s="34" t="s">
        <v>374</v>
      </c>
      <c s="34" t="s">
        <v>2969</v>
      </c>
      <c s="35" t="s">
        <v>5</v>
      </c>
      <c s="6" t="s">
        <v>2970</v>
      </c>
      <c s="36" t="s">
        <v>244</v>
      </c>
      <c s="37">
        <v>41</v>
      </c>
      <c s="36">
        <v>0</v>
      </c>
      <c s="36">
        <f>ROUND(G368*H368,6)</f>
      </c>
      <c r="L368" s="38">
        <v>0</v>
      </c>
      <c s="32">
        <f>ROUND(ROUND(L368,2)*ROUND(G368,3),2)</f>
      </c>
      <c s="36" t="s">
        <v>62</v>
      </c>
      <c>
        <f>(M368*21)/100</f>
      </c>
      <c t="s">
        <v>28</v>
      </c>
    </row>
    <row r="369" spans="1:5" ht="12.75">
      <c r="A369" s="35" t="s">
        <v>56</v>
      </c>
      <c r="E369" s="39" t="s">
        <v>2970</v>
      </c>
    </row>
    <row r="370" spans="1:5" ht="12.75">
      <c r="A370" s="35" t="s">
        <v>57</v>
      </c>
      <c r="E370" s="40" t="s">
        <v>5</v>
      </c>
    </row>
    <row r="371" spans="1:5" ht="89.25">
      <c r="A371" t="s">
        <v>58</v>
      </c>
      <c r="E371" s="39" t="s">
        <v>2971</v>
      </c>
    </row>
    <row r="372" spans="1:16" ht="12.75">
      <c r="A372" t="s">
        <v>50</v>
      </c>
      <c s="34" t="s">
        <v>378</v>
      </c>
      <c s="34" t="s">
        <v>2972</v>
      </c>
      <c s="35" t="s">
        <v>5</v>
      </c>
      <c s="6" t="s">
        <v>2973</v>
      </c>
      <c s="36" t="s">
        <v>244</v>
      </c>
      <c s="37">
        <v>108</v>
      </c>
      <c s="36">
        <v>0</v>
      </c>
      <c s="36">
        <f>ROUND(G372*H372,6)</f>
      </c>
      <c r="L372" s="38">
        <v>0</v>
      </c>
      <c s="32">
        <f>ROUND(ROUND(L372,2)*ROUND(G372,3),2)</f>
      </c>
      <c s="36" t="s">
        <v>62</v>
      </c>
      <c>
        <f>(M372*21)/100</f>
      </c>
      <c t="s">
        <v>28</v>
      </c>
    </row>
    <row r="373" spans="1:5" ht="12.75">
      <c r="A373" s="35" t="s">
        <v>56</v>
      </c>
      <c r="E373" s="39" t="s">
        <v>2973</v>
      </c>
    </row>
    <row r="374" spans="1:5" ht="204">
      <c r="A374" s="35" t="s">
        <v>57</v>
      </c>
      <c r="E374" s="42" t="s">
        <v>2974</v>
      </c>
    </row>
    <row r="375" spans="1:5" ht="89.25">
      <c r="A375" t="s">
        <v>58</v>
      </c>
      <c r="E375" s="39" t="s">
        <v>2975</v>
      </c>
    </row>
    <row r="376" spans="1:16" ht="12.75">
      <c r="A376" t="s">
        <v>50</v>
      </c>
      <c s="34" t="s">
        <v>597</v>
      </c>
      <c s="34" t="s">
        <v>2976</v>
      </c>
      <c s="35" t="s">
        <v>5</v>
      </c>
      <c s="6" t="s">
        <v>2977</v>
      </c>
      <c s="36" t="s">
        <v>244</v>
      </c>
      <c s="37">
        <v>9</v>
      </c>
      <c s="36">
        <v>0</v>
      </c>
      <c s="36">
        <f>ROUND(G376*H376,6)</f>
      </c>
      <c r="L376" s="38">
        <v>0</v>
      </c>
      <c s="32">
        <f>ROUND(ROUND(L376,2)*ROUND(G376,3),2)</f>
      </c>
      <c s="36" t="s">
        <v>62</v>
      </c>
      <c>
        <f>(M376*21)/100</f>
      </c>
      <c t="s">
        <v>28</v>
      </c>
    </row>
    <row r="377" spans="1:5" ht="12.75">
      <c r="A377" s="35" t="s">
        <v>56</v>
      </c>
      <c r="E377" s="39" t="s">
        <v>2977</v>
      </c>
    </row>
    <row r="378" spans="1:5" ht="127.5">
      <c r="A378" s="35" t="s">
        <v>57</v>
      </c>
      <c r="E378" s="42" t="s">
        <v>2978</v>
      </c>
    </row>
    <row r="379" spans="1:5" ht="89.25">
      <c r="A379" t="s">
        <v>58</v>
      </c>
      <c r="E379" s="39" t="s">
        <v>2979</v>
      </c>
    </row>
    <row r="380" spans="1:16" ht="12.75">
      <c r="A380" t="s">
        <v>50</v>
      </c>
      <c s="34" t="s">
        <v>598</v>
      </c>
      <c s="34" t="s">
        <v>2980</v>
      </c>
      <c s="35" t="s">
        <v>5</v>
      </c>
      <c s="6" t="s">
        <v>2981</v>
      </c>
      <c s="36" t="s">
        <v>244</v>
      </c>
      <c s="37">
        <v>28</v>
      </c>
      <c s="36">
        <v>0</v>
      </c>
      <c s="36">
        <f>ROUND(G380*H380,6)</f>
      </c>
      <c r="L380" s="38">
        <v>0</v>
      </c>
      <c s="32">
        <f>ROUND(ROUND(L380,2)*ROUND(G380,3),2)</f>
      </c>
      <c s="36" t="s">
        <v>62</v>
      </c>
      <c>
        <f>(M380*21)/100</f>
      </c>
      <c t="s">
        <v>28</v>
      </c>
    </row>
    <row r="381" spans="1:5" ht="12.75">
      <c r="A381" s="35" t="s">
        <v>56</v>
      </c>
      <c r="E381" s="39" t="s">
        <v>2981</v>
      </c>
    </row>
    <row r="382" spans="1:5" ht="204">
      <c r="A382" s="35" t="s">
        <v>57</v>
      </c>
      <c r="E382" s="42" t="s">
        <v>2982</v>
      </c>
    </row>
    <row r="383" spans="1:5" ht="89.25">
      <c r="A383" t="s">
        <v>58</v>
      </c>
      <c r="E383" s="39" t="s">
        <v>2983</v>
      </c>
    </row>
    <row r="384" spans="1:16" ht="12.75">
      <c r="A384" t="s">
        <v>50</v>
      </c>
      <c s="34" t="s">
        <v>382</v>
      </c>
      <c s="34" t="s">
        <v>2984</v>
      </c>
      <c s="35" t="s">
        <v>5</v>
      </c>
      <c s="6" t="s">
        <v>2985</v>
      </c>
      <c s="36" t="s">
        <v>244</v>
      </c>
      <c s="37">
        <v>2</v>
      </c>
      <c s="36">
        <v>0</v>
      </c>
      <c s="36">
        <f>ROUND(G384*H384,6)</f>
      </c>
      <c r="L384" s="38">
        <v>0</v>
      </c>
      <c s="32">
        <f>ROUND(ROUND(L384,2)*ROUND(G384,3),2)</f>
      </c>
      <c s="36" t="s">
        <v>62</v>
      </c>
      <c>
        <f>(M384*21)/100</f>
      </c>
      <c t="s">
        <v>28</v>
      </c>
    </row>
    <row r="385" spans="1:5" ht="12.75">
      <c r="A385" s="35" t="s">
        <v>56</v>
      </c>
      <c r="E385" s="39" t="s">
        <v>2985</v>
      </c>
    </row>
    <row r="386" spans="1:5" ht="51">
      <c r="A386" s="35" t="s">
        <v>57</v>
      </c>
      <c r="E386" s="42" t="s">
        <v>2986</v>
      </c>
    </row>
    <row r="387" spans="1:5" ht="89.25">
      <c r="A387" t="s">
        <v>58</v>
      </c>
      <c r="E387" s="39" t="s">
        <v>2987</v>
      </c>
    </row>
    <row r="388" spans="1:16" ht="12.75">
      <c r="A388" t="s">
        <v>50</v>
      </c>
      <c s="34" t="s">
        <v>386</v>
      </c>
      <c s="34" t="s">
        <v>2988</v>
      </c>
      <c s="35" t="s">
        <v>5</v>
      </c>
      <c s="6" t="s">
        <v>2989</v>
      </c>
      <c s="36" t="s">
        <v>244</v>
      </c>
      <c s="37">
        <v>382</v>
      </c>
      <c s="36">
        <v>0</v>
      </c>
      <c s="36">
        <f>ROUND(G388*H388,6)</f>
      </c>
      <c r="L388" s="38">
        <v>0</v>
      </c>
      <c s="32">
        <f>ROUND(ROUND(L388,2)*ROUND(G388,3),2)</f>
      </c>
      <c s="36" t="s">
        <v>62</v>
      </c>
      <c>
        <f>(M388*21)/100</f>
      </c>
      <c t="s">
        <v>28</v>
      </c>
    </row>
    <row r="389" spans="1:5" ht="12.75">
      <c r="A389" s="35" t="s">
        <v>56</v>
      </c>
      <c r="E389" s="39" t="s">
        <v>2989</v>
      </c>
    </row>
    <row r="390" spans="1:5" ht="229.5">
      <c r="A390" s="35" t="s">
        <v>57</v>
      </c>
      <c r="E390" s="42" t="s">
        <v>2990</v>
      </c>
    </row>
    <row r="391" spans="1:5" ht="89.25">
      <c r="A391" t="s">
        <v>58</v>
      </c>
      <c r="E391" s="39" t="s">
        <v>2991</v>
      </c>
    </row>
    <row r="392" spans="1:16" ht="25.5">
      <c r="A392" t="s">
        <v>50</v>
      </c>
      <c s="34" t="s">
        <v>390</v>
      </c>
      <c s="34" t="s">
        <v>2992</v>
      </c>
      <c s="35" t="s">
        <v>5</v>
      </c>
      <c s="6" t="s">
        <v>2993</v>
      </c>
      <c s="36" t="s">
        <v>244</v>
      </c>
      <c s="37">
        <v>191</v>
      </c>
      <c s="36">
        <v>0</v>
      </c>
      <c s="36">
        <f>ROUND(G392*H392,6)</f>
      </c>
      <c r="L392" s="38">
        <v>0</v>
      </c>
      <c s="32">
        <f>ROUND(ROUND(L392,2)*ROUND(G392,3),2)</f>
      </c>
      <c s="36" t="s">
        <v>62</v>
      </c>
      <c>
        <f>(M392*21)/100</f>
      </c>
      <c t="s">
        <v>28</v>
      </c>
    </row>
    <row r="393" spans="1:5" ht="25.5">
      <c r="A393" s="35" t="s">
        <v>56</v>
      </c>
      <c r="E393" s="39" t="s">
        <v>2993</v>
      </c>
    </row>
    <row r="394" spans="1:5" ht="229.5">
      <c r="A394" s="35" t="s">
        <v>57</v>
      </c>
      <c r="E394" s="42" t="s">
        <v>2994</v>
      </c>
    </row>
    <row r="395" spans="1:5" ht="140.25">
      <c r="A395" t="s">
        <v>58</v>
      </c>
      <c r="E395" s="39" t="s">
        <v>2995</v>
      </c>
    </row>
    <row r="396" spans="1:13" ht="12.75">
      <c r="A396" t="s">
        <v>47</v>
      </c>
      <c r="C396" s="31" t="s">
        <v>2801</v>
      </c>
      <c r="E396" s="33" t="s">
        <v>2996</v>
      </c>
      <c r="J396" s="32">
        <f>0</f>
      </c>
      <c s="32">
        <f>0</f>
      </c>
      <c s="32">
        <f>0+L397</f>
      </c>
      <c s="32">
        <f>0+M397</f>
      </c>
    </row>
    <row r="397" spans="1:16" ht="12.75">
      <c r="A397" t="s">
        <v>50</v>
      </c>
      <c s="34" t="s">
        <v>1049</v>
      </c>
      <c s="34" t="s">
        <v>2997</v>
      </c>
      <c s="35" t="s">
        <v>5</v>
      </c>
      <c s="6" t="s">
        <v>2170</v>
      </c>
      <c s="36" t="s">
        <v>2116</v>
      </c>
      <c s="37">
        <v>1</v>
      </c>
      <c s="36">
        <v>0</v>
      </c>
      <c s="36">
        <f>ROUND(G397*H397,6)</f>
      </c>
      <c r="L397" s="38">
        <v>0</v>
      </c>
      <c s="32">
        <f>ROUND(ROUND(L397,2)*ROUND(G397,3),2)</f>
      </c>
      <c s="36" t="s">
        <v>62</v>
      </c>
      <c>
        <f>(M397*21)/100</f>
      </c>
      <c t="s">
        <v>28</v>
      </c>
    </row>
    <row r="398" spans="1:5" ht="12.75">
      <c r="A398" s="35" t="s">
        <v>56</v>
      </c>
      <c r="E398" s="39" t="s">
        <v>2170</v>
      </c>
    </row>
    <row r="399" spans="1:5" ht="51">
      <c r="A399" s="35" t="s">
        <v>57</v>
      </c>
      <c r="E399" s="42" t="s">
        <v>2957</v>
      </c>
    </row>
    <row r="400" spans="1:5" ht="89.25">
      <c r="A400" t="s">
        <v>58</v>
      </c>
      <c r="E400" s="39" t="s">
        <v>2172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3000</v>
      </c>
      <c r="E8" s="30" t="s">
        <v>2999</v>
      </c>
      <c r="J8" s="29">
        <f>0+J9+J14+J67+J88+J221+J234+J343+J372+J505+J542+J555</f>
      </c>
      <c s="29">
        <f>0+K9+K14+K67+K88+K221+K234+K343+K372+K505+K542+K555</f>
      </c>
      <c s="29">
        <f>0+L9+L14+L67+L88+L221+L234+L343+L372+L505+L542+L555</f>
      </c>
      <c s="29">
        <f>0+M9+M14+M67+M88+M221+M234+M343+M372+M505+M542+M555</f>
      </c>
    </row>
    <row r="9" spans="1:13" ht="12.75">
      <c r="A9" t="s">
        <v>47</v>
      </c>
      <c r="C9" s="31" t="s">
        <v>2417</v>
      </c>
      <c r="E9" s="33" t="s">
        <v>2418</v>
      </c>
      <c r="J9" s="32">
        <f>0</f>
      </c>
      <c s="32">
        <f>0</f>
      </c>
      <c s="32">
        <f>0+L10</f>
      </c>
      <c s="32">
        <f>0+M10</f>
      </c>
    </row>
    <row r="10" spans="1:16" ht="38.25">
      <c r="A10" t="s">
        <v>50</v>
      </c>
      <c s="34" t="s">
        <v>1179</v>
      </c>
      <c s="34" t="s">
        <v>2173</v>
      </c>
      <c s="35" t="s">
        <v>2174</v>
      </c>
      <c s="6" t="s">
        <v>2175</v>
      </c>
      <c s="36" t="s">
        <v>2176</v>
      </c>
      <c s="37">
        <v>0.35</v>
      </c>
      <c s="36">
        <v>0</v>
      </c>
      <c s="36">
        <f>ROUND(G10*H10,6)</f>
      </c>
      <c r="L10" s="38">
        <v>0</v>
      </c>
      <c s="32">
        <f>ROUND(ROUND(L10,2)*ROUND(G10,3),2)</f>
      </c>
      <c s="36" t="s">
        <v>62</v>
      </c>
      <c>
        <f>(M10*21)/100</f>
      </c>
      <c t="s">
        <v>28</v>
      </c>
    </row>
    <row r="11" spans="1:5" ht="51">
      <c r="A11" s="35" t="s">
        <v>56</v>
      </c>
      <c r="E11" s="39" t="s">
        <v>2177</v>
      </c>
    </row>
    <row r="12" spans="1:5" ht="25.5">
      <c r="A12" s="35" t="s">
        <v>57</v>
      </c>
      <c r="E12" s="42" t="s">
        <v>3001</v>
      </c>
    </row>
    <row r="13" spans="1:5" ht="191.25">
      <c r="A13" t="s">
        <v>58</v>
      </c>
      <c r="E13" s="39" t="s">
        <v>2179</v>
      </c>
    </row>
    <row r="14" spans="1:13" ht="12.75">
      <c r="A14" t="s">
        <v>47</v>
      </c>
      <c r="C14" s="31" t="s">
        <v>1804</v>
      </c>
      <c r="E14" s="33" t="s">
        <v>3002</v>
      </c>
      <c r="J14" s="32">
        <f>0</f>
      </c>
      <c s="32">
        <f>0</f>
      </c>
      <c s="32">
        <f>0+L15+L19+L23+L27+L31+L35+L39+L43+L47+L51+L55+L59+L63</f>
      </c>
      <c s="32">
        <f>0+M15+M19+M23+M27+M31+M35+M39+M43+M47+M51+M55+M59+M63</f>
      </c>
    </row>
    <row r="15" spans="1:16" ht="12.75">
      <c r="A15" t="s">
        <v>50</v>
      </c>
      <c s="34" t="s">
        <v>1105</v>
      </c>
      <c s="34" t="s">
        <v>2740</v>
      </c>
      <c s="35" t="s">
        <v>5</v>
      </c>
      <c s="6" t="s">
        <v>3003</v>
      </c>
      <c s="36" t="s">
        <v>244</v>
      </c>
      <c s="37">
        <v>1</v>
      </c>
      <c s="36">
        <v>0</v>
      </c>
      <c s="36">
        <f>ROUND(G15*H15,6)</f>
      </c>
      <c r="L15" s="38">
        <v>0</v>
      </c>
      <c s="32">
        <f>ROUND(ROUND(L15,2)*ROUND(G15,3),2)</f>
      </c>
      <c s="36" t="s">
        <v>62</v>
      </c>
      <c>
        <f>(M15*21)/100</f>
      </c>
      <c t="s">
        <v>28</v>
      </c>
    </row>
    <row r="16" spans="1:5" ht="12.75">
      <c r="A16" s="35" t="s">
        <v>56</v>
      </c>
      <c r="E16" s="39" t="s">
        <v>3003</v>
      </c>
    </row>
    <row r="17" spans="1:5" ht="12.75">
      <c r="A17" s="35" t="s">
        <v>57</v>
      </c>
      <c r="E17" s="40" t="s">
        <v>5</v>
      </c>
    </row>
    <row r="18" spans="1:5" ht="191.25">
      <c r="A18" t="s">
        <v>58</v>
      </c>
      <c r="E18" s="39" t="s">
        <v>3004</v>
      </c>
    </row>
    <row r="19" spans="1:16" ht="25.5">
      <c r="A19" t="s">
        <v>50</v>
      </c>
      <c s="34" t="s">
        <v>1106</v>
      </c>
      <c s="34" t="s">
        <v>3005</v>
      </c>
      <c s="35" t="s">
        <v>5</v>
      </c>
      <c s="6" t="s">
        <v>3006</v>
      </c>
      <c s="36" t="s">
        <v>54</v>
      </c>
      <c s="37">
        <v>1</v>
      </c>
      <c s="36">
        <v>0</v>
      </c>
      <c s="36">
        <f>ROUND(G19*H19,6)</f>
      </c>
      <c r="L19" s="38">
        <v>0</v>
      </c>
      <c s="32">
        <f>ROUND(ROUND(L19,2)*ROUND(G19,3),2)</f>
      </c>
      <c s="36" t="s">
        <v>55</v>
      </c>
      <c>
        <f>(M19*21)/100</f>
      </c>
      <c t="s">
        <v>28</v>
      </c>
    </row>
    <row r="20" spans="1:5" ht="25.5">
      <c r="A20" s="35" t="s">
        <v>56</v>
      </c>
      <c r="E20" s="39" t="s">
        <v>3006</v>
      </c>
    </row>
    <row r="21" spans="1:5" ht="12.75">
      <c r="A21" s="35" t="s">
        <v>57</v>
      </c>
      <c r="E21" s="40" t="s">
        <v>5</v>
      </c>
    </row>
    <row r="22" spans="1:5" ht="191.25">
      <c r="A22" t="s">
        <v>58</v>
      </c>
      <c r="E22" s="39" t="s">
        <v>3007</v>
      </c>
    </row>
    <row r="23" spans="1:16" ht="12.75">
      <c r="A23" t="s">
        <v>50</v>
      </c>
      <c s="34" t="s">
        <v>1107</v>
      </c>
      <c s="34" t="s">
        <v>2747</v>
      </c>
      <c s="35" t="s">
        <v>5</v>
      </c>
      <c s="6" t="s">
        <v>3008</v>
      </c>
      <c s="36" t="s">
        <v>244</v>
      </c>
      <c s="37">
        <v>2</v>
      </c>
      <c s="36">
        <v>0</v>
      </c>
      <c s="36">
        <f>ROUND(G23*H23,6)</f>
      </c>
      <c r="L23" s="38">
        <v>0</v>
      </c>
      <c s="32">
        <f>ROUND(ROUND(L23,2)*ROUND(G23,3),2)</f>
      </c>
      <c s="36" t="s">
        <v>62</v>
      </c>
      <c>
        <f>(M23*21)/100</f>
      </c>
      <c t="s">
        <v>28</v>
      </c>
    </row>
    <row r="24" spans="1:5" ht="12.75">
      <c r="A24" s="35" t="s">
        <v>56</v>
      </c>
      <c r="E24" s="39" t="s">
        <v>3008</v>
      </c>
    </row>
    <row r="25" spans="1:5" ht="12.75">
      <c r="A25" s="35" t="s">
        <v>57</v>
      </c>
      <c r="E25" s="40" t="s">
        <v>5</v>
      </c>
    </row>
    <row r="26" spans="1:5" ht="140.25">
      <c r="A26" t="s">
        <v>58</v>
      </c>
      <c r="E26" s="39" t="s">
        <v>3009</v>
      </c>
    </row>
    <row r="27" spans="1:16" ht="25.5">
      <c r="A27" t="s">
        <v>50</v>
      </c>
      <c s="34" t="s">
        <v>1108</v>
      </c>
      <c s="34" t="s">
        <v>3010</v>
      </c>
      <c s="35" t="s">
        <v>5</v>
      </c>
      <c s="6" t="s">
        <v>3011</v>
      </c>
      <c s="36" t="s">
        <v>54</v>
      </c>
      <c s="37">
        <v>2</v>
      </c>
      <c s="36">
        <v>0</v>
      </c>
      <c s="36">
        <f>ROUND(G27*H27,6)</f>
      </c>
      <c r="L27" s="38">
        <v>0</v>
      </c>
      <c s="32">
        <f>ROUND(ROUND(L27,2)*ROUND(G27,3),2)</f>
      </c>
      <c s="36" t="s">
        <v>55</v>
      </c>
      <c>
        <f>(M27*21)/100</f>
      </c>
      <c t="s">
        <v>28</v>
      </c>
    </row>
    <row r="28" spans="1:5" ht="25.5">
      <c r="A28" s="35" t="s">
        <v>56</v>
      </c>
      <c r="E28" s="39" t="s">
        <v>3011</v>
      </c>
    </row>
    <row r="29" spans="1:5" ht="12.75">
      <c r="A29" s="35" t="s">
        <v>57</v>
      </c>
      <c r="E29" s="40" t="s">
        <v>5</v>
      </c>
    </row>
    <row r="30" spans="1:5" ht="191.25">
      <c r="A30" t="s">
        <v>58</v>
      </c>
      <c r="E30" s="39" t="s">
        <v>3012</v>
      </c>
    </row>
    <row r="31" spans="1:16" ht="12.75">
      <c r="A31" t="s">
        <v>50</v>
      </c>
      <c s="34" t="s">
        <v>1109</v>
      </c>
      <c s="34" t="s">
        <v>3013</v>
      </c>
      <c s="35" t="s">
        <v>5</v>
      </c>
      <c s="6" t="s">
        <v>3014</v>
      </c>
      <c s="36" t="s">
        <v>54</v>
      </c>
      <c s="37">
        <v>1</v>
      </c>
      <c s="36">
        <v>0</v>
      </c>
      <c s="36">
        <f>ROUND(G31*H31,6)</f>
      </c>
      <c r="L31" s="38">
        <v>0</v>
      </c>
      <c s="32">
        <f>ROUND(ROUND(L31,2)*ROUND(G31,3),2)</f>
      </c>
      <c s="36" t="s">
        <v>55</v>
      </c>
      <c>
        <f>(M31*21)/100</f>
      </c>
      <c t="s">
        <v>28</v>
      </c>
    </row>
    <row r="32" spans="1:5" ht="12.75">
      <c r="A32" s="35" t="s">
        <v>56</v>
      </c>
      <c r="E32" s="39" t="s">
        <v>3014</v>
      </c>
    </row>
    <row r="33" spans="1:5" ht="12.75">
      <c r="A33" s="35" t="s">
        <v>57</v>
      </c>
      <c r="E33" s="40" t="s">
        <v>5</v>
      </c>
    </row>
    <row r="34" spans="1:5" ht="89.25">
      <c r="A34" t="s">
        <v>58</v>
      </c>
      <c r="E34" s="39" t="s">
        <v>3015</v>
      </c>
    </row>
    <row r="35" spans="1:16" ht="12.75">
      <c r="A35" t="s">
        <v>50</v>
      </c>
      <c s="34" t="s">
        <v>1110</v>
      </c>
      <c s="34" t="s">
        <v>3016</v>
      </c>
      <c s="35" t="s">
        <v>5</v>
      </c>
      <c s="6" t="s">
        <v>3017</v>
      </c>
      <c s="36" t="s">
        <v>54</v>
      </c>
      <c s="37">
        <v>1</v>
      </c>
      <c s="36">
        <v>0</v>
      </c>
      <c s="36">
        <f>ROUND(G35*H35,6)</f>
      </c>
      <c r="L35" s="38">
        <v>0</v>
      </c>
      <c s="32">
        <f>ROUND(ROUND(L35,2)*ROUND(G35,3),2)</f>
      </c>
      <c s="36" t="s">
        <v>55</v>
      </c>
      <c>
        <f>(M35*21)/100</f>
      </c>
      <c t="s">
        <v>28</v>
      </c>
    </row>
    <row r="36" spans="1:5" ht="12.75">
      <c r="A36" s="35" t="s">
        <v>56</v>
      </c>
      <c r="E36" s="39" t="s">
        <v>3017</v>
      </c>
    </row>
    <row r="37" spans="1:5" ht="12.75">
      <c r="A37" s="35" t="s">
        <v>57</v>
      </c>
      <c r="E37" s="40" t="s">
        <v>5</v>
      </c>
    </row>
    <row r="38" spans="1:5" ht="140.25">
      <c r="A38" t="s">
        <v>58</v>
      </c>
      <c r="E38" s="39" t="s">
        <v>3018</v>
      </c>
    </row>
    <row r="39" spans="1:16" ht="12.75">
      <c r="A39" t="s">
        <v>50</v>
      </c>
      <c s="34" t="s">
        <v>1111</v>
      </c>
      <c s="34" t="s">
        <v>3019</v>
      </c>
      <c s="35" t="s">
        <v>5</v>
      </c>
      <c s="6" t="s">
        <v>3020</v>
      </c>
      <c s="36" t="s">
        <v>244</v>
      </c>
      <c s="37">
        <v>1</v>
      </c>
      <c s="36">
        <v>0</v>
      </c>
      <c s="36">
        <f>ROUND(G39*H39,6)</f>
      </c>
      <c r="L39" s="38">
        <v>0</v>
      </c>
      <c s="32">
        <f>ROUND(ROUND(L39,2)*ROUND(G39,3),2)</f>
      </c>
      <c s="36" t="s">
        <v>62</v>
      </c>
      <c>
        <f>(M39*21)/100</f>
      </c>
      <c t="s">
        <v>28</v>
      </c>
    </row>
    <row r="40" spans="1:5" ht="12.75">
      <c r="A40" s="35" t="s">
        <v>56</v>
      </c>
      <c r="E40" s="39" t="s">
        <v>3020</v>
      </c>
    </row>
    <row r="41" spans="1:5" ht="38.25">
      <c r="A41" s="35" t="s">
        <v>57</v>
      </c>
      <c r="E41" s="42" t="s">
        <v>3021</v>
      </c>
    </row>
    <row r="42" spans="1:5" ht="191.25">
      <c r="A42" t="s">
        <v>58</v>
      </c>
      <c r="E42" s="39" t="s">
        <v>3022</v>
      </c>
    </row>
    <row r="43" spans="1:16" ht="25.5">
      <c r="A43" t="s">
        <v>50</v>
      </c>
      <c s="34" t="s">
        <v>1117</v>
      </c>
      <c s="34" t="s">
        <v>3023</v>
      </c>
      <c s="35" t="s">
        <v>5</v>
      </c>
      <c s="6" t="s">
        <v>3011</v>
      </c>
      <c s="36" t="s">
        <v>54</v>
      </c>
      <c s="37">
        <v>1</v>
      </c>
      <c s="36">
        <v>0</v>
      </c>
      <c s="36">
        <f>ROUND(G43*H43,6)</f>
      </c>
      <c r="L43" s="38">
        <v>0</v>
      </c>
      <c s="32">
        <f>ROUND(ROUND(L43,2)*ROUND(G43,3),2)</f>
      </c>
      <c s="36" t="s">
        <v>55</v>
      </c>
      <c>
        <f>(M43*21)/100</f>
      </c>
      <c t="s">
        <v>28</v>
      </c>
    </row>
    <row r="44" spans="1:5" ht="25.5">
      <c r="A44" s="35" t="s">
        <v>56</v>
      </c>
      <c r="E44" s="39" t="s">
        <v>3011</v>
      </c>
    </row>
    <row r="45" spans="1:5" ht="12.75">
      <c r="A45" s="35" t="s">
        <v>57</v>
      </c>
      <c r="E45" s="40" t="s">
        <v>5</v>
      </c>
    </row>
    <row r="46" spans="1:5" ht="191.25">
      <c r="A46" t="s">
        <v>58</v>
      </c>
      <c r="E46" s="39" t="s">
        <v>3024</v>
      </c>
    </row>
    <row r="47" spans="1:16" ht="12.75">
      <c r="A47" t="s">
        <v>50</v>
      </c>
      <c s="34" t="s">
        <v>1118</v>
      </c>
      <c s="34" t="s">
        <v>2751</v>
      </c>
      <c s="35" t="s">
        <v>5</v>
      </c>
      <c s="6" t="s">
        <v>3025</v>
      </c>
      <c s="36" t="s">
        <v>244</v>
      </c>
      <c s="37">
        <v>1</v>
      </c>
      <c s="36">
        <v>0</v>
      </c>
      <c s="36">
        <f>ROUND(G47*H47,6)</f>
      </c>
      <c r="L47" s="38">
        <v>0</v>
      </c>
      <c s="32">
        <f>ROUND(ROUND(L47,2)*ROUND(G47,3),2)</f>
      </c>
      <c s="36" t="s">
        <v>62</v>
      </c>
      <c>
        <f>(M47*21)/100</f>
      </c>
      <c t="s">
        <v>28</v>
      </c>
    </row>
    <row r="48" spans="1:5" ht="12.75">
      <c r="A48" s="35" t="s">
        <v>56</v>
      </c>
      <c r="E48" s="39" t="s">
        <v>3025</v>
      </c>
    </row>
    <row r="49" spans="1:5" ht="12.75">
      <c r="A49" s="35" t="s">
        <v>57</v>
      </c>
      <c r="E49" s="40" t="s">
        <v>5</v>
      </c>
    </row>
    <row r="50" spans="1:5" ht="140.25">
      <c r="A50" t="s">
        <v>58</v>
      </c>
      <c r="E50" s="39" t="s">
        <v>3026</v>
      </c>
    </row>
    <row r="51" spans="1:16" ht="25.5">
      <c r="A51" t="s">
        <v>50</v>
      </c>
      <c s="34" t="s">
        <v>1119</v>
      </c>
      <c s="34" t="s">
        <v>3023</v>
      </c>
      <c s="35" t="s">
        <v>51</v>
      </c>
      <c s="6" t="s">
        <v>3011</v>
      </c>
      <c s="36" t="s">
        <v>54</v>
      </c>
      <c s="37">
        <v>1</v>
      </c>
      <c s="36">
        <v>0</v>
      </c>
      <c s="36">
        <f>ROUND(G51*H51,6)</f>
      </c>
      <c r="L51" s="38">
        <v>0</v>
      </c>
      <c s="32">
        <f>ROUND(ROUND(L51,2)*ROUND(G51,3),2)</f>
      </c>
      <c s="36" t="s">
        <v>55</v>
      </c>
      <c>
        <f>(M51*21)/100</f>
      </c>
      <c t="s">
        <v>28</v>
      </c>
    </row>
    <row r="52" spans="1:5" ht="25.5">
      <c r="A52" s="35" t="s">
        <v>56</v>
      </c>
      <c r="E52" s="39" t="s">
        <v>3011</v>
      </c>
    </row>
    <row r="53" spans="1:5" ht="12.75">
      <c r="A53" s="35" t="s">
        <v>57</v>
      </c>
      <c r="E53" s="40" t="s">
        <v>5</v>
      </c>
    </row>
    <row r="54" spans="1:5" ht="191.25">
      <c r="A54" t="s">
        <v>58</v>
      </c>
      <c r="E54" s="39" t="s">
        <v>3024</v>
      </c>
    </row>
    <row r="55" spans="1:16" ht="12.75">
      <c r="A55" t="s">
        <v>50</v>
      </c>
      <c s="34" t="s">
        <v>1120</v>
      </c>
      <c s="34" t="s">
        <v>3027</v>
      </c>
      <c s="35" t="s">
        <v>5</v>
      </c>
      <c s="6" t="s">
        <v>3028</v>
      </c>
      <c s="36" t="s">
        <v>244</v>
      </c>
      <c s="37">
        <v>1</v>
      </c>
      <c s="36">
        <v>0</v>
      </c>
      <c s="36">
        <f>ROUND(G55*H55,6)</f>
      </c>
      <c r="L55" s="38">
        <v>0</v>
      </c>
      <c s="32">
        <f>ROUND(ROUND(L55,2)*ROUND(G55,3),2)</f>
      </c>
      <c s="36" t="s">
        <v>62</v>
      </c>
      <c>
        <f>(M55*21)/100</f>
      </c>
      <c t="s">
        <v>28</v>
      </c>
    </row>
    <row r="56" spans="1:5" ht="12.75">
      <c r="A56" s="35" t="s">
        <v>56</v>
      </c>
      <c r="E56" s="39" t="s">
        <v>3028</v>
      </c>
    </row>
    <row r="57" spans="1:5" ht="12.75">
      <c r="A57" s="35" t="s">
        <v>57</v>
      </c>
      <c r="E57" s="40" t="s">
        <v>5</v>
      </c>
    </row>
    <row r="58" spans="1:5" ht="242.25">
      <c r="A58" t="s">
        <v>58</v>
      </c>
      <c r="E58" s="39" t="s">
        <v>3029</v>
      </c>
    </row>
    <row r="59" spans="1:16" ht="12.75">
      <c r="A59" t="s">
        <v>50</v>
      </c>
      <c s="34" t="s">
        <v>1121</v>
      </c>
      <c s="34" t="s">
        <v>3030</v>
      </c>
      <c s="35" t="s">
        <v>5</v>
      </c>
      <c s="6" t="s">
        <v>3031</v>
      </c>
      <c s="36" t="s">
        <v>54</v>
      </c>
      <c s="37">
        <v>1</v>
      </c>
      <c s="36">
        <v>0</v>
      </c>
      <c s="36">
        <f>ROUND(G59*H59,6)</f>
      </c>
      <c r="L59" s="38">
        <v>0</v>
      </c>
      <c s="32">
        <f>ROUND(ROUND(L59,2)*ROUND(G59,3),2)</f>
      </c>
      <c s="36" t="s">
        <v>55</v>
      </c>
      <c>
        <f>(M59*21)/100</f>
      </c>
      <c t="s">
        <v>28</v>
      </c>
    </row>
    <row r="60" spans="1:5" ht="12.75">
      <c r="A60" s="35" t="s">
        <v>56</v>
      </c>
      <c r="E60" s="39" t="s">
        <v>3031</v>
      </c>
    </row>
    <row r="61" spans="1:5" ht="12.75">
      <c r="A61" s="35" t="s">
        <v>57</v>
      </c>
      <c r="E61" s="40" t="s">
        <v>5</v>
      </c>
    </row>
    <row r="62" spans="1:5" ht="140.25">
      <c r="A62" t="s">
        <v>58</v>
      </c>
      <c r="E62" s="39" t="s">
        <v>3032</v>
      </c>
    </row>
    <row r="63" spans="1:16" ht="12.75">
      <c r="A63" t="s">
        <v>50</v>
      </c>
      <c s="34" t="s">
        <v>1122</v>
      </c>
      <c s="34" t="s">
        <v>3033</v>
      </c>
      <c s="35" t="s">
        <v>5</v>
      </c>
      <c s="6" t="s">
        <v>3034</v>
      </c>
      <c s="36" t="s">
        <v>202</v>
      </c>
      <c s="37">
        <v>35</v>
      </c>
      <c s="36">
        <v>0</v>
      </c>
      <c s="36">
        <f>ROUND(G63*H63,6)</f>
      </c>
      <c r="L63" s="38">
        <v>0</v>
      </c>
      <c s="32">
        <f>ROUND(ROUND(L63,2)*ROUND(G63,3),2)</f>
      </c>
      <c s="36" t="s">
        <v>62</v>
      </c>
      <c>
        <f>(M63*21)/100</f>
      </c>
      <c t="s">
        <v>28</v>
      </c>
    </row>
    <row r="64" spans="1:5" ht="12.75">
      <c r="A64" s="35" t="s">
        <v>56</v>
      </c>
      <c r="E64" s="39" t="s">
        <v>3034</v>
      </c>
    </row>
    <row r="65" spans="1:5" ht="12.75">
      <c r="A65" s="35" t="s">
        <v>57</v>
      </c>
      <c r="E65" s="40" t="s">
        <v>5</v>
      </c>
    </row>
    <row r="66" spans="1:5" ht="293.25">
      <c r="A66" t="s">
        <v>58</v>
      </c>
      <c r="E66" s="39" t="s">
        <v>3035</v>
      </c>
    </row>
    <row r="67" spans="1:13" ht="12.75">
      <c r="A67" t="s">
        <v>47</v>
      </c>
      <c r="C67" s="31" t="s">
        <v>1822</v>
      </c>
      <c r="E67" s="33" t="s">
        <v>592</v>
      </c>
      <c r="J67" s="32">
        <f>0</f>
      </c>
      <c s="32">
        <f>0</f>
      </c>
      <c s="32">
        <f>0+L68+L72+L76+L80+L84</f>
      </c>
      <c s="32">
        <f>0+M68+M72+M76+M80+M84</f>
      </c>
    </row>
    <row r="68" spans="1:16" ht="12.75">
      <c r="A68" t="s">
        <v>50</v>
      </c>
      <c s="34" t="s">
        <v>1173</v>
      </c>
      <c s="34" t="s">
        <v>2762</v>
      </c>
      <c s="35" t="s">
        <v>5</v>
      </c>
      <c s="6" t="s">
        <v>376</v>
      </c>
      <c s="36" t="s">
        <v>2116</v>
      </c>
      <c s="37">
        <v>1</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1174</v>
      </c>
      <c s="34" t="s">
        <v>2766</v>
      </c>
      <c s="35" t="s">
        <v>5</v>
      </c>
      <c s="6" t="s">
        <v>3036</v>
      </c>
      <c s="36" t="s">
        <v>2116</v>
      </c>
      <c s="37">
        <v>1</v>
      </c>
      <c s="36">
        <v>0</v>
      </c>
      <c s="36">
        <f>ROUND(G72*H72,6)</f>
      </c>
      <c r="L72" s="38">
        <v>0</v>
      </c>
      <c s="32">
        <f>ROUND(ROUND(L72,2)*ROUND(G72,3),2)</f>
      </c>
      <c s="36" t="s">
        <v>62</v>
      </c>
      <c>
        <f>(M72*21)/100</f>
      </c>
      <c t="s">
        <v>28</v>
      </c>
    </row>
    <row r="73" spans="1:5" ht="12.75">
      <c r="A73" s="35" t="s">
        <v>56</v>
      </c>
      <c r="E73" s="39" t="s">
        <v>3036</v>
      </c>
    </row>
    <row r="74" spans="1:5" ht="12.75">
      <c r="A74" s="35" t="s">
        <v>57</v>
      </c>
      <c r="E74" s="40" t="s">
        <v>5</v>
      </c>
    </row>
    <row r="75" spans="1:5" ht="89.25">
      <c r="A75" t="s">
        <v>58</v>
      </c>
      <c r="E75" s="39" t="s">
        <v>3037</v>
      </c>
    </row>
    <row r="76" spans="1:16" ht="12.75">
      <c r="A76" t="s">
        <v>50</v>
      </c>
      <c s="34" t="s">
        <v>1175</v>
      </c>
      <c s="34" t="s">
        <v>2782</v>
      </c>
      <c s="35" t="s">
        <v>5</v>
      </c>
      <c s="6" t="s">
        <v>3038</v>
      </c>
      <c s="36" t="s">
        <v>2116</v>
      </c>
      <c s="37">
        <v>1</v>
      </c>
      <c s="36">
        <v>0</v>
      </c>
      <c s="36">
        <f>ROUND(G76*H76,6)</f>
      </c>
      <c r="L76" s="38">
        <v>0</v>
      </c>
      <c s="32">
        <f>ROUND(ROUND(L76,2)*ROUND(G76,3),2)</f>
      </c>
      <c s="36" t="s">
        <v>62</v>
      </c>
      <c>
        <f>(M76*21)/100</f>
      </c>
      <c t="s">
        <v>28</v>
      </c>
    </row>
    <row r="77" spans="1:5" ht="12.75">
      <c r="A77" s="35" t="s">
        <v>56</v>
      </c>
      <c r="E77" s="39" t="s">
        <v>3038</v>
      </c>
    </row>
    <row r="78" spans="1:5" ht="12.75">
      <c r="A78" s="35" t="s">
        <v>57</v>
      </c>
      <c r="E78" s="40" t="s">
        <v>5</v>
      </c>
    </row>
    <row r="79" spans="1:5" ht="89.25">
      <c r="A79" t="s">
        <v>58</v>
      </c>
      <c r="E79" s="39" t="s">
        <v>3039</v>
      </c>
    </row>
    <row r="80" spans="1:16" ht="12.75">
      <c r="A80" t="s">
        <v>50</v>
      </c>
      <c s="34" t="s">
        <v>1176</v>
      </c>
      <c s="34" t="s">
        <v>2785</v>
      </c>
      <c s="35" t="s">
        <v>5</v>
      </c>
      <c s="6" t="s">
        <v>3040</v>
      </c>
      <c s="36" t="s">
        <v>2116</v>
      </c>
      <c s="37">
        <v>1</v>
      </c>
      <c s="36">
        <v>0</v>
      </c>
      <c s="36">
        <f>ROUND(G80*H80,6)</f>
      </c>
      <c r="L80" s="38">
        <v>0</v>
      </c>
      <c s="32">
        <f>ROUND(ROUND(L80,2)*ROUND(G80,3),2)</f>
      </c>
      <c s="36" t="s">
        <v>62</v>
      </c>
      <c>
        <f>(M80*21)/100</f>
      </c>
      <c t="s">
        <v>28</v>
      </c>
    </row>
    <row r="81" spans="1:5" ht="12.75">
      <c r="A81" s="35" t="s">
        <v>56</v>
      </c>
      <c r="E81" s="39" t="s">
        <v>3040</v>
      </c>
    </row>
    <row r="82" spans="1:5" ht="12.75">
      <c r="A82" s="35" t="s">
        <v>57</v>
      </c>
      <c r="E82" s="40" t="s">
        <v>5</v>
      </c>
    </row>
    <row r="83" spans="1:5" ht="89.25">
      <c r="A83" t="s">
        <v>58</v>
      </c>
      <c r="E83" s="39" t="s">
        <v>3041</v>
      </c>
    </row>
    <row r="84" spans="1:16" ht="12.75">
      <c r="A84" t="s">
        <v>50</v>
      </c>
      <c s="34" t="s">
        <v>1177</v>
      </c>
      <c s="34" t="s">
        <v>2789</v>
      </c>
      <c s="35" t="s">
        <v>5</v>
      </c>
      <c s="6" t="s">
        <v>2170</v>
      </c>
      <c s="36" t="s">
        <v>2116</v>
      </c>
      <c s="37">
        <v>1</v>
      </c>
      <c s="36">
        <v>0</v>
      </c>
      <c s="36">
        <f>ROUND(G84*H84,6)</f>
      </c>
      <c r="L84" s="38">
        <v>0</v>
      </c>
      <c s="32">
        <f>ROUND(ROUND(L84,2)*ROUND(G84,3),2)</f>
      </c>
      <c s="36" t="s">
        <v>62</v>
      </c>
      <c>
        <f>(M84*21)/100</f>
      </c>
      <c t="s">
        <v>28</v>
      </c>
    </row>
    <row r="85" spans="1:5" ht="12.75">
      <c r="A85" s="35" t="s">
        <v>56</v>
      </c>
      <c r="E85" s="39" t="s">
        <v>2170</v>
      </c>
    </row>
    <row r="86" spans="1:5" ht="12.75">
      <c r="A86" s="35" t="s">
        <v>57</v>
      </c>
      <c r="E86" s="40" t="s">
        <v>5</v>
      </c>
    </row>
    <row r="87" spans="1:5" ht="89.25">
      <c r="A87" t="s">
        <v>58</v>
      </c>
      <c r="E87" s="39" t="s">
        <v>3042</v>
      </c>
    </row>
    <row r="88" spans="1:13" ht="12.75">
      <c r="A88" t="s">
        <v>47</v>
      </c>
      <c r="C88" s="31" t="s">
        <v>130</v>
      </c>
      <c r="E88" s="33" t="s">
        <v>3043</v>
      </c>
      <c r="J88" s="32">
        <f>0</f>
      </c>
      <c s="32">
        <f>0</f>
      </c>
      <c s="32">
        <f>0+L89+L93+L97+L101+L105+L109+L113+L117+L121+L125+L129+L133+L137+L141+L145+L149+L153+L157+L161+L165+L169+L173+L177+L181+L185+L189+L193+L197+L201+L205+L209+L213+L217</f>
      </c>
      <c s="32">
        <f>0+M89+M93+M97+M101+M105+M109+M113+M117+M121+M125+M129+M133+M137+M141+M145+M149+M153+M157+M161+M165+M169+M173+M177+M181+M185+M189+M193+M197+M201+M205+M209+M213+M217</f>
      </c>
    </row>
    <row r="89" spans="1:16" ht="12.75">
      <c r="A89" t="s">
        <v>50</v>
      </c>
      <c s="34" t="s">
        <v>51</v>
      </c>
      <c s="34" t="s">
        <v>3044</v>
      </c>
      <c s="35" t="s">
        <v>5</v>
      </c>
      <c s="6" t="s">
        <v>3045</v>
      </c>
      <c s="36" t="s">
        <v>54</v>
      </c>
      <c s="37">
        <v>1</v>
      </c>
      <c s="36">
        <v>0</v>
      </c>
      <c s="36">
        <f>ROUND(G89*H89,6)</f>
      </c>
      <c r="L89" s="38">
        <v>0</v>
      </c>
      <c s="32">
        <f>ROUND(ROUND(L89,2)*ROUND(G89,3),2)</f>
      </c>
      <c s="36" t="s">
        <v>62</v>
      </c>
      <c>
        <f>(M89*21)/100</f>
      </c>
      <c t="s">
        <v>28</v>
      </c>
    </row>
    <row r="90" spans="1:5" ht="12.75">
      <c r="A90" s="35" t="s">
        <v>56</v>
      </c>
      <c r="E90" s="39" t="s">
        <v>3045</v>
      </c>
    </row>
    <row r="91" spans="1:5" ht="12.75">
      <c r="A91" s="35" t="s">
        <v>57</v>
      </c>
      <c r="E91" s="40" t="s">
        <v>5</v>
      </c>
    </row>
    <row r="92" spans="1:5" ht="409.5">
      <c r="A92" t="s">
        <v>58</v>
      </c>
      <c r="E92" s="39" t="s">
        <v>3046</v>
      </c>
    </row>
    <row r="93" spans="1:16" ht="25.5">
      <c r="A93" t="s">
        <v>50</v>
      </c>
      <c s="34" t="s">
        <v>28</v>
      </c>
      <c s="34" t="s">
        <v>3047</v>
      </c>
      <c s="35" t="s">
        <v>5</v>
      </c>
      <c s="6" t="s">
        <v>3048</v>
      </c>
      <c s="36" t="s">
        <v>54</v>
      </c>
      <c s="37">
        <v>1</v>
      </c>
      <c s="36">
        <v>0</v>
      </c>
      <c s="36">
        <f>ROUND(G93*H93,6)</f>
      </c>
      <c r="L93" s="38">
        <v>0</v>
      </c>
      <c s="32">
        <f>ROUND(ROUND(L93,2)*ROUND(G93,3),2)</f>
      </c>
      <c s="36" t="s">
        <v>55</v>
      </c>
      <c>
        <f>(M93*21)/100</f>
      </c>
      <c t="s">
        <v>28</v>
      </c>
    </row>
    <row r="94" spans="1:5" ht="25.5">
      <c r="A94" s="35" t="s">
        <v>56</v>
      </c>
      <c r="E94" s="39" t="s">
        <v>3048</v>
      </c>
    </row>
    <row r="95" spans="1:5" ht="12.75">
      <c r="A95" s="35" t="s">
        <v>57</v>
      </c>
      <c r="E95" s="40" t="s">
        <v>5</v>
      </c>
    </row>
    <row r="96" spans="1:5" ht="191.25">
      <c r="A96" t="s">
        <v>58</v>
      </c>
      <c r="E96" s="39" t="s">
        <v>3049</v>
      </c>
    </row>
    <row r="97" spans="1:16" ht="12.75">
      <c r="A97" t="s">
        <v>50</v>
      </c>
      <c s="34" t="s">
        <v>26</v>
      </c>
      <c s="34" t="s">
        <v>3050</v>
      </c>
      <c s="35" t="s">
        <v>5</v>
      </c>
      <c s="6" t="s">
        <v>3051</v>
      </c>
      <c s="36" t="s">
        <v>54</v>
      </c>
      <c s="37">
        <v>4</v>
      </c>
      <c s="36">
        <v>0</v>
      </c>
      <c s="36">
        <f>ROUND(G97*H97,6)</f>
      </c>
      <c r="L97" s="38">
        <v>0</v>
      </c>
      <c s="32">
        <f>ROUND(ROUND(L97,2)*ROUND(G97,3),2)</f>
      </c>
      <c s="36" t="s">
        <v>62</v>
      </c>
      <c>
        <f>(M97*21)/100</f>
      </c>
      <c t="s">
        <v>28</v>
      </c>
    </row>
    <row r="98" spans="1:5" ht="12.75">
      <c r="A98" s="35" t="s">
        <v>56</v>
      </c>
      <c r="E98" s="39" t="s">
        <v>3051</v>
      </c>
    </row>
    <row r="99" spans="1:5" ht="12.75">
      <c r="A99" s="35" t="s">
        <v>57</v>
      </c>
      <c r="E99" s="40" t="s">
        <v>5</v>
      </c>
    </row>
    <row r="100" spans="1:5" ht="89.25">
      <c r="A100" t="s">
        <v>58</v>
      </c>
      <c r="E100" s="39" t="s">
        <v>3052</v>
      </c>
    </row>
    <row r="101" spans="1:16" ht="12.75">
      <c r="A101" t="s">
        <v>50</v>
      </c>
      <c s="34" t="s">
        <v>67</v>
      </c>
      <c s="34" t="s">
        <v>3053</v>
      </c>
      <c s="35" t="s">
        <v>5</v>
      </c>
      <c s="6" t="s">
        <v>3054</v>
      </c>
      <c s="36" t="s">
        <v>54</v>
      </c>
      <c s="37">
        <v>4</v>
      </c>
      <c s="36">
        <v>0</v>
      </c>
      <c s="36">
        <f>ROUND(G101*H101,6)</f>
      </c>
      <c r="L101" s="38">
        <v>0</v>
      </c>
      <c s="32">
        <f>ROUND(ROUND(L101,2)*ROUND(G101,3),2)</f>
      </c>
      <c s="36" t="s">
        <v>55</v>
      </c>
      <c>
        <f>(M101*21)/100</f>
      </c>
      <c t="s">
        <v>28</v>
      </c>
    </row>
    <row r="102" spans="1:5" ht="12.75">
      <c r="A102" s="35" t="s">
        <v>56</v>
      </c>
      <c r="E102" s="39" t="s">
        <v>3054</v>
      </c>
    </row>
    <row r="103" spans="1:5" ht="12.75">
      <c r="A103" s="35" t="s">
        <v>57</v>
      </c>
      <c r="E103" s="40" t="s">
        <v>5</v>
      </c>
    </row>
    <row r="104" spans="1:5" ht="140.25">
      <c r="A104" t="s">
        <v>58</v>
      </c>
      <c r="E104" s="39" t="s">
        <v>3055</v>
      </c>
    </row>
    <row r="105" spans="1:16" ht="12.75">
      <c r="A105" t="s">
        <v>50</v>
      </c>
      <c s="34" t="s">
        <v>71</v>
      </c>
      <c s="34" t="s">
        <v>3056</v>
      </c>
      <c s="35" t="s">
        <v>5</v>
      </c>
      <c s="6" t="s">
        <v>3057</v>
      </c>
      <c s="36" t="s">
        <v>54</v>
      </c>
      <c s="37">
        <v>4</v>
      </c>
      <c s="36">
        <v>0</v>
      </c>
      <c s="36">
        <f>ROUND(G105*H105,6)</f>
      </c>
      <c r="L105" s="38">
        <v>0</v>
      </c>
      <c s="32">
        <f>ROUND(ROUND(L105,2)*ROUND(G105,3),2)</f>
      </c>
      <c s="36" t="s">
        <v>55</v>
      </c>
      <c>
        <f>(M105*21)/100</f>
      </c>
      <c t="s">
        <v>28</v>
      </c>
    </row>
    <row r="106" spans="1:5" ht="12.75">
      <c r="A106" s="35" t="s">
        <v>56</v>
      </c>
      <c r="E106" s="39" t="s">
        <v>3057</v>
      </c>
    </row>
    <row r="107" spans="1:5" ht="12.75">
      <c r="A107" s="35" t="s">
        <v>57</v>
      </c>
      <c r="E107" s="40" t="s">
        <v>5</v>
      </c>
    </row>
    <row r="108" spans="1:5" ht="89.25">
      <c r="A108" t="s">
        <v>58</v>
      </c>
      <c r="E108" s="39" t="s">
        <v>3058</v>
      </c>
    </row>
    <row r="109" spans="1:16" ht="25.5">
      <c r="A109" t="s">
        <v>50</v>
      </c>
      <c s="34" t="s">
        <v>27</v>
      </c>
      <c s="34" t="s">
        <v>3059</v>
      </c>
      <c s="35" t="s">
        <v>51</v>
      </c>
      <c s="6" t="s">
        <v>3060</v>
      </c>
      <c s="36" t="s">
        <v>54</v>
      </c>
      <c s="37">
        <v>1</v>
      </c>
      <c s="36">
        <v>0</v>
      </c>
      <c s="36">
        <f>ROUND(G109*H109,6)</f>
      </c>
      <c r="L109" s="38">
        <v>0</v>
      </c>
      <c s="32">
        <f>ROUND(ROUND(L109,2)*ROUND(G109,3),2)</f>
      </c>
      <c s="36" t="s">
        <v>55</v>
      </c>
      <c>
        <f>(M109*21)/100</f>
      </c>
      <c t="s">
        <v>28</v>
      </c>
    </row>
    <row r="110" spans="1:5" ht="25.5">
      <c r="A110" s="35" t="s">
        <v>56</v>
      </c>
      <c r="E110" s="39" t="s">
        <v>3060</v>
      </c>
    </row>
    <row r="111" spans="1:5" ht="12.75">
      <c r="A111" s="35" t="s">
        <v>57</v>
      </c>
      <c r="E111" s="40" t="s">
        <v>5</v>
      </c>
    </row>
    <row r="112" spans="1:5" ht="191.25">
      <c r="A112" t="s">
        <v>58</v>
      </c>
      <c r="E112" s="39" t="s">
        <v>3061</v>
      </c>
    </row>
    <row r="113" spans="1:16" ht="12.75">
      <c r="A113" t="s">
        <v>50</v>
      </c>
      <c s="34" t="s">
        <v>78</v>
      </c>
      <c s="34" t="s">
        <v>3062</v>
      </c>
      <c s="35" t="s">
        <v>5</v>
      </c>
      <c s="6" t="s">
        <v>3063</v>
      </c>
      <c s="36" t="s">
        <v>54</v>
      </c>
      <c s="37">
        <v>3</v>
      </c>
      <c s="36">
        <v>0</v>
      </c>
      <c s="36">
        <f>ROUND(G113*H113,6)</f>
      </c>
      <c r="L113" s="38">
        <v>0</v>
      </c>
      <c s="32">
        <f>ROUND(ROUND(L113,2)*ROUND(G113,3),2)</f>
      </c>
      <c s="36" t="s">
        <v>55</v>
      </c>
      <c>
        <f>(M113*21)/100</f>
      </c>
      <c t="s">
        <v>28</v>
      </c>
    </row>
    <row r="114" spans="1:5" ht="12.75">
      <c r="A114" s="35" t="s">
        <v>56</v>
      </c>
      <c r="E114" s="39" t="s">
        <v>3063</v>
      </c>
    </row>
    <row r="115" spans="1:5" ht="12.75">
      <c r="A115" s="35" t="s">
        <v>57</v>
      </c>
      <c r="E115" s="40" t="s">
        <v>5</v>
      </c>
    </row>
    <row r="116" spans="1:5" ht="89.25">
      <c r="A116" t="s">
        <v>58</v>
      </c>
      <c r="E116" s="39" t="s">
        <v>3064</v>
      </c>
    </row>
    <row r="117" spans="1:16" ht="25.5">
      <c r="A117" t="s">
        <v>50</v>
      </c>
      <c s="34" t="s">
        <v>82</v>
      </c>
      <c s="34" t="s">
        <v>3059</v>
      </c>
      <c s="35" t="s">
        <v>5</v>
      </c>
      <c s="6" t="s">
        <v>3060</v>
      </c>
      <c s="36" t="s">
        <v>54</v>
      </c>
      <c s="37">
        <v>3</v>
      </c>
      <c s="36">
        <v>0</v>
      </c>
      <c s="36">
        <f>ROUND(G117*H117,6)</f>
      </c>
      <c r="L117" s="38">
        <v>0</v>
      </c>
      <c s="32">
        <f>ROUND(ROUND(L117,2)*ROUND(G117,3),2)</f>
      </c>
      <c s="36" t="s">
        <v>55</v>
      </c>
      <c>
        <f>(M117*21)/100</f>
      </c>
      <c t="s">
        <v>28</v>
      </c>
    </row>
    <row r="118" spans="1:5" ht="25.5">
      <c r="A118" s="35" t="s">
        <v>56</v>
      </c>
      <c r="E118" s="39" t="s">
        <v>3060</v>
      </c>
    </row>
    <row r="119" spans="1:5" ht="12.75">
      <c r="A119" s="35" t="s">
        <v>57</v>
      </c>
      <c r="E119" s="40" t="s">
        <v>5</v>
      </c>
    </row>
    <row r="120" spans="1:5" ht="191.25">
      <c r="A120" t="s">
        <v>58</v>
      </c>
      <c r="E120" s="39" t="s">
        <v>3061</v>
      </c>
    </row>
    <row r="121" spans="1:16" ht="12.75">
      <c r="A121" t="s">
        <v>50</v>
      </c>
      <c s="34" t="s">
        <v>86</v>
      </c>
      <c s="34" t="s">
        <v>3065</v>
      </c>
      <c s="35" t="s">
        <v>5</v>
      </c>
      <c s="6" t="s">
        <v>3066</v>
      </c>
      <c s="36" t="s">
        <v>54</v>
      </c>
      <c s="37">
        <v>1</v>
      </c>
      <c s="36">
        <v>0</v>
      </c>
      <c s="36">
        <f>ROUND(G121*H121,6)</f>
      </c>
      <c r="L121" s="38">
        <v>0</v>
      </c>
      <c s="32">
        <f>ROUND(ROUND(L121,2)*ROUND(G121,3),2)</f>
      </c>
      <c s="36" t="s">
        <v>55</v>
      </c>
      <c>
        <f>(M121*21)/100</f>
      </c>
      <c t="s">
        <v>28</v>
      </c>
    </row>
    <row r="122" spans="1:5" ht="12.75">
      <c r="A122" s="35" t="s">
        <v>56</v>
      </c>
      <c r="E122" s="39" t="s">
        <v>3066</v>
      </c>
    </row>
    <row r="123" spans="1:5" ht="12.75">
      <c r="A123" s="35" t="s">
        <v>57</v>
      </c>
      <c r="E123" s="40" t="s">
        <v>5</v>
      </c>
    </row>
    <row r="124" spans="1:5" ht="89.25">
      <c r="A124" t="s">
        <v>58</v>
      </c>
      <c r="E124" s="39" t="s">
        <v>3067</v>
      </c>
    </row>
    <row r="125" spans="1:16" ht="25.5">
      <c r="A125" t="s">
        <v>50</v>
      </c>
      <c s="34" t="s">
        <v>90</v>
      </c>
      <c s="34" t="s">
        <v>3059</v>
      </c>
      <c s="35" t="s">
        <v>26</v>
      </c>
      <c s="6" t="s">
        <v>3060</v>
      </c>
      <c s="36" t="s">
        <v>54</v>
      </c>
      <c s="37">
        <v>1</v>
      </c>
      <c s="36">
        <v>0</v>
      </c>
      <c s="36">
        <f>ROUND(G125*H125,6)</f>
      </c>
      <c r="L125" s="38">
        <v>0</v>
      </c>
      <c s="32">
        <f>ROUND(ROUND(L125,2)*ROUND(G125,3),2)</f>
      </c>
      <c s="36" t="s">
        <v>55</v>
      </c>
      <c>
        <f>(M125*21)/100</f>
      </c>
      <c t="s">
        <v>28</v>
      </c>
    </row>
    <row r="126" spans="1:5" ht="25.5">
      <c r="A126" s="35" t="s">
        <v>56</v>
      </c>
      <c r="E126" s="39" t="s">
        <v>3060</v>
      </c>
    </row>
    <row r="127" spans="1:5" ht="12.75">
      <c r="A127" s="35" t="s">
        <v>57</v>
      </c>
      <c r="E127" s="40" t="s">
        <v>5</v>
      </c>
    </row>
    <row r="128" spans="1:5" ht="191.25">
      <c r="A128" t="s">
        <v>58</v>
      </c>
      <c r="E128" s="39" t="s">
        <v>3061</v>
      </c>
    </row>
    <row r="129" spans="1:16" ht="12.75">
      <c r="A129" t="s">
        <v>50</v>
      </c>
      <c s="34" t="s">
        <v>94</v>
      </c>
      <c s="34" t="s">
        <v>3068</v>
      </c>
      <c s="35" t="s">
        <v>5</v>
      </c>
      <c s="6" t="s">
        <v>3069</v>
      </c>
      <c s="36" t="s">
        <v>54</v>
      </c>
      <c s="37">
        <v>1</v>
      </c>
      <c s="36">
        <v>0</v>
      </c>
      <c s="36">
        <f>ROUND(G129*H129,6)</f>
      </c>
      <c r="L129" s="38">
        <v>0</v>
      </c>
      <c s="32">
        <f>ROUND(ROUND(L129,2)*ROUND(G129,3),2)</f>
      </c>
      <c s="36" t="s">
        <v>62</v>
      </c>
      <c>
        <f>(M129*21)/100</f>
      </c>
      <c t="s">
        <v>28</v>
      </c>
    </row>
    <row r="130" spans="1:5" ht="12.75">
      <c r="A130" s="35" t="s">
        <v>56</v>
      </c>
      <c r="E130" s="39" t="s">
        <v>3069</v>
      </c>
    </row>
    <row r="131" spans="1:5" ht="12.75">
      <c r="A131" s="35" t="s">
        <v>57</v>
      </c>
      <c r="E131" s="40" t="s">
        <v>5</v>
      </c>
    </row>
    <row r="132" spans="1:5" ht="191.25">
      <c r="A132" t="s">
        <v>58</v>
      </c>
      <c r="E132" s="39" t="s">
        <v>3070</v>
      </c>
    </row>
    <row r="133" spans="1:16" ht="25.5">
      <c r="A133" t="s">
        <v>50</v>
      </c>
      <c s="34" t="s">
        <v>98</v>
      </c>
      <c s="34" t="s">
        <v>3059</v>
      </c>
      <c s="35" t="s">
        <v>28</v>
      </c>
      <c s="6" t="s">
        <v>3060</v>
      </c>
      <c s="36" t="s">
        <v>54</v>
      </c>
      <c s="37">
        <v>1</v>
      </c>
      <c s="36">
        <v>0</v>
      </c>
      <c s="36">
        <f>ROUND(G133*H133,6)</f>
      </c>
      <c r="L133" s="38">
        <v>0</v>
      </c>
      <c s="32">
        <f>ROUND(ROUND(L133,2)*ROUND(G133,3),2)</f>
      </c>
      <c s="36" t="s">
        <v>55</v>
      </c>
      <c>
        <f>(M133*21)/100</f>
      </c>
      <c t="s">
        <v>28</v>
      </c>
    </row>
    <row r="134" spans="1:5" ht="25.5">
      <c r="A134" s="35" t="s">
        <v>56</v>
      </c>
      <c r="E134" s="39" t="s">
        <v>3060</v>
      </c>
    </row>
    <row r="135" spans="1:5" ht="12.75">
      <c r="A135" s="35" t="s">
        <v>57</v>
      </c>
      <c r="E135" s="40" t="s">
        <v>5</v>
      </c>
    </row>
    <row r="136" spans="1:5" ht="191.25">
      <c r="A136" t="s">
        <v>58</v>
      </c>
      <c r="E136" s="39" t="s">
        <v>3061</v>
      </c>
    </row>
    <row r="137" spans="1:16" ht="12.75">
      <c r="A137" t="s">
        <v>50</v>
      </c>
      <c s="34" t="s">
        <v>102</v>
      </c>
      <c s="34" t="s">
        <v>3071</v>
      </c>
      <c s="35" t="s">
        <v>5</v>
      </c>
      <c s="6" t="s">
        <v>3072</v>
      </c>
      <c s="36" t="s">
        <v>54</v>
      </c>
      <c s="37">
        <v>1</v>
      </c>
      <c s="36">
        <v>0</v>
      </c>
      <c s="36">
        <f>ROUND(G137*H137,6)</f>
      </c>
      <c r="L137" s="38">
        <v>0</v>
      </c>
      <c s="32">
        <f>ROUND(ROUND(L137,2)*ROUND(G137,3),2)</f>
      </c>
      <c s="36" t="s">
        <v>55</v>
      </c>
      <c>
        <f>(M137*21)/100</f>
      </c>
      <c t="s">
        <v>28</v>
      </c>
    </row>
    <row r="138" spans="1:5" ht="12.75">
      <c r="A138" s="35" t="s">
        <v>56</v>
      </c>
      <c r="E138" s="39" t="s">
        <v>3072</v>
      </c>
    </row>
    <row r="139" spans="1:5" ht="12.75">
      <c r="A139" s="35" t="s">
        <v>57</v>
      </c>
      <c r="E139" s="40" t="s">
        <v>5</v>
      </c>
    </row>
    <row r="140" spans="1:5" ht="89.25">
      <c r="A140" t="s">
        <v>58</v>
      </c>
      <c r="E140" s="39" t="s">
        <v>3073</v>
      </c>
    </row>
    <row r="141" spans="1:16" ht="25.5">
      <c r="A141" t="s">
        <v>50</v>
      </c>
      <c s="34" t="s">
        <v>106</v>
      </c>
      <c s="34" t="s">
        <v>3074</v>
      </c>
      <c s="35" t="s">
        <v>5</v>
      </c>
      <c s="6" t="s">
        <v>3075</v>
      </c>
      <c s="36" t="s">
        <v>54</v>
      </c>
      <c s="37">
        <v>1</v>
      </c>
      <c s="36">
        <v>0</v>
      </c>
      <c s="36">
        <f>ROUND(G141*H141,6)</f>
      </c>
      <c r="L141" s="38">
        <v>0</v>
      </c>
      <c s="32">
        <f>ROUND(ROUND(L141,2)*ROUND(G141,3),2)</f>
      </c>
      <c s="36" t="s">
        <v>55</v>
      </c>
      <c>
        <f>(M141*21)/100</f>
      </c>
      <c t="s">
        <v>28</v>
      </c>
    </row>
    <row r="142" spans="1:5" ht="25.5">
      <c r="A142" s="35" t="s">
        <v>56</v>
      </c>
      <c r="E142" s="39" t="s">
        <v>3075</v>
      </c>
    </row>
    <row r="143" spans="1:5" ht="12.75">
      <c r="A143" s="35" t="s">
        <v>57</v>
      </c>
      <c r="E143" s="40" t="s">
        <v>5</v>
      </c>
    </row>
    <row r="144" spans="1:5" ht="191.25">
      <c r="A144" t="s">
        <v>58</v>
      </c>
      <c r="E144" s="39" t="s">
        <v>3076</v>
      </c>
    </row>
    <row r="145" spans="1:16" ht="25.5">
      <c r="A145" t="s">
        <v>50</v>
      </c>
      <c s="34" t="s">
        <v>110</v>
      </c>
      <c s="34" t="s">
        <v>3077</v>
      </c>
      <c s="35" t="s">
        <v>5</v>
      </c>
      <c s="6" t="s">
        <v>3078</v>
      </c>
      <c s="36" t="s">
        <v>54</v>
      </c>
      <c s="37">
        <v>6</v>
      </c>
      <c s="36">
        <v>0</v>
      </c>
      <c s="36">
        <f>ROUND(G145*H145,6)</f>
      </c>
      <c r="L145" s="38">
        <v>0</v>
      </c>
      <c s="32">
        <f>ROUND(ROUND(L145,2)*ROUND(G145,3),2)</f>
      </c>
      <c s="36" t="s">
        <v>55</v>
      </c>
      <c>
        <f>(M145*21)/100</f>
      </c>
      <c t="s">
        <v>28</v>
      </c>
    </row>
    <row r="146" spans="1:5" ht="25.5">
      <c r="A146" s="35" t="s">
        <v>56</v>
      </c>
      <c r="E146" s="39" t="s">
        <v>3078</v>
      </c>
    </row>
    <row r="147" spans="1:5" ht="12.75">
      <c r="A147" s="35" t="s">
        <v>57</v>
      </c>
      <c r="E147" s="40" t="s">
        <v>5</v>
      </c>
    </row>
    <row r="148" spans="1:5" ht="140.25">
      <c r="A148" t="s">
        <v>58</v>
      </c>
      <c r="E148" s="39" t="s">
        <v>3079</v>
      </c>
    </row>
    <row r="149" spans="1:16" ht="12.75">
      <c r="A149" t="s">
        <v>50</v>
      </c>
      <c s="34" t="s">
        <v>114</v>
      </c>
      <c s="34" t="s">
        <v>3080</v>
      </c>
      <c s="35" t="s">
        <v>5</v>
      </c>
      <c s="6" t="s">
        <v>3081</v>
      </c>
      <c s="36" t="s">
        <v>54</v>
      </c>
      <c s="37">
        <v>6</v>
      </c>
      <c s="36">
        <v>0</v>
      </c>
      <c s="36">
        <f>ROUND(G149*H149,6)</f>
      </c>
      <c r="L149" s="38">
        <v>0</v>
      </c>
      <c s="32">
        <f>ROUND(ROUND(L149,2)*ROUND(G149,3),2)</f>
      </c>
      <c s="36" t="s">
        <v>55</v>
      </c>
      <c>
        <f>(M149*21)/100</f>
      </c>
      <c t="s">
        <v>28</v>
      </c>
    </row>
    <row r="150" spans="1:5" ht="12.75">
      <c r="A150" s="35" t="s">
        <v>56</v>
      </c>
      <c r="E150" s="39" t="s">
        <v>3081</v>
      </c>
    </row>
    <row r="151" spans="1:5" ht="12.75">
      <c r="A151" s="35" t="s">
        <v>57</v>
      </c>
      <c r="E151" s="40" t="s">
        <v>5</v>
      </c>
    </row>
    <row r="152" spans="1:5" ht="127.5">
      <c r="A152" t="s">
        <v>58</v>
      </c>
      <c r="E152" s="39" t="s">
        <v>3082</v>
      </c>
    </row>
    <row r="153" spans="1:16" ht="12.75">
      <c r="A153" t="s">
        <v>50</v>
      </c>
      <c s="34" t="s">
        <v>118</v>
      </c>
      <c s="34" t="s">
        <v>3083</v>
      </c>
      <c s="35" t="s">
        <v>5</v>
      </c>
      <c s="6" t="s">
        <v>3084</v>
      </c>
      <c s="36" t="s">
        <v>54</v>
      </c>
      <c s="37">
        <v>6</v>
      </c>
      <c s="36">
        <v>0</v>
      </c>
      <c s="36">
        <f>ROUND(G153*H153,6)</f>
      </c>
      <c r="L153" s="38">
        <v>0</v>
      </c>
      <c s="32">
        <f>ROUND(ROUND(L153,2)*ROUND(G153,3),2)</f>
      </c>
      <c s="36" t="s">
        <v>55</v>
      </c>
      <c>
        <f>(M153*21)/100</f>
      </c>
      <c t="s">
        <v>28</v>
      </c>
    </row>
    <row r="154" spans="1:5" ht="12.75">
      <c r="A154" s="35" t="s">
        <v>56</v>
      </c>
      <c r="E154" s="39" t="s">
        <v>3084</v>
      </c>
    </row>
    <row r="155" spans="1:5" ht="12.75">
      <c r="A155" s="35" t="s">
        <v>57</v>
      </c>
      <c r="E155" s="40" t="s">
        <v>5</v>
      </c>
    </row>
    <row r="156" spans="1:5" ht="191.25">
      <c r="A156" t="s">
        <v>58</v>
      </c>
      <c r="E156" s="39" t="s">
        <v>3085</v>
      </c>
    </row>
    <row r="157" spans="1:16" ht="12.75">
      <c r="A157" t="s">
        <v>50</v>
      </c>
      <c s="34" t="s">
        <v>122</v>
      </c>
      <c s="34" t="s">
        <v>3086</v>
      </c>
      <c s="35" t="s">
        <v>5</v>
      </c>
      <c s="6" t="s">
        <v>3087</v>
      </c>
      <c s="36" t="s">
        <v>54</v>
      </c>
      <c s="37">
        <v>2</v>
      </c>
      <c s="36">
        <v>0</v>
      </c>
      <c s="36">
        <f>ROUND(G157*H157,6)</f>
      </c>
      <c r="L157" s="38">
        <v>0</v>
      </c>
      <c s="32">
        <f>ROUND(ROUND(L157,2)*ROUND(G157,3),2)</f>
      </c>
      <c s="36" t="s">
        <v>55</v>
      </c>
      <c>
        <f>(M157*21)/100</f>
      </c>
      <c t="s">
        <v>28</v>
      </c>
    </row>
    <row r="158" spans="1:5" ht="12.75">
      <c r="A158" s="35" t="s">
        <v>56</v>
      </c>
      <c r="E158" s="39" t="s">
        <v>3087</v>
      </c>
    </row>
    <row r="159" spans="1:5" ht="12.75">
      <c r="A159" s="35" t="s">
        <v>57</v>
      </c>
      <c r="E159" s="40" t="s">
        <v>5</v>
      </c>
    </row>
    <row r="160" spans="1:5" ht="89.25">
      <c r="A160" t="s">
        <v>58</v>
      </c>
      <c r="E160" s="39" t="s">
        <v>3088</v>
      </c>
    </row>
    <row r="161" spans="1:16" ht="12.75">
      <c r="A161" t="s">
        <v>50</v>
      </c>
      <c s="34" t="s">
        <v>126</v>
      </c>
      <c s="34" t="s">
        <v>3089</v>
      </c>
      <c s="35" t="s">
        <v>5</v>
      </c>
      <c s="6" t="s">
        <v>3090</v>
      </c>
      <c s="36" t="s">
        <v>54</v>
      </c>
      <c s="37">
        <v>26</v>
      </c>
      <c s="36">
        <v>0</v>
      </c>
      <c s="36">
        <f>ROUND(G161*H161,6)</f>
      </c>
      <c r="L161" s="38">
        <v>0</v>
      </c>
      <c s="32">
        <f>ROUND(ROUND(L161,2)*ROUND(G161,3),2)</f>
      </c>
      <c s="36" t="s">
        <v>62</v>
      </c>
      <c>
        <f>(M161*21)/100</f>
      </c>
      <c t="s">
        <v>28</v>
      </c>
    </row>
    <row r="162" spans="1:5" ht="12.75">
      <c r="A162" s="35" t="s">
        <v>56</v>
      </c>
      <c r="E162" s="39" t="s">
        <v>3090</v>
      </c>
    </row>
    <row r="163" spans="1:5" ht="12.75">
      <c r="A163" s="35" t="s">
        <v>57</v>
      </c>
      <c r="E163" s="40" t="s">
        <v>5</v>
      </c>
    </row>
    <row r="164" spans="1:5" ht="242.25">
      <c r="A164" t="s">
        <v>58</v>
      </c>
      <c r="E164" s="39" t="s">
        <v>3091</v>
      </c>
    </row>
    <row r="165" spans="1:16" ht="12.75">
      <c r="A165" t="s">
        <v>50</v>
      </c>
      <c s="34" t="s">
        <v>132</v>
      </c>
      <c s="34" t="s">
        <v>3092</v>
      </c>
      <c s="35" t="s">
        <v>5</v>
      </c>
      <c s="6" t="s">
        <v>3031</v>
      </c>
      <c s="36" t="s">
        <v>54</v>
      </c>
      <c s="37">
        <v>28</v>
      </c>
      <c s="36">
        <v>0</v>
      </c>
      <c s="36">
        <f>ROUND(G165*H165,6)</f>
      </c>
      <c r="L165" s="38">
        <v>0</v>
      </c>
      <c s="32">
        <f>ROUND(ROUND(L165,2)*ROUND(G165,3),2)</f>
      </c>
      <c s="36" t="s">
        <v>55</v>
      </c>
      <c>
        <f>(M165*21)/100</f>
      </c>
      <c t="s">
        <v>28</v>
      </c>
    </row>
    <row r="166" spans="1:5" ht="12.75">
      <c r="A166" s="35" t="s">
        <v>56</v>
      </c>
      <c r="E166" s="39" t="s">
        <v>3031</v>
      </c>
    </row>
    <row r="167" spans="1:5" ht="12.75">
      <c r="A167" s="35" t="s">
        <v>57</v>
      </c>
      <c r="E167" s="40" t="s">
        <v>5</v>
      </c>
    </row>
    <row r="168" spans="1:5" ht="140.25">
      <c r="A168" t="s">
        <v>58</v>
      </c>
      <c r="E168" s="39" t="s">
        <v>3093</v>
      </c>
    </row>
    <row r="169" spans="1:16" ht="12.75">
      <c r="A169" t="s">
        <v>50</v>
      </c>
      <c s="34" t="s">
        <v>136</v>
      </c>
      <c s="34" t="s">
        <v>3094</v>
      </c>
      <c s="35" t="s">
        <v>5</v>
      </c>
      <c s="6" t="s">
        <v>3095</v>
      </c>
      <c s="36" t="s">
        <v>54</v>
      </c>
      <c s="37">
        <v>2</v>
      </c>
      <c s="36">
        <v>0</v>
      </c>
      <c s="36">
        <f>ROUND(G169*H169,6)</f>
      </c>
      <c r="L169" s="38">
        <v>0</v>
      </c>
      <c s="32">
        <f>ROUND(ROUND(L169,2)*ROUND(G169,3),2)</f>
      </c>
      <c s="36" t="s">
        <v>55</v>
      </c>
      <c>
        <f>(M169*21)/100</f>
      </c>
      <c t="s">
        <v>28</v>
      </c>
    </row>
    <row r="170" spans="1:5" ht="12.75">
      <c r="A170" s="35" t="s">
        <v>56</v>
      </c>
      <c r="E170" s="39" t="s">
        <v>3095</v>
      </c>
    </row>
    <row r="171" spans="1:5" ht="12.75">
      <c r="A171" s="35" t="s">
        <v>57</v>
      </c>
      <c r="E171" s="40" t="s">
        <v>5</v>
      </c>
    </row>
    <row r="172" spans="1:5" ht="89.25">
      <c r="A172" t="s">
        <v>58</v>
      </c>
      <c r="E172" s="39" t="s">
        <v>3096</v>
      </c>
    </row>
    <row r="173" spans="1:16" ht="12.75">
      <c r="A173" t="s">
        <v>50</v>
      </c>
      <c s="34" t="s">
        <v>140</v>
      </c>
      <c s="34" t="s">
        <v>3097</v>
      </c>
      <c s="35" t="s">
        <v>5</v>
      </c>
      <c s="6" t="s">
        <v>3098</v>
      </c>
      <c s="36" t="s">
        <v>54</v>
      </c>
      <c s="37">
        <v>2</v>
      </c>
      <c s="36">
        <v>0</v>
      </c>
      <c s="36">
        <f>ROUND(G173*H173,6)</f>
      </c>
      <c r="L173" s="38">
        <v>0</v>
      </c>
      <c s="32">
        <f>ROUND(ROUND(L173,2)*ROUND(G173,3),2)</f>
      </c>
      <c s="36" t="s">
        <v>55</v>
      </c>
      <c>
        <f>(M173*21)/100</f>
      </c>
      <c t="s">
        <v>28</v>
      </c>
    </row>
    <row r="174" spans="1:5" ht="12.75">
      <c r="A174" s="35" t="s">
        <v>56</v>
      </c>
      <c r="E174" s="39" t="s">
        <v>3098</v>
      </c>
    </row>
    <row r="175" spans="1:5" ht="12.75">
      <c r="A175" s="35" t="s">
        <v>57</v>
      </c>
      <c r="E175" s="40" t="s">
        <v>5</v>
      </c>
    </row>
    <row r="176" spans="1:5" ht="191.25">
      <c r="A176" t="s">
        <v>58</v>
      </c>
      <c r="E176" s="39" t="s">
        <v>3099</v>
      </c>
    </row>
    <row r="177" spans="1:16" ht="25.5">
      <c r="A177" t="s">
        <v>50</v>
      </c>
      <c s="34" t="s">
        <v>144</v>
      </c>
      <c s="34" t="s">
        <v>3100</v>
      </c>
      <c s="35" t="s">
        <v>5</v>
      </c>
      <c s="6" t="s">
        <v>3101</v>
      </c>
      <c s="36" t="s">
        <v>202</v>
      </c>
      <c s="37">
        <v>90</v>
      </c>
      <c s="36">
        <v>0</v>
      </c>
      <c s="36">
        <f>ROUND(G177*H177,6)</f>
      </c>
      <c r="L177" s="38">
        <v>0</v>
      </c>
      <c s="32">
        <f>ROUND(ROUND(L177,2)*ROUND(G177,3),2)</f>
      </c>
      <c s="36" t="s">
        <v>62</v>
      </c>
      <c>
        <f>(M177*21)/100</f>
      </c>
      <c t="s">
        <v>28</v>
      </c>
    </row>
    <row r="178" spans="1:5" ht="25.5">
      <c r="A178" s="35" t="s">
        <v>56</v>
      </c>
      <c r="E178" s="39" t="s">
        <v>3101</v>
      </c>
    </row>
    <row r="179" spans="1:5" ht="12.75">
      <c r="A179" s="35" t="s">
        <v>57</v>
      </c>
      <c r="E179" s="40" t="s">
        <v>5</v>
      </c>
    </row>
    <row r="180" spans="1:5" ht="293.25">
      <c r="A180" t="s">
        <v>58</v>
      </c>
      <c r="E180" s="39" t="s">
        <v>3102</v>
      </c>
    </row>
    <row r="181" spans="1:16" ht="25.5">
      <c r="A181" t="s">
        <v>50</v>
      </c>
      <c s="34" t="s">
        <v>148</v>
      </c>
      <c s="34" t="s">
        <v>3103</v>
      </c>
      <c s="35" t="s">
        <v>5</v>
      </c>
      <c s="6" t="s">
        <v>3104</v>
      </c>
      <c s="36" t="s">
        <v>202</v>
      </c>
      <c s="37">
        <v>90</v>
      </c>
      <c s="36">
        <v>0</v>
      </c>
      <c s="36">
        <f>ROUND(G181*H181,6)</f>
      </c>
      <c r="L181" s="38">
        <v>0</v>
      </c>
      <c s="32">
        <f>ROUND(ROUND(L181,2)*ROUND(G181,3),2)</f>
      </c>
      <c s="36" t="s">
        <v>55</v>
      </c>
      <c>
        <f>(M181*21)/100</f>
      </c>
      <c t="s">
        <v>28</v>
      </c>
    </row>
    <row r="182" spans="1:5" ht="25.5">
      <c r="A182" s="35" t="s">
        <v>56</v>
      </c>
      <c r="E182" s="39" t="s">
        <v>3104</v>
      </c>
    </row>
    <row r="183" spans="1:5" ht="12.75">
      <c r="A183" s="35" t="s">
        <v>57</v>
      </c>
      <c r="E183" s="40" t="s">
        <v>5</v>
      </c>
    </row>
    <row r="184" spans="1:5" ht="191.25">
      <c r="A184" t="s">
        <v>58</v>
      </c>
      <c r="E184" s="39" t="s">
        <v>3105</v>
      </c>
    </row>
    <row r="185" spans="1:16" ht="25.5">
      <c r="A185" t="s">
        <v>50</v>
      </c>
      <c s="34" t="s">
        <v>151</v>
      </c>
      <c s="34" t="s">
        <v>3106</v>
      </c>
      <c s="35" t="s">
        <v>5</v>
      </c>
      <c s="6" t="s">
        <v>3107</v>
      </c>
      <c s="36" t="s">
        <v>202</v>
      </c>
      <c s="37">
        <v>15</v>
      </c>
      <c s="36">
        <v>0</v>
      </c>
      <c s="36">
        <f>ROUND(G185*H185,6)</f>
      </c>
      <c r="L185" s="38">
        <v>0</v>
      </c>
      <c s="32">
        <f>ROUND(ROUND(L185,2)*ROUND(G185,3),2)</f>
      </c>
      <c s="36" t="s">
        <v>62</v>
      </c>
      <c>
        <f>(M185*21)/100</f>
      </c>
      <c t="s">
        <v>28</v>
      </c>
    </row>
    <row r="186" spans="1:5" ht="25.5">
      <c r="A186" s="35" t="s">
        <v>56</v>
      </c>
      <c r="E186" s="39" t="s">
        <v>3107</v>
      </c>
    </row>
    <row r="187" spans="1:5" ht="12.75">
      <c r="A187" s="35" t="s">
        <v>57</v>
      </c>
      <c r="E187" s="40" t="s">
        <v>5</v>
      </c>
    </row>
    <row r="188" spans="1:5" ht="293.25">
      <c r="A188" t="s">
        <v>58</v>
      </c>
      <c r="E188" s="39" t="s">
        <v>3108</v>
      </c>
    </row>
    <row r="189" spans="1:16" ht="25.5">
      <c r="A189" t="s">
        <v>50</v>
      </c>
      <c s="34" t="s">
        <v>155</v>
      </c>
      <c s="34" t="s">
        <v>3109</v>
      </c>
      <c s="35" t="s">
        <v>5</v>
      </c>
      <c s="6" t="s">
        <v>3110</v>
      </c>
      <c s="36" t="s">
        <v>202</v>
      </c>
      <c s="37">
        <v>1</v>
      </c>
      <c s="36">
        <v>0</v>
      </c>
      <c s="36">
        <f>ROUND(G189*H189,6)</f>
      </c>
      <c r="L189" s="38">
        <v>0</v>
      </c>
      <c s="32">
        <f>ROUND(ROUND(L189,2)*ROUND(G189,3),2)</f>
      </c>
      <c s="36" t="s">
        <v>55</v>
      </c>
      <c>
        <f>(M189*21)/100</f>
      </c>
      <c t="s">
        <v>28</v>
      </c>
    </row>
    <row r="190" spans="1:5" ht="25.5">
      <c r="A190" s="35" t="s">
        <v>56</v>
      </c>
      <c r="E190" s="39" t="s">
        <v>3110</v>
      </c>
    </row>
    <row r="191" spans="1:5" ht="12.75">
      <c r="A191" s="35" t="s">
        <v>57</v>
      </c>
      <c r="E191" s="40" t="s">
        <v>5</v>
      </c>
    </row>
    <row r="192" spans="1:5" ht="191.25">
      <c r="A192" t="s">
        <v>58</v>
      </c>
      <c r="E192" s="39" t="s">
        <v>3111</v>
      </c>
    </row>
    <row r="193" spans="1:16" ht="12.75">
      <c r="A193" t="s">
        <v>50</v>
      </c>
      <c s="34" t="s">
        <v>159</v>
      </c>
      <c s="34" t="s">
        <v>3112</v>
      </c>
      <c s="35" t="s">
        <v>5</v>
      </c>
      <c s="6" t="s">
        <v>3113</v>
      </c>
      <c s="36" t="s">
        <v>54</v>
      </c>
      <c s="37">
        <v>1</v>
      </c>
      <c s="36">
        <v>0</v>
      </c>
      <c s="36">
        <f>ROUND(G193*H193,6)</f>
      </c>
      <c r="L193" s="38">
        <v>0</v>
      </c>
      <c s="32">
        <f>ROUND(ROUND(L193,2)*ROUND(G193,3),2)</f>
      </c>
      <c s="36" t="s">
        <v>55</v>
      </c>
      <c>
        <f>(M193*21)/100</f>
      </c>
      <c t="s">
        <v>28</v>
      </c>
    </row>
    <row r="194" spans="1:5" ht="12.75">
      <c r="A194" s="35" t="s">
        <v>56</v>
      </c>
      <c r="E194" s="39" t="s">
        <v>3113</v>
      </c>
    </row>
    <row r="195" spans="1:5" ht="12.75">
      <c r="A195" s="35" t="s">
        <v>57</v>
      </c>
      <c r="E195" s="40" t="s">
        <v>5</v>
      </c>
    </row>
    <row r="196" spans="1:5" ht="89.25">
      <c r="A196" t="s">
        <v>58</v>
      </c>
      <c r="E196" s="39" t="s">
        <v>3114</v>
      </c>
    </row>
    <row r="197" spans="1:16" ht="25.5">
      <c r="A197" t="s">
        <v>50</v>
      </c>
      <c s="34" t="s">
        <v>163</v>
      </c>
      <c s="34" t="s">
        <v>3115</v>
      </c>
      <c s="35" t="s">
        <v>5</v>
      </c>
      <c s="6" t="s">
        <v>3116</v>
      </c>
      <c s="36" t="s">
        <v>202</v>
      </c>
      <c s="37">
        <v>10</v>
      </c>
      <c s="36">
        <v>0</v>
      </c>
      <c s="36">
        <f>ROUND(G197*H197,6)</f>
      </c>
      <c r="L197" s="38">
        <v>0</v>
      </c>
      <c s="32">
        <f>ROUND(ROUND(L197,2)*ROUND(G197,3),2)</f>
      </c>
      <c s="36" t="s">
        <v>55</v>
      </c>
      <c>
        <f>(M197*21)/100</f>
      </c>
      <c t="s">
        <v>28</v>
      </c>
    </row>
    <row r="198" spans="1:5" ht="25.5">
      <c r="A198" s="35" t="s">
        <v>56</v>
      </c>
      <c r="E198" s="39" t="s">
        <v>3116</v>
      </c>
    </row>
    <row r="199" spans="1:5" ht="12.75">
      <c r="A199" s="35" t="s">
        <v>57</v>
      </c>
      <c r="E199" s="40" t="s">
        <v>5</v>
      </c>
    </row>
    <row r="200" spans="1:5" ht="191.25">
      <c r="A200" t="s">
        <v>58</v>
      </c>
      <c r="E200" s="39" t="s">
        <v>3117</v>
      </c>
    </row>
    <row r="201" spans="1:16" ht="12.75">
      <c r="A201" t="s">
        <v>50</v>
      </c>
      <c s="34" t="s">
        <v>169</v>
      </c>
      <c s="34" t="s">
        <v>3118</v>
      </c>
      <c s="35" t="s">
        <v>5</v>
      </c>
      <c s="6" t="s">
        <v>3119</v>
      </c>
      <c s="36" t="s">
        <v>202</v>
      </c>
      <c s="37">
        <v>10</v>
      </c>
      <c s="36">
        <v>0</v>
      </c>
      <c s="36">
        <f>ROUND(G201*H201,6)</f>
      </c>
      <c r="L201" s="38">
        <v>0</v>
      </c>
      <c s="32">
        <f>ROUND(ROUND(L201,2)*ROUND(G201,3),2)</f>
      </c>
      <c s="36" t="s">
        <v>55</v>
      </c>
      <c>
        <f>(M201*21)/100</f>
      </c>
      <c t="s">
        <v>28</v>
      </c>
    </row>
    <row r="202" spans="1:5" ht="12.75">
      <c r="A202" s="35" t="s">
        <v>56</v>
      </c>
      <c r="E202" s="39" t="s">
        <v>3119</v>
      </c>
    </row>
    <row r="203" spans="1:5" ht="12.75">
      <c r="A203" s="35" t="s">
        <v>57</v>
      </c>
      <c r="E203" s="40" t="s">
        <v>5</v>
      </c>
    </row>
    <row r="204" spans="1:5" ht="89.25">
      <c r="A204" t="s">
        <v>58</v>
      </c>
      <c r="E204" s="39" t="s">
        <v>3120</v>
      </c>
    </row>
    <row r="205" spans="1:16" ht="12.75">
      <c r="A205" t="s">
        <v>50</v>
      </c>
      <c s="34" t="s">
        <v>173</v>
      </c>
      <c s="34" t="s">
        <v>3121</v>
      </c>
      <c s="35" t="s">
        <v>5</v>
      </c>
      <c s="6" t="s">
        <v>3122</v>
      </c>
      <c s="36" t="s">
        <v>202</v>
      </c>
      <c s="37">
        <v>10</v>
      </c>
      <c s="36">
        <v>0</v>
      </c>
      <c s="36">
        <f>ROUND(G205*H205,6)</f>
      </c>
      <c r="L205" s="38">
        <v>0</v>
      </c>
      <c s="32">
        <f>ROUND(ROUND(L205,2)*ROUND(G205,3),2)</f>
      </c>
      <c s="36" t="s">
        <v>55</v>
      </c>
      <c>
        <f>(M205*21)/100</f>
      </c>
      <c t="s">
        <v>28</v>
      </c>
    </row>
    <row r="206" spans="1:5" ht="12.75">
      <c r="A206" s="35" t="s">
        <v>56</v>
      </c>
      <c r="E206" s="39" t="s">
        <v>3122</v>
      </c>
    </row>
    <row r="207" spans="1:5" ht="12.75">
      <c r="A207" s="35" t="s">
        <v>57</v>
      </c>
      <c r="E207" s="40" t="s">
        <v>5</v>
      </c>
    </row>
    <row r="208" spans="1:5" ht="191.25">
      <c r="A208" t="s">
        <v>58</v>
      </c>
      <c r="E208" s="39" t="s">
        <v>3123</v>
      </c>
    </row>
    <row r="209" spans="1:16" ht="12.75">
      <c r="A209" t="s">
        <v>50</v>
      </c>
      <c s="34" t="s">
        <v>177</v>
      </c>
      <c s="34" t="s">
        <v>3124</v>
      </c>
      <c s="35" t="s">
        <v>5</v>
      </c>
      <c s="6" t="s">
        <v>3125</v>
      </c>
      <c s="36" t="s">
        <v>202</v>
      </c>
      <c s="37">
        <v>50</v>
      </c>
      <c s="36">
        <v>0</v>
      </c>
      <c s="36">
        <f>ROUND(G209*H209,6)</f>
      </c>
      <c r="L209" s="38">
        <v>0</v>
      </c>
      <c s="32">
        <f>ROUND(ROUND(L209,2)*ROUND(G209,3),2)</f>
      </c>
      <c s="36" t="s">
        <v>62</v>
      </c>
      <c>
        <f>(M209*21)/100</f>
      </c>
      <c t="s">
        <v>28</v>
      </c>
    </row>
    <row r="210" spans="1:5" ht="12.75">
      <c r="A210" s="35" t="s">
        <v>56</v>
      </c>
      <c r="E210" s="39" t="s">
        <v>3125</v>
      </c>
    </row>
    <row r="211" spans="1:5" ht="12.75">
      <c r="A211" s="35" t="s">
        <v>57</v>
      </c>
      <c r="E211" s="40" t="s">
        <v>5</v>
      </c>
    </row>
    <row r="212" spans="1:5" ht="242.25">
      <c r="A212" t="s">
        <v>58</v>
      </c>
      <c r="E212" s="39" t="s">
        <v>3126</v>
      </c>
    </row>
    <row r="213" spans="1:16" ht="25.5">
      <c r="A213" t="s">
        <v>50</v>
      </c>
      <c s="34" t="s">
        <v>181</v>
      </c>
      <c s="34" t="s">
        <v>3127</v>
      </c>
      <c s="35" t="s">
        <v>5</v>
      </c>
      <c s="6" t="s">
        <v>3128</v>
      </c>
      <c s="36" t="s">
        <v>202</v>
      </c>
      <c s="37">
        <v>50</v>
      </c>
      <c s="36">
        <v>0</v>
      </c>
      <c s="36">
        <f>ROUND(G213*H213,6)</f>
      </c>
      <c r="L213" s="38">
        <v>0</v>
      </c>
      <c s="32">
        <f>ROUND(ROUND(L213,2)*ROUND(G213,3),2)</f>
      </c>
      <c s="36" t="s">
        <v>55</v>
      </c>
      <c>
        <f>(M213*21)/100</f>
      </c>
      <c t="s">
        <v>28</v>
      </c>
    </row>
    <row r="214" spans="1:5" ht="25.5">
      <c r="A214" s="35" t="s">
        <v>56</v>
      </c>
      <c r="E214" s="39" t="s">
        <v>3128</v>
      </c>
    </row>
    <row r="215" spans="1:5" ht="12.75">
      <c r="A215" s="35" t="s">
        <v>57</v>
      </c>
      <c r="E215" s="40" t="s">
        <v>5</v>
      </c>
    </row>
    <row r="216" spans="1:5" ht="191.25">
      <c r="A216" t="s">
        <v>58</v>
      </c>
      <c r="E216" s="39" t="s">
        <v>3129</v>
      </c>
    </row>
    <row r="217" spans="1:16" ht="12.75">
      <c r="A217" t="s">
        <v>50</v>
      </c>
      <c s="34" t="s">
        <v>185</v>
      </c>
      <c s="34" t="s">
        <v>3130</v>
      </c>
      <c s="35" t="s">
        <v>5</v>
      </c>
      <c s="6" t="s">
        <v>3131</v>
      </c>
      <c s="36" t="s">
        <v>2716</v>
      </c>
      <c s="37">
        <v>25</v>
      </c>
      <c s="36">
        <v>0</v>
      </c>
      <c s="36">
        <f>ROUND(G217*H217,6)</f>
      </c>
      <c r="L217" s="38">
        <v>0</v>
      </c>
      <c s="32">
        <f>ROUND(ROUND(L217,2)*ROUND(G217,3),2)</f>
      </c>
      <c s="36" t="s">
        <v>62</v>
      </c>
      <c>
        <f>(M217*21)/100</f>
      </c>
      <c t="s">
        <v>28</v>
      </c>
    </row>
    <row r="218" spans="1:5" ht="12.75">
      <c r="A218" s="35" t="s">
        <v>56</v>
      </c>
      <c r="E218" s="39" t="s">
        <v>3131</v>
      </c>
    </row>
    <row r="219" spans="1:5" ht="12.75">
      <c r="A219" s="35" t="s">
        <v>57</v>
      </c>
      <c r="E219" s="40" t="s">
        <v>5</v>
      </c>
    </row>
    <row r="220" spans="1:5" ht="242.25">
      <c r="A220" t="s">
        <v>58</v>
      </c>
      <c r="E220" s="39" t="s">
        <v>3132</v>
      </c>
    </row>
    <row r="221" spans="1:13" ht="12.75">
      <c r="A221" t="s">
        <v>47</v>
      </c>
      <c r="C221" s="31" t="s">
        <v>167</v>
      </c>
      <c r="E221" s="33" t="s">
        <v>3133</v>
      </c>
      <c r="J221" s="32">
        <f>0</f>
      </c>
      <c s="32">
        <f>0</f>
      </c>
      <c s="32">
        <f>0+L222+L226+L230</f>
      </c>
      <c s="32">
        <f>0+M222+M226+M230</f>
      </c>
    </row>
    <row r="222" spans="1:16" ht="25.5">
      <c r="A222" t="s">
        <v>50</v>
      </c>
      <c s="34" t="s">
        <v>189</v>
      </c>
      <c s="34" t="s">
        <v>3134</v>
      </c>
      <c s="35" t="s">
        <v>5</v>
      </c>
      <c s="6" t="s">
        <v>3101</v>
      </c>
      <c s="36" t="s">
        <v>202</v>
      </c>
      <c s="37">
        <v>1</v>
      </c>
      <c s="36">
        <v>0</v>
      </c>
      <c s="36">
        <f>ROUND(G222*H222,6)</f>
      </c>
      <c r="L222" s="38">
        <v>0</v>
      </c>
      <c s="32">
        <f>ROUND(ROUND(L222,2)*ROUND(G222,3),2)</f>
      </c>
      <c s="36" t="s">
        <v>62</v>
      </c>
      <c>
        <f>(M222*21)/100</f>
      </c>
      <c t="s">
        <v>28</v>
      </c>
    </row>
    <row r="223" spans="1:5" ht="25.5">
      <c r="A223" s="35" t="s">
        <v>56</v>
      </c>
      <c r="E223" s="39" t="s">
        <v>3101</v>
      </c>
    </row>
    <row r="224" spans="1:5" ht="12.75">
      <c r="A224" s="35" t="s">
        <v>57</v>
      </c>
      <c r="E224" s="40" t="s">
        <v>5</v>
      </c>
    </row>
    <row r="225" spans="1:5" ht="293.25">
      <c r="A225" t="s">
        <v>58</v>
      </c>
      <c r="E225" s="39" t="s">
        <v>3135</v>
      </c>
    </row>
    <row r="226" spans="1:16" ht="25.5">
      <c r="A226" t="s">
        <v>50</v>
      </c>
      <c s="34" t="s">
        <v>193</v>
      </c>
      <c s="34" t="s">
        <v>3103</v>
      </c>
      <c s="35" t="s">
        <v>5</v>
      </c>
      <c s="6" t="s">
        <v>3104</v>
      </c>
      <c s="36" t="s">
        <v>202</v>
      </c>
      <c s="37">
        <v>1</v>
      </c>
      <c s="36">
        <v>0</v>
      </c>
      <c s="36">
        <f>ROUND(G226*H226,6)</f>
      </c>
      <c r="L226" s="38">
        <v>0</v>
      </c>
      <c s="32">
        <f>ROUND(ROUND(L226,2)*ROUND(G226,3),2)</f>
      </c>
      <c s="36" t="s">
        <v>55</v>
      </c>
      <c>
        <f>(M226*21)/100</f>
      </c>
      <c t="s">
        <v>28</v>
      </c>
    </row>
    <row r="227" spans="1:5" ht="25.5">
      <c r="A227" s="35" t="s">
        <v>56</v>
      </c>
      <c r="E227" s="39" t="s">
        <v>3104</v>
      </c>
    </row>
    <row r="228" spans="1:5" ht="12.75">
      <c r="A228" s="35" t="s">
        <v>57</v>
      </c>
      <c r="E228" s="40" t="s">
        <v>5</v>
      </c>
    </row>
    <row r="229" spans="1:5" ht="191.25">
      <c r="A229" t="s">
        <v>58</v>
      </c>
      <c r="E229" s="39" t="s">
        <v>3105</v>
      </c>
    </row>
    <row r="230" spans="1:16" ht="12.75">
      <c r="A230" t="s">
        <v>50</v>
      </c>
      <c s="34" t="s">
        <v>199</v>
      </c>
      <c s="34" t="s">
        <v>3136</v>
      </c>
      <c s="35" t="s">
        <v>5</v>
      </c>
      <c s="6" t="s">
        <v>3137</v>
      </c>
      <c s="36" t="s">
        <v>54</v>
      </c>
      <c s="37">
        <v>1</v>
      </c>
      <c s="36">
        <v>0</v>
      </c>
      <c s="36">
        <f>ROUND(G230*H230,6)</f>
      </c>
      <c r="L230" s="38">
        <v>0</v>
      </c>
      <c s="32">
        <f>ROUND(ROUND(L230,2)*ROUND(G230,3),2)</f>
      </c>
      <c s="36" t="s">
        <v>55</v>
      </c>
      <c>
        <f>(M230*21)/100</f>
      </c>
      <c t="s">
        <v>28</v>
      </c>
    </row>
    <row r="231" spans="1:5" ht="12.75">
      <c r="A231" s="35" t="s">
        <v>56</v>
      </c>
      <c r="E231" s="39" t="s">
        <v>3137</v>
      </c>
    </row>
    <row r="232" spans="1:5" ht="12.75">
      <c r="A232" s="35" t="s">
        <v>57</v>
      </c>
      <c r="E232" s="40" t="s">
        <v>5</v>
      </c>
    </row>
    <row r="233" spans="1:5" ht="191.25">
      <c r="A233" t="s">
        <v>58</v>
      </c>
      <c r="E233" s="39" t="s">
        <v>3138</v>
      </c>
    </row>
    <row r="234" spans="1:13" ht="12.75">
      <c r="A234" t="s">
        <v>47</v>
      </c>
      <c r="C234" s="31" t="s">
        <v>197</v>
      </c>
      <c r="E234" s="33" t="s">
        <v>3139</v>
      </c>
      <c r="J234" s="32">
        <f>0</f>
      </c>
      <c s="32">
        <f>0</f>
      </c>
      <c s="32">
        <f>0+L235+L239+L243+L247+L251+L255+L259+L263+L267+L271+L275+L279+L283+L287+L291+L295+L299+L303+L307+L311+L315+L319+L323+L327+L331+L335+L339</f>
      </c>
      <c s="32">
        <f>0+M235+M239+M243+M247+M251+M255+M259+M263+M267+M271+M275+M279+M283+M287+M291+M295+M299+M303+M307+M311+M315+M319+M323+M327+M331+M335+M339</f>
      </c>
    </row>
    <row r="235" spans="1:16" ht="12.75">
      <c r="A235" t="s">
        <v>50</v>
      </c>
      <c s="34" t="s">
        <v>204</v>
      </c>
      <c s="34" t="s">
        <v>3140</v>
      </c>
      <c s="35" t="s">
        <v>5</v>
      </c>
      <c s="6" t="s">
        <v>3141</v>
      </c>
      <c s="36" t="s">
        <v>54</v>
      </c>
      <c s="37">
        <v>4</v>
      </c>
      <c s="36">
        <v>0</v>
      </c>
      <c s="36">
        <f>ROUND(G235*H235,6)</f>
      </c>
      <c r="L235" s="38">
        <v>0</v>
      </c>
      <c s="32">
        <f>ROUND(ROUND(L235,2)*ROUND(G235,3),2)</f>
      </c>
      <c s="36" t="s">
        <v>62</v>
      </c>
      <c>
        <f>(M235*21)/100</f>
      </c>
      <c t="s">
        <v>28</v>
      </c>
    </row>
    <row r="236" spans="1:5" ht="12.75">
      <c r="A236" s="35" t="s">
        <v>56</v>
      </c>
      <c r="E236" s="39" t="s">
        <v>3141</v>
      </c>
    </row>
    <row r="237" spans="1:5" ht="12.75">
      <c r="A237" s="35" t="s">
        <v>57</v>
      </c>
      <c r="E237" s="40" t="s">
        <v>5</v>
      </c>
    </row>
    <row r="238" spans="1:5" ht="293.25">
      <c r="A238" t="s">
        <v>58</v>
      </c>
      <c r="E238" s="39" t="s">
        <v>3142</v>
      </c>
    </row>
    <row r="239" spans="1:16" ht="25.5">
      <c r="A239" t="s">
        <v>50</v>
      </c>
      <c s="34" t="s">
        <v>208</v>
      </c>
      <c s="34" t="s">
        <v>3143</v>
      </c>
      <c s="35" t="s">
        <v>5</v>
      </c>
      <c s="6" t="s">
        <v>3144</v>
      </c>
      <c s="36" t="s">
        <v>54</v>
      </c>
      <c s="37">
        <v>4</v>
      </c>
      <c s="36">
        <v>0</v>
      </c>
      <c s="36">
        <f>ROUND(G239*H239,6)</f>
      </c>
      <c r="L239" s="38">
        <v>0</v>
      </c>
      <c s="32">
        <f>ROUND(ROUND(L239,2)*ROUND(G239,3),2)</f>
      </c>
      <c s="36" t="s">
        <v>55</v>
      </c>
      <c>
        <f>(M239*21)/100</f>
      </c>
      <c t="s">
        <v>28</v>
      </c>
    </row>
    <row r="240" spans="1:5" ht="25.5">
      <c r="A240" s="35" t="s">
        <v>56</v>
      </c>
      <c r="E240" s="39" t="s">
        <v>3144</v>
      </c>
    </row>
    <row r="241" spans="1:5" ht="12.75">
      <c r="A241" s="35" t="s">
        <v>57</v>
      </c>
      <c r="E241" s="40" t="s">
        <v>5</v>
      </c>
    </row>
    <row r="242" spans="1:5" ht="191.25">
      <c r="A242" t="s">
        <v>58</v>
      </c>
      <c r="E242" s="39" t="s">
        <v>3145</v>
      </c>
    </row>
    <row r="243" spans="1:16" ht="12.75">
      <c r="A243" t="s">
        <v>50</v>
      </c>
      <c s="34" t="s">
        <v>212</v>
      </c>
      <c s="34" t="s">
        <v>3146</v>
      </c>
      <c s="35" t="s">
        <v>5</v>
      </c>
      <c s="6" t="s">
        <v>3147</v>
      </c>
      <c s="36" t="s">
        <v>54</v>
      </c>
      <c s="37">
        <v>8</v>
      </c>
      <c s="36">
        <v>0</v>
      </c>
      <c s="36">
        <f>ROUND(G243*H243,6)</f>
      </c>
      <c r="L243" s="38">
        <v>0</v>
      </c>
      <c s="32">
        <f>ROUND(ROUND(L243,2)*ROUND(G243,3),2)</f>
      </c>
      <c s="36" t="s">
        <v>62</v>
      </c>
      <c>
        <f>(M243*21)/100</f>
      </c>
      <c t="s">
        <v>28</v>
      </c>
    </row>
    <row r="244" spans="1:5" ht="12.75">
      <c r="A244" s="35" t="s">
        <v>56</v>
      </c>
      <c r="E244" s="39" t="s">
        <v>3147</v>
      </c>
    </row>
    <row r="245" spans="1:5" ht="12.75">
      <c r="A245" s="35" t="s">
        <v>57</v>
      </c>
      <c r="E245" s="40" t="s">
        <v>5</v>
      </c>
    </row>
    <row r="246" spans="1:5" ht="140.25">
      <c r="A246" t="s">
        <v>58</v>
      </c>
      <c r="E246" s="39" t="s">
        <v>3009</v>
      </c>
    </row>
    <row r="247" spans="1:16" ht="25.5">
      <c r="A247" t="s">
        <v>50</v>
      </c>
      <c s="34" t="s">
        <v>216</v>
      </c>
      <c s="34" t="s">
        <v>3148</v>
      </c>
      <c s="35" t="s">
        <v>51</v>
      </c>
      <c s="6" t="s">
        <v>3060</v>
      </c>
      <c s="36" t="s">
        <v>54</v>
      </c>
      <c s="37">
        <v>8</v>
      </c>
      <c s="36">
        <v>0</v>
      </c>
      <c s="36">
        <f>ROUND(G247*H247,6)</f>
      </c>
      <c r="L247" s="38">
        <v>0</v>
      </c>
      <c s="32">
        <f>ROUND(ROUND(L247,2)*ROUND(G247,3),2)</f>
      </c>
      <c s="36" t="s">
        <v>55</v>
      </c>
      <c>
        <f>(M247*21)/100</f>
      </c>
      <c t="s">
        <v>28</v>
      </c>
    </row>
    <row r="248" spans="1:5" ht="25.5">
      <c r="A248" s="35" t="s">
        <v>56</v>
      </c>
      <c r="E248" s="39" t="s">
        <v>3060</v>
      </c>
    </row>
    <row r="249" spans="1:5" ht="12.75">
      <c r="A249" s="35" t="s">
        <v>57</v>
      </c>
      <c r="E249" s="40" t="s">
        <v>5</v>
      </c>
    </row>
    <row r="250" spans="1:5" ht="191.25">
      <c r="A250" t="s">
        <v>58</v>
      </c>
      <c r="E250" s="39" t="s">
        <v>3149</v>
      </c>
    </row>
    <row r="251" spans="1:16" ht="12.75">
      <c r="A251" t="s">
        <v>50</v>
      </c>
      <c s="34" t="s">
        <v>220</v>
      </c>
      <c s="34" t="s">
        <v>3150</v>
      </c>
      <c s="35" t="s">
        <v>5</v>
      </c>
      <c s="6" t="s">
        <v>3151</v>
      </c>
      <c s="36" t="s">
        <v>54</v>
      </c>
      <c s="37">
        <v>4</v>
      </c>
      <c s="36">
        <v>0</v>
      </c>
      <c s="36">
        <f>ROUND(G251*H251,6)</f>
      </c>
      <c r="L251" s="38">
        <v>0</v>
      </c>
      <c s="32">
        <f>ROUND(ROUND(L251,2)*ROUND(G251,3),2)</f>
      </c>
      <c s="36" t="s">
        <v>62</v>
      </c>
      <c>
        <f>(M251*21)/100</f>
      </c>
      <c t="s">
        <v>28</v>
      </c>
    </row>
    <row r="252" spans="1:5" ht="12.75">
      <c r="A252" s="35" t="s">
        <v>56</v>
      </c>
      <c r="E252" s="39" t="s">
        <v>3151</v>
      </c>
    </row>
    <row r="253" spans="1:5" ht="12.75">
      <c r="A253" s="35" t="s">
        <v>57</v>
      </c>
      <c r="E253" s="40" t="s">
        <v>5</v>
      </c>
    </row>
    <row r="254" spans="1:5" ht="191.25">
      <c r="A254" t="s">
        <v>58</v>
      </c>
      <c r="E254" s="39" t="s">
        <v>3152</v>
      </c>
    </row>
    <row r="255" spans="1:16" ht="25.5">
      <c r="A255" t="s">
        <v>50</v>
      </c>
      <c s="34" t="s">
        <v>224</v>
      </c>
      <c s="34" t="s">
        <v>3059</v>
      </c>
      <c s="35" t="s">
        <v>51</v>
      </c>
      <c s="6" t="s">
        <v>3060</v>
      </c>
      <c s="36" t="s">
        <v>54</v>
      </c>
      <c s="37">
        <v>4</v>
      </c>
      <c s="36">
        <v>0</v>
      </c>
      <c s="36">
        <f>ROUND(G255*H255,6)</f>
      </c>
      <c r="L255" s="38">
        <v>0</v>
      </c>
      <c s="32">
        <f>ROUND(ROUND(L255,2)*ROUND(G255,3),2)</f>
      </c>
      <c s="36" t="s">
        <v>55</v>
      </c>
      <c>
        <f>(M255*21)/100</f>
      </c>
      <c t="s">
        <v>28</v>
      </c>
    </row>
    <row r="256" spans="1:5" ht="25.5">
      <c r="A256" s="35" t="s">
        <v>56</v>
      </c>
      <c r="E256" s="39" t="s">
        <v>3060</v>
      </c>
    </row>
    <row r="257" spans="1:5" ht="12.75">
      <c r="A257" s="35" t="s">
        <v>57</v>
      </c>
      <c r="E257" s="40" t="s">
        <v>5</v>
      </c>
    </row>
    <row r="258" spans="1:5" ht="191.25">
      <c r="A258" t="s">
        <v>58</v>
      </c>
      <c r="E258" s="39" t="s">
        <v>3061</v>
      </c>
    </row>
    <row r="259" spans="1:16" ht="12.75">
      <c r="A259" t="s">
        <v>50</v>
      </c>
      <c s="34" t="s">
        <v>228</v>
      </c>
      <c s="34" t="s">
        <v>3153</v>
      </c>
      <c s="35" t="s">
        <v>5</v>
      </c>
      <c s="6" t="s">
        <v>3154</v>
      </c>
      <c s="36" t="s">
        <v>54</v>
      </c>
      <c s="37">
        <v>4</v>
      </c>
      <c s="36">
        <v>0</v>
      </c>
      <c s="36">
        <f>ROUND(G259*H259,6)</f>
      </c>
      <c r="L259" s="38">
        <v>0</v>
      </c>
      <c s="32">
        <f>ROUND(ROUND(L259,2)*ROUND(G259,3),2)</f>
      </c>
      <c s="36" t="s">
        <v>62</v>
      </c>
      <c>
        <f>(M259*21)/100</f>
      </c>
      <c t="s">
        <v>28</v>
      </c>
    </row>
    <row r="260" spans="1:5" ht="12.75">
      <c r="A260" s="35" t="s">
        <v>56</v>
      </c>
      <c r="E260" s="39" t="s">
        <v>3154</v>
      </c>
    </row>
    <row r="261" spans="1:5" ht="12.75">
      <c r="A261" s="35" t="s">
        <v>57</v>
      </c>
      <c r="E261" s="40" t="s">
        <v>5</v>
      </c>
    </row>
    <row r="262" spans="1:5" ht="140.25">
      <c r="A262" t="s">
        <v>58</v>
      </c>
      <c r="E262" s="39" t="s">
        <v>3026</v>
      </c>
    </row>
    <row r="263" spans="1:16" ht="25.5">
      <c r="A263" t="s">
        <v>50</v>
      </c>
      <c s="34" t="s">
        <v>232</v>
      </c>
      <c s="34" t="s">
        <v>3059</v>
      </c>
      <c s="35" t="s">
        <v>28</v>
      </c>
      <c s="6" t="s">
        <v>3060</v>
      </c>
      <c s="36" t="s">
        <v>54</v>
      </c>
      <c s="37">
        <v>4</v>
      </c>
      <c s="36">
        <v>0</v>
      </c>
      <c s="36">
        <f>ROUND(G263*H263,6)</f>
      </c>
      <c r="L263" s="38">
        <v>0</v>
      </c>
      <c s="32">
        <f>ROUND(ROUND(L263,2)*ROUND(G263,3),2)</f>
      </c>
      <c s="36" t="s">
        <v>55</v>
      </c>
      <c>
        <f>(M263*21)/100</f>
      </c>
      <c t="s">
        <v>28</v>
      </c>
    </row>
    <row r="264" spans="1:5" ht="25.5">
      <c r="A264" s="35" t="s">
        <v>56</v>
      </c>
      <c r="E264" s="39" t="s">
        <v>3060</v>
      </c>
    </row>
    <row r="265" spans="1:5" ht="12.75">
      <c r="A265" s="35" t="s">
        <v>57</v>
      </c>
      <c r="E265" s="40" t="s">
        <v>5</v>
      </c>
    </row>
    <row r="266" spans="1:5" ht="191.25">
      <c r="A266" t="s">
        <v>58</v>
      </c>
      <c r="E266" s="39" t="s">
        <v>3061</v>
      </c>
    </row>
    <row r="267" spans="1:16" ht="12.75">
      <c r="A267" t="s">
        <v>50</v>
      </c>
      <c s="34" t="s">
        <v>236</v>
      </c>
      <c s="34" t="s">
        <v>3155</v>
      </c>
      <c s="35" t="s">
        <v>5</v>
      </c>
      <c s="6" t="s">
        <v>3156</v>
      </c>
      <c s="36" t="s">
        <v>54</v>
      </c>
      <c s="37">
        <v>3</v>
      </c>
      <c s="36">
        <v>0</v>
      </c>
      <c s="36">
        <f>ROUND(G267*H267,6)</f>
      </c>
      <c r="L267" s="38">
        <v>0</v>
      </c>
      <c s="32">
        <f>ROUND(ROUND(L267,2)*ROUND(G267,3),2)</f>
      </c>
      <c s="36" t="s">
        <v>62</v>
      </c>
      <c>
        <f>(M267*21)/100</f>
      </c>
      <c t="s">
        <v>28</v>
      </c>
    </row>
    <row r="268" spans="1:5" ht="12.75">
      <c r="A268" s="35" t="s">
        <v>56</v>
      </c>
      <c r="E268" s="39" t="s">
        <v>3156</v>
      </c>
    </row>
    <row r="269" spans="1:5" ht="12.75">
      <c r="A269" s="35" t="s">
        <v>57</v>
      </c>
      <c r="E269" s="40" t="s">
        <v>5</v>
      </c>
    </row>
    <row r="270" spans="1:5" ht="293.25">
      <c r="A270" t="s">
        <v>58</v>
      </c>
      <c r="E270" s="39" t="s">
        <v>3157</v>
      </c>
    </row>
    <row r="271" spans="1:16" ht="25.5">
      <c r="A271" t="s">
        <v>50</v>
      </c>
      <c s="34" t="s">
        <v>241</v>
      </c>
      <c s="34" t="s">
        <v>3143</v>
      </c>
      <c s="35" t="s">
        <v>51</v>
      </c>
      <c s="6" t="s">
        <v>3144</v>
      </c>
      <c s="36" t="s">
        <v>54</v>
      </c>
      <c s="37">
        <v>3</v>
      </c>
      <c s="36">
        <v>0</v>
      </c>
      <c s="36">
        <f>ROUND(G271*H271,6)</f>
      </c>
      <c r="L271" s="38">
        <v>0</v>
      </c>
      <c s="32">
        <f>ROUND(ROUND(L271,2)*ROUND(G271,3),2)</f>
      </c>
      <c s="36" t="s">
        <v>55</v>
      </c>
      <c>
        <f>(M271*21)/100</f>
      </c>
      <c t="s">
        <v>28</v>
      </c>
    </row>
    <row r="272" spans="1:5" ht="25.5">
      <c r="A272" s="35" t="s">
        <v>56</v>
      </c>
      <c r="E272" s="39" t="s">
        <v>3144</v>
      </c>
    </row>
    <row r="273" spans="1:5" ht="12.75">
      <c r="A273" s="35" t="s">
        <v>57</v>
      </c>
      <c r="E273" s="40" t="s">
        <v>5</v>
      </c>
    </row>
    <row r="274" spans="1:5" ht="191.25">
      <c r="A274" t="s">
        <v>58</v>
      </c>
      <c r="E274" s="39" t="s">
        <v>3145</v>
      </c>
    </row>
    <row r="275" spans="1:16" ht="12.75">
      <c r="A275" t="s">
        <v>50</v>
      </c>
      <c s="34" t="s">
        <v>246</v>
      </c>
      <c s="34" t="s">
        <v>3158</v>
      </c>
      <c s="35" t="s">
        <v>5</v>
      </c>
      <c s="6" t="s">
        <v>3159</v>
      </c>
      <c s="36" t="s">
        <v>54</v>
      </c>
      <c s="37">
        <v>6</v>
      </c>
      <c s="36">
        <v>0</v>
      </c>
      <c s="36">
        <f>ROUND(G275*H275,6)</f>
      </c>
      <c r="L275" s="38">
        <v>0</v>
      </c>
      <c s="32">
        <f>ROUND(ROUND(L275,2)*ROUND(G275,3),2)</f>
      </c>
      <c s="36" t="s">
        <v>62</v>
      </c>
      <c>
        <f>(M275*21)/100</f>
      </c>
      <c t="s">
        <v>28</v>
      </c>
    </row>
    <row r="276" spans="1:5" ht="12.75">
      <c r="A276" s="35" t="s">
        <v>56</v>
      </c>
      <c r="E276" s="39" t="s">
        <v>3159</v>
      </c>
    </row>
    <row r="277" spans="1:5" ht="12.75">
      <c r="A277" s="35" t="s">
        <v>57</v>
      </c>
      <c r="E277" s="40" t="s">
        <v>5</v>
      </c>
    </row>
    <row r="278" spans="1:5" ht="140.25">
      <c r="A278" t="s">
        <v>58</v>
      </c>
      <c r="E278" s="39" t="s">
        <v>3160</v>
      </c>
    </row>
    <row r="279" spans="1:16" ht="25.5">
      <c r="A279" t="s">
        <v>50</v>
      </c>
      <c s="34" t="s">
        <v>250</v>
      </c>
      <c s="34" t="s">
        <v>3148</v>
      </c>
      <c s="35" t="s">
        <v>5</v>
      </c>
      <c s="6" t="s">
        <v>3060</v>
      </c>
      <c s="36" t="s">
        <v>54</v>
      </c>
      <c s="37">
        <v>6</v>
      </c>
      <c s="36">
        <v>0</v>
      </c>
      <c s="36">
        <f>ROUND(G279*H279,6)</f>
      </c>
      <c r="L279" s="38">
        <v>0</v>
      </c>
      <c s="32">
        <f>ROUND(ROUND(L279,2)*ROUND(G279,3),2)</f>
      </c>
      <c s="36" t="s">
        <v>55</v>
      </c>
      <c>
        <f>(M279*21)/100</f>
      </c>
      <c t="s">
        <v>28</v>
      </c>
    </row>
    <row r="280" spans="1:5" ht="25.5">
      <c r="A280" s="35" t="s">
        <v>56</v>
      </c>
      <c r="E280" s="39" t="s">
        <v>3060</v>
      </c>
    </row>
    <row r="281" spans="1:5" ht="12.75">
      <c r="A281" s="35" t="s">
        <v>57</v>
      </c>
      <c r="E281" s="40" t="s">
        <v>5</v>
      </c>
    </row>
    <row r="282" spans="1:5" ht="191.25">
      <c r="A282" t="s">
        <v>58</v>
      </c>
      <c r="E282" s="39" t="s">
        <v>3161</v>
      </c>
    </row>
    <row r="283" spans="1:16" ht="12.75">
      <c r="A283" t="s">
        <v>50</v>
      </c>
      <c s="34" t="s">
        <v>254</v>
      </c>
      <c s="34" t="s">
        <v>3162</v>
      </c>
      <c s="35" t="s">
        <v>5</v>
      </c>
      <c s="6" t="s">
        <v>3163</v>
      </c>
      <c s="36" t="s">
        <v>54</v>
      </c>
      <c s="37">
        <v>3</v>
      </c>
      <c s="36">
        <v>0</v>
      </c>
      <c s="36">
        <f>ROUND(G283*H283,6)</f>
      </c>
      <c r="L283" s="38">
        <v>0</v>
      </c>
      <c s="32">
        <f>ROUND(ROUND(L283,2)*ROUND(G283,3),2)</f>
      </c>
      <c s="36" t="s">
        <v>62</v>
      </c>
      <c>
        <f>(M283*21)/100</f>
      </c>
      <c t="s">
        <v>28</v>
      </c>
    </row>
    <row r="284" spans="1:5" ht="12.75">
      <c r="A284" s="35" t="s">
        <v>56</v>
      </c>
      <c r="E284" s="39" t="s">
        <v>3163</v>
      </c>
    </row>
    <row r="285" spans="1:5" ht="12.75">
      <c r="A285" s="35" t="s">
        <v>57</v>
      </c>
      <c r="E285" s="40" t="s">
        <v>5</v>
      </c>
    </row>
    <row r="286" spans="1:5" ht="191.25">
      <c r="A286" t="s">
        <v>58</v>
      </c>
      <c r="E286" s="39" t="s">
        <v>3164</v>
      </c>
    </row>
    <row r="287" spans="1:16" ht="25.5">
      <c r="A287" t="s">
        <v>50</v>
      </c>
      <c s="34" t="s">
        <v>255</v>
      </c>
      <c s="34" t="s">
        <v>3059</v>
      </c>
      <c s="35" t="s">
        <v>5</v>
      </c>
      <c s="6" t="s">
        <v>3060</v>
      </c>
      <c s="36" t="s">
        <v>54</v>
      </c>
      <c s="37">
        <v>3</v>
      </c>
      <c s="36">
        <v>0</v>
      </c>
      <c s="36">
        <f>ROUND(G287*H287,6)</f>
      </c>
      <c r="L287" s="38">
        <v>0</v>
      </c>
      <c s="32">
        <f>ROUND(ROUND(L287,2)*ROUND(G287,3),2)</f>
      </c>
      <c s="36" t="s">
        <v>55</v>
      </c>
      <c>
        <f>(M287*21)/100</f>
      </c>
      <c t="s">
        <v>28</v>
      </c>
    </row>
    <row r="288" spans="1:5" ht="25.5">
      <c r="A288" s="35" t="s">
        <v>56</v>
      </c>
      <c r="E288" s="39" t="s">
        <v>3060</v>
      </c>
    </row>
    <row r="289" spans="1:5" ht="12.75">
      <c r="A289" s="35" t="s">
        <v>57</v>
      </c>
      <c r="E289" s="40" t="s">
        <v>5</v>
      </c>
    </row>
    <row r="290" spans="1:5" ht="191.25">
      <c r="A290" t="s">
        <v>58</v>
      </c>
      <c r="E290" s="39" t="s">
        <v>3061</v>
      </c>
    </row>
    <row r="291" spans="1:16" ht="12.75">
      <c r="A291" t="s">
        <v>50</v>
      </c>
      <c s="34" t="s">
        <v>256</v>
      </c>
      <c s="34" t="s">
        <v>3165</v>
      </c>
      <c s="35" t="s">
        <v>5</v>
      </c>
      <c s="6" t="s">
        <v>3166</v>
      </c>
      <c s="36" t="s">
        <v>54</v>
      </c>
      <c s="37">
        <v>3</v>
      </c>
      <c s="36">
        <v>0</v>
      </c>
      <c s="36">
        <f>ROUND(G291*H291,6)</f>
      </c>
      <c r="L291" s="38">
        <v>0</v>
      </c>
      <c s="32">
        <f>ROUND(ROUND(L291,2)*ROUND(G291,3),2)</f>
      </c>
      <c s="36" t="s">
        <v>62</v>
      </c>
      <c>
        <f>(M291*21)/100</f>
      </c>
      <c t="s">
        <v>28</v>
      </c>
    </row>
    <row r="292" spans="1:5" ht="12.75">
      <c r="A292" s="35" t="s">
        <v>56</v>
      </c>
      <c r="E292" s="39" t="s">
        <v>3166</v>
      </c>
    </row>
    <row r="293" spans="1:5" ht="12.75">
      <c r="A293" s="35" t="s">
        <v>57</v>
      </c>
      <c r="E293" s="40" t="s">
        <v>5</v>
      </c>
    </row>
    <row r="294" spans="1:5" ht="140.25">
      <c r="A294" t="s">
        <v>58</v>
      </c>
      <c r="E294" s="39" t="s">
        <v>3167</v>
      </c>
    </row>
    <row r="295" spans="1:16" ht="25.5">
      <c r="A295" t="s">
        <v>50</v>
      </c>
      <c s="34" t="s">
        <v>260</v>
      </c>
      <c s="34" t="s">
        <v>3148</v>
      </c>
      <c s="35" t="s">
        <v>28</v>
      </c>
      <c s="6" t="s">
        <v>3060</v>
      </c>
      <c s="36" t="s">
        <v>54</v>
      </c>
      <c s="37">
        <v>3</v>
      </c>
      <c s="36">
        <v>0</v>
      </c>
      <c s="36">
        <f>ROUND(G295*H295,6)</f>
      </c>
      <c r="L295" s="38">
        <v>0</v>
      </c>
      <c s="32">
        <f>ROUND(ROUND(L295,2)*ROUND(G295,3),2)</f>
      </c>
      <c s="36" t="s">
        <v>55</v>
      </c>
      <c>
        <f>(M295*21)/100</f>
      </c>
      <c t="s">
        <v>28</v>
      </c>
    </row>
    <row r="296" spans="1:5" ht="25.5">
      <c r="A296" s="35" t="s">
        <v>56</v>
      </c>
      <c r="E296" s="39" t="s">
        <v>3060</v>
      </c>
    </row>
    <row r="297" spans="1:5" ht="12.75">
      <c r="A297" s="35" t="s">
        <v>57</v>
      </c>
      <c r="E297" s="40" t="s">
        <v>5</v>
      </c>
    </row>
    <row r="298" spans="1:5" ht="191.25">
      <c r="A298" t="s">
        <v>58</v>
      </c>
      <c r="E298" s="39" t="s">
        <v>3149</v>
      </c>
    </row>
    <row r="299" spans="1:16" ht="12.75">
      <c r="A299" t="s">
        <v>50</v>
      </c>
      <c s="34" t="s">
        <v>264</v>
      </c>
      <c s="34" t="s">
        <v>3168</v>
      </c>
      <c s="35" t="s">
        <v>5</v>
      </c>
      <c s="6" t="s">
        <v>3169</v>
      </c>
      <c s="36" t="s">
        <v>54</v>
      </c>
      <c s="37">
        <v>2</v>
      </c>
      <c s="36">
        <v>0</v>
      </c>
      <c s="36">
        <f>ROUND(G299*H299,6)</f>
      </c>
      <c r="L299" s="38">
        <v>0</v>
      </c>
      <c s="32">
        <f>ROUND(ROUND(L299,2)*ROUND(G299,3),2)</f>
      </c>
      <c s="36" t="s">
        <v>55</v>
      </c>
      <c>
        <f>(M299*21)/100</f>
      </c>
      <c t="s">
        <v>28</v>
      </c>
    </row>
    <row r="300" spans="1:5" ht="12.75">
      <c r="A300" s="35" t="s">
        <v>56</v>
      </c>
      <c r="E300" s="39" t="s">
        <v>3169</v>
      </c>
    </row>
    <row r="301" spans="1:5" ht="12.75">
      <c r="A301" s="35" t="s">
        <v>57</v>
      </c>
      <c r="E301" s="40" t="s">
        <v>5</v>
      </c>
    </row>
    <row r="302" spans="1:5" ht="89.25">
      <c r="A302" t="s">
        <v>58</v>
      </c>
      <c r="E302" s="39" t="s">
        <v>3170</v>
      </c>
    </row>
    <row r="303" spans="1:16" ht="12.75">
      <c r="A303" t="s">
        <v>50</v>
      </c>
      <c s="34" t="s">
        <v>268</v>
      </c>
      <c s="34" t="s">
        <v>3171</v>
      </c>
      <c s="35" t="s">
        <v>5</v>
      </c>
      <c s="6" t="s">
        <v>3172</v>
      </c>
      <c s="36" t="s">
        <v>54</v>
      </c>
      <c s="37">
        <v>3</v>
      </c>
      <c s="36">
        <v>0</v>
      </c>
      <c s="36">
        <f>ROUND(G303*H303,6)</f>
      </c>
      <c r="L303" s="38">
        <v>0</v>
      </c>
      <c s="32">
        <f>ROUND(ROUND(L303,2)*ROUND(G303,3),2)</f>
      </c>
      <c s="36" t="s">
        <v>55</v>
      </c>
      <c>
        <f>(M303*21)/100</f>
      </c>
      <c t="s">
        <v>28</v>
      </c>
    </row>
    <row r="304" spans="1:5" ht="12.75">
      <c r="A304" s="35" t="s">
        <v>56</v>
      </c>
      <c r="E304" s="39" t="s">
        <v>3172</v>
      </c>
    </row>
    <row r="305" spans="1:5" ht="12.75">
      <c r="A305" s="35" t="s">
        <v>57</v>
      </c>
      <c r="E305" s="40" t="s">
        <v>5</v>
      </c>
    </row>
    <row r="306" spans="1:5" ht="89.25">
      <c r="A306" t="s">
        <v>58</v>
      </c>
      <c r="E306" s="39" t="s">
        <v>3173</v>
      </c>
    </row>
    <row r="307" spans="1:16" ht="12.75">
      <c r="A307" t="s">
        <v>50</v>
      </c>
      <c s="34" t="s">
        <v>272</v>
      </c>
      <c s="34" t="s">
        <v>3174</v>
      </c>
      <c s="35" t="s">
        <v>5</v>
      </c>
      <c s="6" t="s">
        <v>3175</v>
      </c>
      <c s="36" t="s">
        <v>54</v>
      </c>
      <c s="37">
        <v>7</v>
      </c>
      <c s="36">
        <v>0</v>
      </c>
      <c s="36">
        <f>ROUND(G307*H307,6)</f>
      </c>
      <c r="L307" s="38">
        <v>0</v>
      </c>
      <c s="32">
        <f>ROUND(ROUND(L307,2)*ROUND(G307,3),2)</f>
      </c>
      <c s="36" t="s">
        <v>55</v>
      </c>
      <c>
        <f>(M307*21)/100</f>
      </c>
      <c t="s">
        <v>28</v>
      </c>
    </row>
    <row r="308" spans="1:5" ht="12.75">
      <c r="A308" s="35" t="s">
        <v>56</v>
      </c>
      <c r="E308" s="39" t="s">
        <v>3175</v>
      </c>
    </row>
    <row r="309" spans="1:5" ht="12.75">
      <c r="A309" s="35" t="s">
        <v>57</v>
      </c>
      <c r="E309" s="40" t="s">
        <v>5</v>
      </c>
    </row>
    <row r="310" spans="1:5" ht="140.25">
      <c r="A310" t="s">
        <v>58</v>
      </c>
      <c r="E310" s="39" t="s">
        <v>3176</v>
      </c>
    </row>
    <row r="311" spans="1:16" ht="12.75">
      <c r="A311" t="s">
        <v>50</v>
      </c>
      <c s="34" t="s">
        <v>276</v>
      </c>
      <c s="34" t="s">
        <v>2469</v>
      </c>
      <c s="35" t="s">
        <v>5</v>
      </c>
      <c s="6" t="s">
        <v>3177</v>
      </c>
      <c s="36" t="s">
        <v>54</v>
      </c>
      <c s="37">
        <v>4</v>
      </c>
      <c s="36">
        <v>0</v>
      </c>
      <c s="36">
        <f>ROUND(G311*H311,6)</f>
      </c>
      <c r="L311" s="38">
        <v>0</v>
      </c>
      <c s="32">
        <f>ROUND(ROUND(L311,2)*ROUND(G311,3),2)</f>
      </c>
      <c s="36" t="s">
        <v>62</v>
      </c>
      <c>
        <f>(M311*21)/100</f>
      </c>
      <c t="s">
        <v>28</v>
      </c>
    </row>
    <row r="312" spans="1:5" ht="12.75">
      <c r="A312" s="35" t="s">
        <v>56</v>
      </c>
      <c r="E312" s="39" t="s">
        <v>3177</v>
      </c>
    </row>
    <row r="313" spans="1:5" ht="12.75">
      <c r="A313" s="35" t="s">
        <v>57</v>
      </c>
      <c r="E313" s="40" t="s">
        <v>5</v>
      </c>
    </row>
    <row r="314" spans="1:5" ht="191.25">
      <c r="A314" t="s">
        <v>58</v>
      </c>
      <c r="E314" s="39" t="s">
        <v>3178</v>
      </c>
    </row>
    <row r="315" spans="1:16" ht="12.75">
      <c r="A315" t="s">
        <v>50</v>
      </c>
      <c s="34" t="s">
        <v>280</v>
      </c>
      <c s="34" t="s">
        <v>2475</v>
      </c>
      <c s="35" t="s">
        <v>5</v>
      </c>
      <c s="6" t="s">
        <v>3179</v>
      </c>
      <c s="36" t="s">
        <v>54</v>
      </c>
      <c s="37">
        <v>11</v>
      </c>
      <c s="36">
        <v>0</v>
      </c>
      <c s="36">
        <f>ROUND(G315*H315,6)</f>
      </c>
      <c r="L315" s="38">
        <v>0</v>
      </c>
      <c s="32">
        <f>ROUND(ROUND(L315,2)*ROUND(G315,3),2)</f>
      </c>
      <c s="36" t="s">
        <v>62</v>
      </c>
      <c>
        <f>(M315*21)/100</f>
      </c>
      <c t="s">
        <v>28</v>
      </c>
    </row>
    <row r="316" spans="1:5" ht="12.75">
      <c r="A316" s="35" t="s">
        <v>56</v>
      </c>
      <c r="E316" s="39" t="s">
        <v>3179</v>
      </c>
    </row>
    <row r="317" spans="1:5" ht="12.75">
      <c r="A317" s="35" t="s">
        <v>57</v>
      </c>
      <c r="E317" s="40" t="s">
        <v>5</v>
      </c>
    </row>
    <row r="318" spans="1:5" ht="191.25">
      <c r="A318" t="s">
        <v>58</v>
      </c>
      <c r="E318" s="39" t="s">
        <v>3180</v>
      </c>
    </row>
    <row r="319" spans="1:16" ht="25.5">
      <c r="A319" t="s">
        <v>50</v>
      </c>
      <c s="34" t="s">
        <v>284</v>
      </c>
      <c s="34" t="s">
        <v>3181</v>
      </c>
      <c s="35" t="s">
        <v>5</v>
      </c>
      <c s="6" t="s">
        <v>3182</v>
      </c>
      <c s="36" t="s">
        <v>54</v>
      </c>
      <c s="37">
        <v>15</v>
      </c>
      <c s="36">
        <v>0</v>
      </c>
      <c s="36">
        <f>ROUND(G319*H319,6)</f>
      </c>
      <c r="L319" s="38">
        <v>0</v>
      </c>
      <c s="32">
        <f>ROUND(ROUND(L319,2)*ROUND(G319,3),2)</f>
      </c>
      <c s="36" t="s">
        <v>55</v>
      </c>
      <c>
        <f>(M319*21)/100</f>
      </c>
      <c t="s">
        <v>28</v>
      </c>
    </row>
    <row r="320" spans="1:5" ht="25.5">
      <c r="A320" s="35" t="s">
        <v>56</v>
      </c>
      <c r="E320" s="39" t="s">
        <v>3182</v>
      </c>
    </row>
    <row r="321" spans="1:5" ht="12.75">
      <c r="A321" s="35" t="s">
        <v>57</v>
      </c>
      <c r="E321" s="40" t="s">
        <v>5</v>
      </c>
    </row>
    <row r="322" spans="1:5" ht="191.25">
      <c r="A322" t="s">
        <v>58</v>
      </c>
      <c r="E322" s="39" t="s">
        <v>3183</v>
      </c>
    </row>
    <row r="323" spans="1:16" ht="12.75">
      <c r="A323" t="s">
        <v>50</v>
      </c>
      <c s="34" t="s">
        <v>288</v>
      </c>
      <c s="34" t="s">
        <v>3184</v>
      </c>
      <c s="35" t="s">
        <v>5</v>
      </c>
      <c s="6" t="s">
        <v>3185</v>
      </c>
      <c s="36" t="s">
        <v>54</v>
      </c>
      <c s="37">
        <v>22</v>
      </c>
      <c s="36">
        <v>0</v>
      </c>
      <c s="36">
        <f>ROUND(G323*H323,6)</f>
      </c>
      <c r="L323" s="38">
        <v>0</v>
      </c>
      <c s="32">
        <f>ROUND(ROUND(L323,2)*ROUND(G323,3),2)</f>
      </c>
      <c s="36" t="s">
        <v>62</v>
      </c>
      <c>
        <f>(M323*21)/100</f>
      </c>
      <c t="s">
        <v>28</v>
      </c>
    </row>
    <row r="324" spans="1:5" ht="12.75">
      <c r="A324" s="35" t="s">
        <v>56</v>
      </c>
      <c r="E324" s="39" t="s">
        <v>3185</v>
      </c>
    </row>
    <row r="325" spans="1:5" ht="12.75">
      <c r="A325" s="35" t="s">
        <v>57</v>
      </c>
      <c r="E325" s="40" t="s">
        <v>5</v>
      </c>
    </row>
    <row r="326" spans="1:5" ht="242.25">
      <c r="A326" t="s">
        <v>58</v>
      </c>
      <c r="E326" s="39" t="s">
        <v>3186</v>
      </c>
    </row>
    <row r="327" spans="1:16" ht="12.75">
      <c r="A327" t="s">
        <v>50</v>
      </c>
      <c s="34" t="s">
        <v>292</v>
      </c>
      <c s="34" t="s">
        <v>3030</v>
      </c>
      <c s="35" t="s">
        <v>5</v>
      </c>
      <c s="6" t="s">
        <v>3031</v>
      </c>
      <c s="36" t="s">
        <v>54</v>
      </c>
      <c s="37">
        <v>22</v>
      </c>
      <c s="36">
        <v>0</v>
      </c>
      <c s="36">
        <f>ROUND(G327*H327,6)</f>
      </c>
      <c r="L327" s="38">
        <v>0</v>
      </c>
      <c s="32">
        <f>ROUND(ROUND(L327,2)*ROUND(G327,3),2)</f>
      </c>
      <c s="36" t="s">
        <v>55</v>
      </c>
      <c>
        <f>(M327*21)/100</f>
      </c>
      <c t="s">
        <v>28</v>
      </c>
    </row>
    <row r="328" spans="1:5" ht="12.75">
      <c r="A328" s="35" t="s">
        <v>56</v>
      </c>
      <c r="E328" s="39" t="s">
        <v>3031</v>
      </c>
    </row>
    <row r="329" spans="1:5" ht="12.75">
      <c r="A329" s="35" t="s">
        <v>57</v>
      </c>
      <c r="E329" s="40" t="s">
        <v>5</v>
      </c>
    </row>
    <row r="330" spans="1:5" ht="140.25">
      <c r="A330" t="s">
        <v>58</v>
      </c>
      <c r="E330" s="39" t="s">
        <v>3032</v>
      </c>
    </row>
    <row r="331" spans="1:16" ht="12.75">
      <c r="A331" t="s">
        <v>50</v>
      </c>
      <c s="34" t="s">
        <v>296</v>
      </c>
      <c s="34" t="s">
        <v>3187</v>
      </c>
      <c s="35" t="s">
        <v>5</v>
      </c>
      <c s="6" t="s">
        <v>3188</v>
      </c>
      <c s="36" t="s">
        <v>202</v>
      </c>
      <c s="37">
        <v>496</v>
      </c>
      <c s="36">
        <v>0</v>
      </c>
      <c s="36">
        <f>ROUND(G331*H331,6)</f>
      </c>
      <c r="L331" s="38">
        <v>0</v>
      </c>
      <c s="32">
        <f>ROUND(ROUND(L331,2)*ROUND(G331,3),2)</f>
      </c>
      <c s="36" t="s">
        <v>62</v>
      </c>
      <c>
        <f>(M331*21)/100</f>
      </c>
      <c t="s">
        <v>28</v>
      </c>
    </row>
    <row r="332" spans="1:5" ht="12.75">
      <c r="A332" s="35" t="s">
        <v>56</v>
      </c>
      <c r="E332" s="39" t="s">
        <v>3188</v>
      </c>
    </row>
    <row r="333" spans="1:5" ht="12.75">
      <c r="A333" s="35" t="s">
        <v>57</v>
      </c>
      <c r="E333" s="40" t="s">
        <v>5</v>
      </c>
    </row>
    <row r="334" spans="1:5" ht="293.25">
      <c r="A334" t="s">
        <v>58</v>
      </c>
      <c r="E334" s="39" t="s">
        <v>3189</v>
      </c>
    </row>
    <row r="335" spans="1:16" ht="25.5">
      <c r="A335" t="s">
        <v>50</v>
      </c>
      <c s="34" t="s">
        <v>300</v>
      </c>
      <c s="34" t="s">
        <v>3103</v>
      </c>
      <c s="35" t="s">
        <v>5</v>
      </c>
      <c s="6" t="s">
        <v>3104</v>
      </c>
      <c s="36" t="s">
        <v>202</v>
      </c>
      <c s="37">
        <v>496</v>
      </c>
      <c s="36">
        <v>0</v>
      </c>
      <c s="36">
        <f>ROUND(G335*H335,6)</f>
      </c>
      <c r="L335" s="38">
        <v>0</v>
      </c>
      <c s="32">
        <f>ROUND(ROUND(L335,2)*ROUND(G335,3),2)</f>
      </c>
      <c s="36" t="s">
        <v>55</v>
      </c>
      <c>
        <f>(M335*21)/100</f>
      </c>
      <c t="s">
        <v>28</v>
      </c>
    </row>
    <row r="336" spans="1:5" ht="25.5">
      <c r="A336" s="35" t="s">
        <v>56</v>
      </c>
      <c r="E336" s="39" t="s">
        <v>3104</v>
      </c>
    </row>
    <row r="337" spans="1:5" ht="12.75">
      <c r="A337" s="35" t="s">
        <v>57</v>
      </c>
      <c r="E337" s="40" t="s">
        <v>5</v>
      </c>
    </row>
    <row r="338" spans="1:5" ht="191.25">
      <c r="A338" t="s">
        <v>58</v>
      </c>
      <c r="E338" s="39" t="s">
        <v>3105</v>
      </c>
    </row>
    <row r="339" spans="1:16" ht="12.75">
      <c r="A339" t="s">
        <v>50</v>
      </c>
      <c s="34" t="s">
        <v>304</v>
      </c>
      <c s="34" t="s">
        <v>3136</v>
      </c>
      <c s="35" t="s">
        <v>5</v>
      </c>
      <c s="6" t="s">
        <v>3137</v>
      </c>
      <c s="36" t="s">
        <v>54</v>
      </c>
      <c s="37">
        <v>29</v>
      </c>
      <c s="36">
        <v>0</v>
      </c>
      <c s="36">
        <f>ROUND(G339*H339,6)</f>
      </c>
      <c r="L339" s="38">
        <v>0</v>
      </c>
      <c s="32">
        <f>ROUND(ROUND(L339,2)*ROUND(G339,3),2)</f>
      </c>
      <c s="36" t="s">
        <v>55</v>
      </c>
      <c>
        <f>(M339*21)/100</f>
      </c>
      <c t="s">
        <v>28</v>
      </c>
    </row>
    <row r="340" spans="1:5" ht="12.75">
      <c r="A340" s="35" t="s">
        <v>56</v>
      </c>
      <c r="E340" s="39" t="s">
        <v>3137</v>
      </c>
    </row>
    <row r="341" spans="1:5" ht="12.75">
      <c r="A341" s="35" t="s">
        <v>57</v>
      </c>
      <c r="E341" s="40" t="s">
        <v>5</v>
      </c>
    </row>
    <row r="342" spans="1:5" ht="191.25">
      <c r="A342" t="s">
        <v>58</v>
      </c>
      <c r="E342" s="39" t="s">
        <v>3138</v>
      </c>
    </row>
    <row r="343" spans="1:13" ht="12.75">
      <c r="A343" t="s">
        <v>47</v>
      </c>
      <c r="C343" s="31" t="s">
        <v>340</v>
      </c>
      <c r="E343" s="33" t="s">
        <v>3190</v>
      </c>
      <c r="J343" s="32">
        <f>0</f>
      </c>
      <c s="32">
        <f>0</f>
      </c>
      <c s="32">
        <f>0+L344+L348+L352+L356+L360+L364+L368</f>
      </c>
      <c s="32">
        <f>0+M344+M348+M352+M356+M360+M364+M368</f>
      </c>
    </row>
    <row r="344" spans="1:16" ht="12.75">
      <c r="A344" t="s">
        <v>50</v>
      </c>
      <c s="34" t="s">
        <v>308</v>
      </c>
      <c s="34" t="s">
        <v>3191</v>
      </c>
      <c s="35" t="s">
        <v>5</v>
      </c>
      <c s="6" t="s">
        <v>3192</v>
      </c>
      <c s="36" t="s">
        <v>54</v>
      </c>
      <c s="37">
        <v>9</v>
      </c>
      <c s="36">
        <v>0</v>
      </c>
      <c s="36">
        <f>ROUND(G344*H344,6)</f>
      </c>
      <c r="L344" s="38">
        <v>0</v>
      </c>
      <c s="32">
        <f>ROUND(ROUND(L344,2)*ROUND(G344,3),2)</f>
      </c>
      <c s="36" t="s">
        <v>55</v>
      </c>
      <c>
        <f>(M344*21)/100</f>
      </c>
      <c t="s">
        <v>28</v>
      </c>
    </row>
    <row r="345" spans="1:5" ht="12.75">
      <c r="A345" s="35" t="s">
        <v>56</v>
      </c>
      <c r="E345" s="39" t="s">
        <v>3192</v>
      </c>
    </row>
    <row r="346" spans="1:5" ht="12.75">
      <c r="A346" s="35" t="s">
        <v>57</v>
      </c>
      <c r="E346" s="40" t="s">
        <v>5</v>
      </c>
    </row>
    <row r="347" spans="1:5" ht="89.25">
      <c r="A347" t="s">
        <v>58</v>
      </c>
      <c r="E347" s="39" t="s">
        <v>3193</v>
      </c>
    </row>
    <row r="348" spans="1:16" ht="12.75">
      <c r="A348" t="s">
        <v>50</v>
      </c>
      <c s="34" t="s">
        <v>312</v>
      </c>
      <c s="34" t="s">
        <v>3194</v>
      </c>
      <c s="35" t="s">
        <v>5</v>
      </c>
      <c s="6" t="s">
        <v>3195</v>
      </c>
      <c s="36" t="s">
        <v>54</v>
      </c>
      <c s="37">
        <v>9</v>
      </c>
      <c s="36">
        <v>0</v>
      </c>
      <c s="36">
        <f>ROUND(G348*H348,6)</f>
      </c>
      <c r="L348" s="38">
        <v>0</v>
      </c>
      <c s="32">
        <f>ROUND(ROUND(L348,2)*ROUND(G348,3),2)</f>
      </c>
      <c s="36" t="s">
        <v>55</v>
      </c>
      <c>
        <f>(M348*21)/100</f>
      </c>
      <c t="s">
        <v>28</v>
      </c>
    </row>
    <row r="349" spans="1:5" ht="12.75">
      <c r="A349" s="35" t="s">
        <v>56</v>
      </c>
      <c r="E349" s="39" t="s">
        <v>3195</v>
      </c>
    </row>
    <row r="350" spans="1:5" ht="12.75">
      <c r="A350" s="35" t="s">
        <v>57</v>
      </c>
      <c r="E350" s="40" t="s">
        <v>5</v>
      </c>
    </row>
    <row r="351" spans="1:5" ht="191.25">
      <c r="A351" t="s">
        <v>58</v>
      </c>
      <c r="E351" s="39" t="s">
        <v>3196</v>
      </c>
    </row>
    <row r="352" spans="1:16" ht="12.75">
      <c r="A352" t="s">
        <v>50</v>
      </c>
      <c s="34" t="s">
        <v>316</v>
      </c>
      <c s="34" t="s">
        <v>2478</v>
      </c>
      <c s="35" t="s">
        <v>5</v>
      </c>
      <c s="6" t="s">
        <v>3197</v>
      </c>
      <c s="36" t="s">
        <v>54</v>
      </c>
      <c s="37">
        <v>9</v>
      </c>
      <c s="36">
        <v>0</v>
      </c>
      <c s="36">
        <f>ROUND(G352*H352,6)</f>
      </c>
      <c r="L352" s="38">
        <v>0</v>
      </c>
      <c s="32">
        <f>ROUND(ROUND(L352,2)*ROUND(G352,3),2)</f>
      </c>
      <c s="36" t="s">
        <v>62</v>
      </c>
      <c>
        <f>(M352*21)/100</f>
      </c>
      <c t="s">
        <v>28</v>
      </c>
    </row>
    <row r="353" spans="1:5" ht="12.75">
      <c r="A353" s="35" t="s">
        <v>56</v>
      </c>
      <c r="E353" s="39" t="s">
        <v>3197</v>
      </c>
    </row>
    <row r="354" spans="1:5" ht="12.75">
      <c r="A354" s="35" t="s">
        <v>57</v>
      </c>
      <c r="E354" s="40" t="s">
        <v>5</v>
      </c>
    </row>
    <row r="355" spans="1:5" ht="140.25">
      <c r="A355" t="s">
        <v>58</v>
      </c>
      <c r="E355" s="39" t="s">
        <v>3198</v>
      </c>
    </row>
    <row r="356" spans="1:16" ht="25.5">
      <c r="A356" t="s">
        <v>50</v>
      </c>
      <c s="34" t="s">
        <v>320</v>
      </c>
      <c s="34" t="s">
        <v>3059</v>
      </c>
      <c s="35" t="s">
        <v>5</v>
      </c>
      <c s="6" t="s">
        <v>3060</v>
      </c>
      <c s="36" t="s">
        <v>54</v>
      </c>
      <c s="37">
        <v>9</v>
      </c>
      <c s="36">
        <v>0</v>
      </c>
      <c s="36">
        <f>ROUND(G356*H356,6)</f>
      </c>
      <c r="L356" s="38">
        <v>0</v>
      </c>
      <c s="32">
        <f>ROUND(ROUND(L356,2)*ROUND(G356,3),2)</f>
      </c>
      <c s="36" t="s">
        <v>55</v>
      </c>
      <c>
        <f>(M356*21)/100</f>
      </c>
      <c t="s">
        <v>28</v>
      </c>
    </row>
    <row r="357" spans="1:5" ht="25.5">
      <c r="A357" s="35" t="s">
        <v>56</v>
      </c>
      <c r="E357" s="39" t="s">
        <v>3060</v>
      </c>
    </row>
    <row r="358" spans="1:5" ht="12.75">
      <c r="A358" s="35" t="s">
        <v>57</v>
      </c>
      <c r="E358" s="40" t="s">
        <v>5</v>
      </c>
    </row>
    <row r="359" spans="1:5" ht="191.25">
      <c r="A359" t="s">
        <v>58</v>
      </c>
      <c r="E359" s="39" t="s">
        <v>3061</v>
      </c>
    </row>
    <row r="360" spans="1:16" ht="12.75">
      <c r="A360" t="s">
        <v>50</v>
      </c>
      <c s="34" t="s">
        <v>324</v>
      </c>
      <c s="34" t="s">
        <v>3199</v>
      </c>
      <c s="35" t="s">
        <v>5</v>
      </c>
      <c s="6" t="s">
        <v>3188</v>
      </c>
      <c s="36" t="s">
        <v>202</v>
      </c>
      <c s="37">
        <v>142</v>
      </c>
      <c s="36">
        <v>0</v>
      </c>
      <c s="36">
        <f>ROUND(G360*H360,6)</f>
      </c>
      <c r="L360" s="38">
        <v>0</v>
      </c>
      <c s="32">
        <f>ROUND(ROUND(L360,2)*ROUND(G360,3),2)</f>
      </c>
      <c s="36" t="s">
        <v>62</v>
      </c>
      <c>
        <f>(M360*21)/100</f>
      </c>
      <c t="s">
        <v>28</v>
      </c>
    </row>
    <row r="361" spans="1:5" ht="12.75">
      <c r="A361" s="35" t="s">
        <v>56</v>
      </c>
      <c r="E361" s="39" t="s">
        <v>3188</v>
      </c>
    </row>
    <row r="362" spans="1:5" ht="12.75">
      <c r="A362" s="35" t="s">
        <v>57</v>
      </c>
      <c r="E362" s="40" t="s">
        <v>5</v>
      </c>
    </row>
    <row r="363" spans="1:5" ht="293.25">
      <c r="A363" t="s">
        <v>58</v>
      </c>
      <c r="E363" s="39" t="s">
        <v>3200</v>
      </c>
    </row>
    <row r="364" spans="1:16" ht="25.5">
      <c r="A364" t="s">
        <v>50</v>
      </c>
      <c s="34" t="s">
        <v>328</v>
      </c>
      <c s="34" t="s">
        <v>3103</v>
      </c>
      <c s="35" t="s">
        <v>5</v>
      </c>
      <c s="6" t="s">
        <v>3104</v>
      </c>
      <c s="36" t="s">
        <v>202</v>
      </c>
      <c s="37">
        <v>142</v>
      </c>
      <c s="36">
        <v>0</v>
      </c>
      <c s="36">
        <f>ROUND(G364*H364,6)</f>
      </c>
      <c r="L364" s="38">
        <v>0</v>
      </c>
      <c s="32">
        <f>ROUND(ROUND(L364,2)*ROUND(G364,3),2)</f>
      </c>
      <c s="36" t="s">
        <v>55</v>
      </c>
      <c>
        <f>(M364*21)/100</f>
      </c>
      <c t="s">
        <v>28</v>
      </c>
    </row>
    <row r="365" spans="1:5" ht="25.5">
      <c r="A365" s="35" t="s">
        <v>56</v>
      </c>
      <c r="E365" s="39" t="s">
        <v>3104</v>
      </c>
    </row>
    <row r="366" spans="1:5" ht="12.75">
      <c r="A366" s="35" t="s">
        <v>57</v>
      </c>
      <c r="E366" s="40" t="s">
        <v>5</v>
      </c>
    </row>
    <row r="367" spans="1:5" ht="191.25">
      <c r="A367" t="s">
        <v>58</v>
      </c>
      <c r="E367" s="39" t="s">
        <v>3105</v>
      </c>
    </row>
    <row r="368" spans="1:16" ht="12.75">
      <c r="A368" t="s">
        <v>50</v>
      </c>
      <c s="34" t="s">
        <v>332</v>
      </c>
      <c s="34" t="s">
        <v>3136</v>
      </c>
      <c s="35" t="s">
        <v>5</v>
      </c>
      <c s="6" t="s">
        <v>3137</v>
      </c>
      <c s="36" t="s">
        <v>54</v>
      </c>
      <c s="37">
        <v>28</v>
      </c>
      <c s="36">
        <v>0</v>
      </c>
      <c s="36">
        <f>ROUND(G368*H368,6)</f>
      </c>
      <c r="L368" s="38">
        <v>0</v>
      </c>
      <c s="32">
        <f>ROUND(ROUND(L368,2)*ROUND(G368,3),2)</f>
      </c>
      <c s="36" t="s">
        <v>55</v>
      </c>
      <c>
        <f>(M368*21)/100</f>
      </c>
      <c t="s">
        <v>28</v>
      </c>
    </row>
    <row r="369" spans="1:5" ht="12.75">
      <c r="A369" s="35" t="s">
        <v>56</v>
      </c>
      <c r="E369" s="39" t="s">
        <v>3137</v>
      </c>
    </row>
    <row r="370" spans="1:5" ht="12.75">
      <c r="A370" s="35" t="s">
        <v>57</v>
      </c>
      <c r="E370" s="40" t="s">
        <v>5</v>
      </c>
    </row>
    <row r="371" spans="1:5" ht="191.25">
      <c r="A371" t="s">
        <v>58</v>
      </c>
      <c r="E371" s="39" t="s">
        <v>3138</v>
      </c>
    </row>
    <row r="372" spans="1:13" ht="12.75">
      <c r="A372" t="s">
        <v>47</v>
      </c>
      <c r="C372" s="31" t="s">
        <v>591</v>
      </c>
      <c r="E372" s="33" t="s">
        <v>3201</v>
      </c>
      <c r="J372" s="32">
        <f>0</f>
      </c>
      <c s="32">
        <f>0</f>
      </c>
      <c s="32">
        <f>0+L373+L377+L381+L385+L389+L393+L397+L401+L405+L409+L413+L417+L421+L425+L429+L433+L437+L441+L445+L449+L453+L457+L461+L465+L469+L473+L477+L481+L485+L489+L493+L497+L501</f>
      </c>
      <c s="32">
        <f>0+M373+M377+M381+M385+M389+M393+M397+M401+M405+M409+M413+M417+M421+M425+M429+M433+M437+M441+M445+M449+M453+M457+M461+M465+M469+M473+M477+M481+M485+M489+M493+M497+M501</f>
      </c>
    </row>
    <row r="373" spans="1:16" ht="12.75">
      <c r="A373" t="s">
        <v>50</v>
      </c>
      <c s="34" t="s">
        <v>336</v>
      </c>
      <c s="34" t="s">
        <v>2480</v>
      </c>
      <c s="35" t="s">
        <v>5</v>
      </c>
      <c s="6" t="s">
        <v>3156</v>
      </c>
      <c s="36" t="s">
        <v>54</v>
      </c>
      <c s="37">
        <v>14</v>
      </c>
      <c s="36">
        <v>0</v>
      </c>
      <c s="36">
        <f>ROUND(G373*H373,6)</f>
      </c>
      <c r="L373" s="38">
        <v>0</v>
      </c>
      <c s="32">
        <f>ROUND(ROUND(L373,2)*ROUND(G373,3),2)</f>
      </c>
      <c s="36" t="s">
        <v>62</v>
      </c>
      <c>
        <f>(M373*21)/100</f>
      </c>
      <c t="s">
        <v>28</v>
      </c>
    </row>
    <row r="374" spans="1:5" ht="12.75">
      <c r="A374" s="35" t="s">
        <v>56</v>
      </c>
      <c r="E374" s="39" t="s">
        <v>3156</v>
      </c>
    </row>
    <row r="375" spans="1:5" ht="12.75">
      <c r="A375" s="35" t="s">
        <v>57</v>
      </c>
      <c r="E375" s="40" t="s">
        <v>5</v>
      </c>
    </row>
    <row r="376" spans="1:5" ht="293.25">
      <c r="A376" t="s">
        <v>58</v>
      </c>
      <c r="E376" s="39" t="s">
        <v>3202</v>
      </c>
    </row>
    <row r="377" spans="1:16" ht="25.5">
      <c r="A377" t="s">
        <v>50</v>
      </c>
      <c s="34" t="s">
        <v>342</v>
      </c>
      <c s="34" t="s">
        <v>3143</v>
      </c>
      <c s="35" t="s">
        <v>5</v>
      </c>
      <c s="6" t="s">
        <v>3144</v>
      </c>
      <c s="36" t="s">
        <v>54</v>
      </c>
      <c s="37">
        <v>14</v>
      </c>
      <c s="36">
        <v>0</v>
      </c>
      <c s="36">
        <f>ROUND(G377*H377,6)</f>
      </c>
      <c r="L377" s="38">
        <v>0</v>
      </c>
      <c s="32">
        <f>ROUND(ROUND(L377,2)*ROUND(G377,3),2)</f>
      </c>
      <c s="36" t="s">
        <v>55</v>
      </c>
      <c>
        <f>(M377*21)/100</f>
      </c>
      <c t="s">
        <v>28</v>
      </c>
    </row>
    <row r="378" spans="1:5" ht="25.5">
      <c r="A378" s="35" t="s">
        <v>56</v>
      </c>
      <c r="E378" s="39" t="s">
        <v>3144</v>
      </c>
    </row>
    <row r="379" spans="1:5" ht="12.75">
      <c r="A379" s="35" t="s">
        <v>57</v>
      </c>
      <c r="E379" s="40" t="s">
        <v>5</v>
      </c>
    </row>
    <row r="380" spans="1:5" ht="191.25">
      <c r="A380" t="s">
        <v>58</v>
      </c>
      <c r="E380" s="39" t="s">
        <v>3145</v>
      </c>
    </row>
    <row r="381" spans="1:16" ht="12.75">
      <c r="A381" t="s">
        <v>50</v>
      </c>
      <c s="34" t="s">
        <v>346</v>
      </c>
      <c s="34" t="s">
        <v>2482</v>
      </c>
      <c s="35" t="s">
        <v>5</v>
      </c>
      <c s="6" t="s">
        <v>3159</v>
      </c>
      <c s="36" t="s">
        <v>54</v>
      </c>
      <c s="37">
        <v>28</v>
      </c>
      <c s="36">
        <v>0</v>
      </c>
      <c s="36">
        <f>ROUND(G381*H381,6)</f>
      </c>
      <c r="L381" s="38">
        <v>0</v>
      </c>
      <c s="32">
        <f>ROUND(ROUND(L381,2)*ROUND(G381,3),2)</f>
      </c>
      <c s="36" t="s">
        <v>62</v>
      </c>
      <c>
        <f>(M381*21)/100</f>
      </c>
      <c t="s">
        <v>28</v>
      </c>
    </row>
    <row r="382" spans="1:5" ht="12.75">
      <c r="A382" s="35" t="s">
        <v>56</v>
      </c>
      <c r="E382" s="39" t="s">
        <v>3159</v>
      </c>
    </row>
    <row r="383" spans="1:5" ht="12.75">
      <c r="A383" s="35" t="s">
        <v>57</v>
      </c>
      <c r="E383" s="40" t="s">
        <v>5</v>
      </c>
    </row>
    <row r="384" spans="1:5" ht="140.25">
      <c r="A384" t="s">
        <v>58</v>
      </c>
      <c r="E384" s="39" t="s">
        <v>3203</v>
      </c>
    </row>
    <row r="385" spans="1:16" ht="25.5">
      <c r="A385" t="s">
        <v>50</v>
      </c>
      <c s="34" t="s">
        <v>350</v>
      </c>
      <c s="34" t="s">
        <v>3148</v>
      </c>
      <c s="35" t="s">
        <v>5</v>
      </c>
      <c s="6" t="s">
        <v>3060</v>
      </c>
      <c s="36" t="s">
        <v>54</v>
      </c>
      <c s="37">
        <v>28</v>
      </c>
      <c s="36">
        <v>0</v>
      </c>
      <c s="36">
        <f>ROUND(G385*H385,6)</f>
      </c>
      <c r="L385" s="38">
        <v>0</v>
      </c>
      <c s="32">
        <f>ROUND(ROUND(L385,2)*ROUND(G385,3),2)</f>
      </c>
      <c s="36" t="s">
        <v>55</v>
      </c>
      <c>
        <f>(M385*21)/100</f>
      </c>
      <c t="s">
        <v>28</v>
      </c>
    </row>
    <row r="386" spans="1:5" ht="25.5">
      <c r="A386" s="35" t="s">
        <v>56</v>
      </c>
      <c r="E386" s="39" t="s">
        <v>3060</v>
      </c>
    </row>
    <row r="387" spans="1:5" ht="12.75">
      <c r="A387" s="35" t="s">
        <v>57</v>
      </c>
      <c r="E387" s="40" t="s">
        <v>5</v>
      </c>
    </row>
    <row r="388" spans="1:5" ht="191.25">
      <c r="A388" t="s">
        <v>58</v>
      </c>
      <c r="E388" s="39" t="s">
        <v>3161</v>
      </c>
    </row>
    <row r="389" spans="1:16" ht="12.75">
      <c r="A389" t="s">
        <v>50</v>
      </c>
      <c s="34" t="s">
        <v>354</v>
      </c>
      <c s="34" t="s">
        <v>3204</v>
      </c>
      <c s="35" t="s">
        <v>5</v>
      </c>
      <c s="6" t="s">
        <v>3163</v>
      </c>
      <c s="36" t="s">
        <v>54</v>
      </c>
      <c s="37">
        <v>14</v>
      </c>
      <c s="36">
        <v>0</v>
      </c>
      <c s="36">
        <f>ROUND(G389*H389,6)</f>
      </c>
      <c r="L389" s="38">
        <v>0</v>
      </c>
      <c s="32">
        <f>ROUND(ROUND(L389,2)*ROUND(G389,3),2)</f>
      </c>
      <c s="36" t="s">
        <v>62</v>
      </c>
      <c>
        <f>(M389*21)/100</f>
      </c>
      <c t="s">
        <v>28</v>
      </c>
    </row>
    <row r="390" spans="1:5" ht="12.75">
      <c r="A390" s="35" t="s">
        <v>56</v>
      </c>
      <c r="E390" s="39" t="s">
        <v>3163</v>
      </c>
    </row>
    <row r="391" spans="1:5" ht="12.75">
      <c r="A391" s="35" t="s">
        <v>57</v>
      </c>
      <c r="E391" s="40" t="s">
        <v>5</v>
      </c>
    </row>
    <row r="392" spans="1:5" ht="191.25">
      <c r="A392" t="s">
        <v>58</v>
      </c>
      <c r="E392" s="39" t="s">
        <v>3205</v>
      </c>
    </row>
    <row r="393" spans="1:16" ht="25.5">
      <c r="A393" t="s">
        <v>50</v>
      </c>
      <c s="34" t="s">
        <v>358</v>
      </c>
      <c s="34" t="s">
        <v>3059</v>
      </c>
      <c s="35" t="s">
        <v>28</v>
      </c>
      <c s="6" t="s">
        <v>3060</v>
      </c>
      <c s="36" t="s">
        <v>54</v>
      </c>
      <c s="37">
        <v>14</v>
      </c>
      <c s="36">
        <v>0</v>
      </c>
      <c s="36">
        <f>ROUND(G393*H393,6)</f>
      </c>
      <c r="L393" s="38">
        <v>0</v>
      </c>
      <c s="32">
        <f>ROUND(ROUND(L393,2)*ROUND(G393,3),2)</f>
      </c>
      <c s="36" t="s">
        <v>55</v>
      </c>
      <c>
        <f>(M393*21)/100</f>
      </c>
      <c t="s">
        <v>28</v>
      </c>
    </row>
    <row r="394" spans="1:5" ht="25.5">
      <c r="A394" s="35" t="s">
        <v>56</v>
      </c>
      <c r="E394" s="39" t="s">
        <v>3060</v>
      </c>
    </row>
    <row r="395" spans="1:5" ht="12.75">
      <c r="A395" s="35" t="s">
        <v>57</v>
      </c>
      <c r="E395" s="40" t="s">
        <v>5</v>
      </c>
    </row>
    <row r="396" spans="1:5" ht="191.25">
      <c r="A396" t="s">
        <v>58</v>
      </c>
      <c r="E396" s="39" t="s">
        <v>3061</v>
      </c>
    </row>
    <row r="397" spans="1:16" ht="12.75">
      <c r="A397" t="s">
        <v>50</v>
      </c>
      <c s="34" t="s">
        <v>362</v>
      </c>
      <c s="34" t="s">
        <v>2486</v>
      </c>
      <c s="35" t="s">
        <v>5</v>
      </c>
      <c s="6" t="s">
        <v>3166</v>
      </c>
      <c s="36" t="s">
        <v>54</v>
      </c>
      <c s="37">
        <v>14</v>
      </c>
      <c s="36">
        <v>0</v>
      </c>
      <c s="36">
        <f>ROUND(G397*H397,6)</f>
      </c>
      <c r="L397" s="38">
        <v>0</v>
      </c>
      <c s="32">
        <f>ROUND(ROUND(L397,2)*ROUND(G397,3),2)</f>
      </c>
      <c s="36" t="s">
        <v>62</v>
      </c>
      <c>
        <f>(M397*21)/100</f>
      </c>
      <c t="s">
        <v>28</v>
      </c>
    </row>
    <row r="398" spans="1:5" ht="12.75">
      <c r="A398" s="35" t="s">
        <v>56</v>
      </c>
      <c r="E398" s="39" t="s">
        <v>3166</v>
      </c>
    </row>
    <row r="399" spans="1:5" ht="12.75">
      <c r="A399" s="35" t="s">
        <v>57</v>
      </c>
      <c r="E399" s="40" t="s">
        <v>5</v>
      </c>
    </row>
    <row r="400" spans="1:5" ht="140.25">
      <c r="A400" t="s">
        <v>58</v>
      </c>
      <c r="E400" s="39" t="s">
        <v>3206</v>
      </c>
    </row>
    <row r="401" spans="1:16" ht="25.5">
      <c r="A401" t="s">
        <v>50</v>
      </c>
      <c s="34" t="s">
        <v>366</v>
      </c>
      <c s="34" t="s">
        <v>3059</v>
      </c>
      <c s="35" t="s">
        <v>51</v>
      </c>
      <c s="6" t="s">
        <v>3060</v>
      </c>
      <c s="36" t="s">
        <v>54</v>
      </c>
      <c s="37">
        <v>13</v>
      </c>
      <c s="36">
        <v>0</v>
      </c>
      <c s="36">
        <f>ROUND(G401*H401,6)</f>
      </c>
      <c r="L401" s="38">
        <v>0</v>
      </c>
      <c s="32">
        <f>ROUND(ROUND(L401,2)*ROUND(G401,3),2)</f>
      </c>
      <c s="36" t="s">
        <v>55</v>
      </c>
      <c>
        <f>(M401*21)/100</f>
      </c>
      <c t="s">
        <v>28</v>
      </c>
    </row>
    <row r="402" spans="1:5" ht="25.5">
      <c r="A402" s="35" t="s">
        <v>56</v>
      </c>
      <c r="E402" s="39" t="s">
        <v>3060</v>
      </c>
    </row>
    <row r="403" spans="1:5" ht="12.75">
      <c r="A403" s="35" t="s">
        <v>57</v>
      </c>
      <c r="E403" s="40" t="s">
        <v>5</v>
      </c>
    </row>
    <row r="404" spans="1:5" ht="191.25">
      <c r="A404" t="s">
        <v>58</v>
      </c>
      <c r="E404" s="39" t="s">
        <v>3061</v>
      </c>
    </row>
    <row r="405" spans="1:16" ht="12.75">
      <c r="A405" t="s">
        <v>50</v>
      </c>
      <c s="34" t="s">
        <v>370</v>
      </c>
      <c s="34" t="s">
        <v>2490</v>
      </c>
      <c s="35" t="s">
        <v>5</v>
      </c>
      <c s="6" t="s">
        <v>3207</v>
      </c>
      <c s="36" t="s">
        <v>54</v>
      </c>
      <c s="37">
        <v>3</v>
      </c>
      <c s="36">
        <v>0</v>
      </c>
      <c s="36">
        <f>ROUND(G405*H405,6)</f>
      </c>
      <c r="L405" s="38">
        <v>0</v>
      </c>
      <c s="32">
        <f>ROUND(ROUND(L405,2)*ROUND(G405,3),2)</f>
      </c>
      <c s="36" t="s">
        <v>62</v>
      </c>
      <c>
        <f>(M405*21)/100</f>
      </c>
      <c t="s">
        <v>28</v>
      </c>
    </row>
    <row r="406" spans="1:5" ht="12.75">
      <c r="A406" s="35" t="s">
        <v>56</v>
      </c>
      <c r="E406" s="39" t="s">
        <v>3207</v>
      </c>
    </row>
    <row r="407" spans="1:5" ht="12.75">
      <c r="A407" s="35" t="s">
        <v>57</v>
      </c>
      <c r="E407" s="40" t="s">
        <v>5</v>
      </c>
    </row>
    <row r="408" spans="1:5" ht="293.25">
      <c r="A408" t="s">
        <v>58</v>
      </c>
      <c r="E408" s="39" t="s">
        <v>3208</v>
      </c>
    </row>
    <row r="409" spans="1:16" ht="25.5">
      <c r="A409" t="s">
        <v>50</v>
      </c>
      <c s="34" t="s">
        <v>374</v>
      </c>
      <c s="34" t="s">
        <v>3143</v>
      </c>
      <c s="35" t="s">
        <v>51</v>
      </c>
      <c s="6" t="s">
        <v>3144</v>
      </c>
      <c s="36" t="s">
        <v>54</v>
      </c>
      <c s="37">
        <v>3</v>
      </c>
      <c s="36">
        <v>0</v>
      </c>
      <c s="36">
        <f>ROUND(G409*H409,6)</f>
      </c>
      <c r="L409" s="38">
        <v>0</v>
      </c>
      <c s="32">
        <f>ROUND(ROUND(L409,2)*ROUND(G409,3),2)</f>
      </c>
      <c s="36" t="s">
        <v>55</v>
      </c>
      <c>
        <f>(M409*21)/100</f>
      </c>
      <c t="s">
        <v>28</v>
      </c>
    </row>
    <row r="410" spans="1:5" ht="25.5">
      <c r="A410" s="35" t="s">
        <v>56</v>
      </c>
      <c r="E410" s="39" t="s">
        <v>3144</v>
      </c>
    </row>
    <row r="411" spans="1:5" ht="12.75">
      <c r="A411" s="35" t="s">
        <v>57</v>
      </c>
      <c r="E411" s="40" t="s">
        <v>5</v>
      </c>
    </row>
    <row r="412" spans="1:5" ht="191.25">
      <c r="A412" t="s">
        <v>58</v>
      </c>
      <c r="E412" s="39" t="s">
        <v>3145</v>
      </c>
    </row>
    <row r="413" spans="1:16" ht="12.75">
      <c r="A413" t="s">
        <v>50</v>
      </c>
      <c s="34" t="s">
        <v>378</v>
      </c>
      <c s="34" t="s">
        <v>2494</v>
      </c>
      <c s="35" t="s">
        <v>5</v>
      </c>
      <c s="6" t="s">
        <v>3209</v>
      </c>
      <c s="36" t="s">
        <v>54</v>
      </c>
      <c s="37">
        <v>6</v>
      </c>
      <c s="36">
        <v>0</v>
      </c>
      <c s="36">
        <f>ROUND(G413*H413,6)</f>
      </c>
      <c r="L413" s="38">
        <v>0</v>
      </c>
      <c s="32">
        <f>ROUND(ROUND(L413,2)*ROUND(G413,3),2)</f>
      </c>
      <c s="36" t="s">
        <v>62</v>
      </c>
      <c>
        <f>(M413*21)/100</f>
      </c>
      <c t="s">
        <v>28</v>
      </c>
    </row>
    <row r="414" spans="1:5" ht="12.75">
      <c r="A414" s="35" t="s">
        <v>56</v>
      </c>
      <c r="E414" s="39" t="s">
        <v>3209</v>
      </c>
    </row>
    <row r="415" spans="1:5" ht="12.75">
      <c r="A415" s="35" t="s">
        <v>57</v>
      </c>
      <c r="E415" s="40" t="s">
        <v>5</v>
      </c>
    </row>
    <row r="416" spans="1:5" ht="140.25">
      <c r="A416" t="s">
        <v>58</v>
      </c>
      <c r="E416" s="39" t="s">
        <v>3210</v>
      </c>
    </row>
    <row r="417" spans="1:16" ht="25.5">
      <c r="A417" t="s">
        <v>50</v>
      </c>
      <c s="34" t="s">
        <v>597</v>
      </c>
      <c s="34" t="s">
        <v>3148</v>
      </c>
      <c s="35" t="s">
        <v>51</v>
      </c>
      <c s="6" t="s">
        <v>3060</v>
      </c>
      <c s="36" t="s">
        <v>54</v>
      </c>
      <c s="37">
        <v>6</v>
      </c>
      <c s="36">
        <v>0</v>
      </c>
      <c s="36">
        <f>ROUND(G417*H417,6)</f>
      </c>
      <c r="L417" s="38">
        <v>0</v>
      </c>
      <c s="32">
        <f>ROUND(ROUND(L417,2)*ROUND(G417,3),2)</f>
      </c>
      <c s="36" t="s">
        <v>55</v>
      </c>
      <c>
        <f>(M417*21)/100</f>
      </c>
      <c t="s">
        <v>28</v>
      </c>
    </row>
    <row r="418" spans="1:5" ht="25.5">
      <c r="A418" s="35" t="s">
        <v>56</v>
      </c>
      <c r="E418" s="39" t="s">
        <v>3060</v>
      </c>
    </row>
    <row r="419" spans="1:5" ht="12.75">
      <c r="A419" s="35" t="s">
        <v>57</v>
      </c>
      <c r="E419" s="40" t="s">
        <v>5</v>
      </c>
    </row>
    <row r="420" spans="1:5" ht="191.25">
      <c r="A420" t="s">
        <v>58</v>
      </c>
      <c r="E420" s="39" t="s">
        <v>3149</v>
      </c>
    </row>
    <row r="421" spans="1:16" ht="12.75">
      <c r="A421" t="s">
        <v>50</v>
      </c>
      <c s="34" t="s">
        <v>598</v>
      </c>
      <c s="34" t="s">
        <v>3211</v>
      </c>
      <c s="35" t="s">
        <v>5</v>
      </c>
      <c s="6" t="s">
        <v>3212</v>
      </c>
      <c s="36" t="s">
        <v>54</v>
      </c>
      <c s="37">
        <v>3</v>
      </c>
      <c s="36">
        <v>0</v>
      </c>
      <c s="36">
        <f>ROUND(G421*H421,6)</f>
      </c>
      <c r="L421" s="38">
        <v>0</v>
      </c>
      <c s="32">
        <f>ROUND(ROUND(L421,2)*ROUND(G421,3),2)</f>
      </c>
      <c s="36" t="s">
        <v>55</v>
      </c>
      <c>
        <f>(M421*21)/100</f>
      </c>
      <c t="s">
        <v>28</v>
      </c>
    </row>
    <row r="422" spans="1:5" ht="12.75">
      <c r="A422" s="35" t="s">
        <v>56</v>
      </c>
      <c r="E422" s="39" t="s">
        <v>3212</v>
      </c>
    </row>
    <row r="423" spans="1:5" ht="12.75">
      <c r="A423" s="35" t="s">
        <v>57</v>
      </c>
      <c r="E423" s="40" t="s">
        <v>5</v>
      </c>
    </row>
    <row r="424" spans="1:5" ht="89.25">
      <c r="A424" t="s">
        <v>58</v>
      </c>
      <c r="E424" s="39" t="s">
        <v>3213</v>
      </c>
    </row>
    <row r="425" spans="1:16" ht="25.5">
      <c r="A425" t="s">
        <v>50</v>
      </c>
      <c s="34" t="s">
        <v>382</v>
      </c>
      <c s="34" t="s">
        <v>3059</v>
      </c>
      <c s="35" t="s">
        <v>26</v>
      </c>
      <c s="6" t="s">
        <v>3060</v>
      </c>
      <c s="36" t="s">
        <v>54</v>
      </c>
      <c s="37">
        <v>3</v>
      </c>
      <c s="36">
        <v>0</v>
      </c>
      <c s="36">
        <f>ROUND(G425*H425,6)</f>
      </c>
      <c r="L425" s="38">
        <v>0</v>
      </c>
      <c s="32">
        <f>ROUND(ROUND(L425,2)*ROUND(G425,3),2)</f>
      </c>
      <c s="36" t="s">
        <v>55</v>
      </c>
      <c>
        <f>(M425*21)/100</f>
      </c>
      <c t="s">
        <v>28</v>
      </c>
    </row>
    <row r="426" spans="1:5" ht="25.5">
      <c r="A426" s="35" t="s">
        <v>56</v>
      </c>
      <c r="E426" s="39" t="s">
        <v>3060</v>
      </c>
    </row>
    <row r="427" spans="1:5" ht="12.75">
      <c r="A427" s="35" t="s">
        <v>57</v>
      </c>
      <c r="E427" s="40" t="s">
        <v>5</v>
      </c>
    </row>
    <row r="428" spans="1:5" ht="191.25">
      <c r="A428" t="s">
        <v>58</v>
      </c>
      <c r="E428" s="39" t="s">
        <v>3061</v>
      </c>
    </row>
    <row r="429" spans="1:16" ht="12.75">
      <c r="A429" t="s">
        <v>50</v>
      </c>
      <c s="34" t="s">
        <v>386</v>
      </c>
      <c s="34" t="s">
        <v>2498</v>
      </c>
      <c s="35" t="s">
        <v>5</v>
      </c>
      <c s="6" t="s">
        <v>3214</v>
      </c>
      <c s="36" t="s">
        <v>54</v>
      </c>
      <c s="37">
        <v>3</v>
      </c>
      <c s="36">
        <v>0</v>
      </c>
      <c s="36">
        <f>ROUND(G429*H429,6)</f>
      </c>
      <c r="L429" s="38">
        <v>0</v>
      </c>
      <c s="32">
        <f>ROUND(ROUND(L429,2)*ROUND(G429,3),2)</f>
      </c>
      <c s="36" t="s">
        <v>62</v>
      </c>
      <c>
        <f>(M429*21)/100</f>
      </c>
      <c t="s">
        <v>28</v>
      </c>
    </row>
    <row r="430" spans="1:5" ht="12.75">
      <c r="A430" s="35" t="s">
        <v>56</v>
      </c>
      <c r="E430" s="39" t="s">
        <v>3214</v>
      </c>
    </row>
    <row r="431" spans="1:5" ht="12.75">
      <c r="A431" s="35" t="s">
        <v>57</v>
      </c>
      <c r="E431" s="40" t="s">
        <v>5</v>
      </c>
    </row>
    <row r="432" spans="1:5" ht="140.25">
      <c r="A432" t="s">
        <v>58</v>
      </c>
      <c r="E432" s="39" t="s">
        <v>3215</v>
      </c>
    </row>
    <row r="433" spans="1:16" ht="25.5">
      <c r="A433" t="s">
        <v>50</v>
      </c>
      <c s="34" t="s">
        <v>390</v>
      </c>
      <c s="34" t="s">
        <v>3059</v>
      </c>
      <c s="35" t="s">
        <v>5</v>
      </c>
      <c s="6" t="s">
        <v>3060</v>
      </c>
      <c s="36" t="s">
        <v>54</v>
      </c>
      <c s="37">
        <v>3</v>
      </c>
      <c s="36">
        <v>0</v>
      </c>
      <c s="36">
        <f>ROUND(G433*H433,6)</f>
      </c>
      <c r="L433" s="38">
        <v>0</v>
      </c>
      <c s="32">
        <f>ROUND(ROUND(L433,2)*ROUND(G433,3),2)</f>
      </c>
      <c s="36" t="s">
        <v>55</v>
      </c>
      <c>
        <f>(M433*21)/100</f>
      </c>
      <c t="s">
        <v>28</v>
      </c>
    </row>
    <row r="434" spans="1:5" ht="25.5">
      <c r="A434" s="35" t="s">
        <v>56</v>
      </c>
      <c r="E434" s="39" t="s">
        <v>3060</v>
      </c>
    </row>
    <row r="435" spans="1:5" ht="12.75">
      <c r="A435" s="35" t="s">
        <v>57</v>
      </c>
      <c r="E435" s="40" t="s">
        <v>5</v>
      </c>
    </row>
    <row r="436" spans="1:5" ht="191.25">
      <c r="A436" t="s">
        <v>58</v>
      </c>
      <c r="E436" s="39" t="s">
        <v>3061</v>
      </c>
    </row>
    <row r="437" spans="1:16" ht="12.75">
      <c r="A437" t="s">
        <v>50</v>
      </c>
      <c s="34" t="s">
        <v>394</v>
      </c>
      <c s="34" t="s">
        <v>2502</v>
      </c>
      <c s="35" t="s">
        <v>5</v>
      </c>
      <c s="6" t="s">
        <v>3216</v>
      </c>
      <c s="36" t="s">
        <v>244</v>
      </c>
      <c s="37">
        <v>11</v>
      </c>
      <c s="36">
        <v>0</v>
      </c>
      <c s="36">
        <f>ROUND(G437*H437,6)</f>
      </c>
      <c r="L437" s="38">
        <v>0</v>
      </c>
      <c s="32">
        <f>ROUND(ROUND(L437,2)*ROUND(G437,3),2)</f>
      </c>
      <c s="36" t="s">
        <v>62</v>
      </c>
      <c>
        <f>(M437*21)/100</f>
      </c>
      <c t="s">
        <v>28</v>
      </c>
    </row>
    <row r="438" spans="1:5" ht="12.75">
      <c r="A438" s="35" t="s">
        <v>56</v>
      </c>
      <c r="E438" s="39" t="s">
        <v>3216</v>
      </c>
    </row>
    <row r="439" spans="1:5" ht="12.75">
      <c r="A439" s="35" t="s">
        <v>57</v>
      </c>
      <c r="E439" s="40" t="s">
        <v>5</v>
      </c>
    </row>
    <row r="440" spans="1:5" ht="140.25">
      <c r="A440" t="s">
        <v>58</v>
      </c>
      <c r="E440" s="39" t="s">
        <v>3217</v>
      </c>
    </row>
    <row r="441" spans="1:16" ht="12.75">
      <c r="A441" t="s">
        <v>50</v>
      </c>
      <c s="34" t="s">
        <v>398</v>
      </c>
      <c s="34" t="s">
        <v>2510</v>
      </c>
      <c s="35" t="s">
        <v>5</v>
      </c>
      <c s="6" t="s">
        <v>3218</v>
      </c>
      <c s="36" t="s">
        <v>244</v>
      </c>
      <c s="37">
        <v>3</v>
      </c>
      <c s="36">
        <v>0</v>
      </c>
      <c s="36">
        <f>ROUND(G441*H441,6)</f>
      </c>
      <c r="L441" s="38">
        <v>0</v>
      </c>
      <c s="32">
        <f>ROUND(ROUND(L441,2)*ROUND(G441,3),2)</f>
      </c>
      <c s="36" t="s">
        <v>62</v>
      </c>
      <c>
        <f>(M441*21)/100</f>
      </c>
      <c t="s">
        <v>28</v>
      </c>
    </row>
    <row r="442" spans="1:5" ht="12.75">
      <c r="A442" s="35" t="s">
        <v>56</v>
      </c>
      <c r="E442" s="39" t="s">
        <v>3218</v>
      </c>
    </row>
    <row r="443" spans="1:5" ht="12.75">
      <c r="A443" s="35" t="s">
        <v>57</v>
      </c>
      <c r="E443" s="40" t="s">
        <v>5</v>
      </c>
    </row>
    <row r="444" spans="1:5" ht="140.25">
      <c r="A444" t="s">
        <v>58</v>
      </c>
      <c r="E444" s="39" t="s">
        <v>3219</v>
      </c>
    </row>
    <row r="445" spans="1:16" ht="12.75">
      <c r="A445" t="s">
        <v>50</v>
      </c>
      <c s="34" t="s">
        <v>615</v>
      </c>
      <c s="34" t="s">
        <v>3174</v>
      </c>
      <c s="35" t="s">
        <v>5</v>
      </c>
      <c s="6" t="s">
        <v>3175</v>
      </c>
      <c s="36" t="s">
        <v>54</v>
      </c>
      <c s="37">
        <v>16</v>
      </c>
      <c s="36">
        <v>0</v>
      </c>
      <c s="36">
        <f>ROUND(G445*H445,6)</f>
      </c>
      <c r="L445" s="38">
        <v>0</v>
      </c>
      <c s="32">
        <f>ROUND(ROUND(L445,2)*ROUND(G445,3),2)</f>
      </c>
      <c s="36" t="s">
        <v>55</v>
      </c>
      <c>
        <f>(M445*21)/100</f>
      </c>
      <c t="s">
        <v>28</v>
      </c>
    </row>
    <row r="446" spans="1:5" ht="12.75">
      <c r="A446" s="35" t="s">
        <v>56</v>
      </c>
      <c r="E446" s="39" t="s">
        <v>3175</v>
      </c>
    </row>
    <row r="447" spans="1:5" ht="12.75">
      <c r="A447" s="35" t="s">
        <v>57</v>
      </c>
      <c r="E447" s="40" t="s">
        <v>5</v>
      </c>
    </row>
    <row r="448" spans="1:5" ht="140.25">
      <c r="A448" t="s">
        <v>58</v>
      </c>
      <c r="E448" s="39" t="s">
        <v>3176</v>
      </c>
    </row>
    <row r="449" spans="1:16" ht="12.75">
      <c r="A449" t="s">
        <v>50</v>
      </c>
      <c s="34" t="s">
        <v>619</v>
      </c>
      <c s="34" t="s">
        <v>3220</v>
      </c>
      <c s="35" t="s">
        <v>5</v>
      </c>
      <c s="6" t="s">
        <v>3177</v>
      </c>
      <c s="36" t="s">
        <v>54</v>
      </c>
      <c s="37">
        <v>2</v>
      </c>
      <c s="36">
        <v>0</v>
      </c>
      <c s="36">
        <f>ROUND(G449*H449,6)</f>
      </c>
      <c r="L449" s="38">
        <v>0</v>
      </c>
      <c s="32">
        <f>ROUND(ROUND(L449,2)*ROUND(G449,3),2)</f>
      </c>
      <c s="36" t="s">
        <v>62</v>
      </c>
      <c>
        <f>(M449*21)/100</f>
      </c>
      <c t="s">
        <v>28</v>
      </c>
    </row>
    <row r="450" spans="1:5" ht="12.75">
      <c r="A450" s="35" t="s">
        <v>56</v>
      </c>
      <c r="E450" s="39" t="s">
        <v>3177</v>
      </c>
    </row>
    <row r="451" spans="1:5" ht="12.75">
      <c r="A451" s="35" t="s">
        <v>57</v>
      </c>
      <c r="E451" s="40" t="s">
        <v>5</v>
      </c>
    </row>
    <row r="452" spans="1:5" ht="191.25">
      <c r="A452" t="s">
        <v>58</v>
      </c>
      <c r="E452" s="39" t="s">
        <v>3221</v>
      </c>
    </row>
    <row r="453" spans="1:16" ht="12.75">
      <c r="A453" t="s">
        <v>50</v>
      </c>
      <c s="34" t="s">
        <v>622</v>
      </c>
      <c s="34" t="s">
        <v>2514</v>
      </c>
      <c s="35" t="s">
        <v>5</v>
      </c>
      <c s="6" t="s">
        <v>3179</v>
      </c>
      <c s="36" t="s">
        <v>54</v>
      </c>
      <c s="37">
        <v>4</v>
      </c>
      <c s="36">
        <v>0</v>
      </c>
      <c s="36">
        <f>ROUND(G453*H453,6)</f>
      </c>
      <c r="L453" s="38">
        <v>0</v>
      </c>
      <c s="32">
        <f>ROUND(ROUND(L453,2)*ROUND(G453,3),2)</f>
      </c>
      <c s="36" t="s">
        <v>62</v>
      </c>
      <c>
        <f>(M453*21)/100</f>
      </c>
      <c t="s">
        <v>28</v>
      </c>
    </row>
    <row r="454" spans="1:5" ht="12.75">
      <c r="A454" s="35" t="s">
        <v>56</v>
      </c>
      <c r="E454" s="39" t="s">
        <v>3179</v>
      </c>
    </row>
    <row r="455" spans="1:5" ht="12.75">
      <c r="A455" s="35" t="s">
        <v>57</v>
      </c>
      <c r="E455" s="40" t="s">
        <v>5</v>
      </c>
    </row>
    <row r="456" spans="1:5" ht="191.25">
      <c r="A456" t="s">
        <v>58</v>
      </c>
      <c r="E456" s="39" t="s">
        <v>3222</v>
      </c>
    </row>
    <row r="457" spans="1:16" ht="25.5">
      <c r="A457" t="s">
        <v>50</v>
      </c>
      <c s="34" t="s">
        <v>624</v>
      </c>
      <c s="34" t="s">
        <v>3181</v>
      </c>
      <c s="35" t="s">
        <v>5</v>
      </c>
      <c s="6" t="s">
        <v>3182</v>
      </c>
      <c s="36" t="s">
        <v>54</v>
      </c>
      <c s="37">
        <v>6</v>
      </c>
      <c s="36">
        <v>0</v>
      </c>
      <c s="36">
        <f>ROUND(G457*H457,6)</f>
      </c>
      <c r="L457" s="38">
        <v>0</v>
      </c>
      <c s="32">
        <f>ROUND(ROUND(L457,2)*ROUND(G457,3),2)</f>
      </c>
      <c s="36" t="s">
        <v>55</v>
      </c>
      <c>
        <f>(M457*21)/100</f>
      </c>
      <c t="s">
        <v>28</v>
      </c>
    </row>
    <row r="458" spans="1:5" ht="25.5">
      <c r="A458" s="35" t="s">
        <v>56</v>
      </c>
      <c r="E458" s="39" t="s">
        <v>3182</v>
      </c>
    </row>
    <row r="459" spans="1:5" ht="12.75">
      <c r="A459" s="35" t="s">
        <v>57</v>
      </c>
      <c r="E459" s="40" t="s">
        <v>5</v>
      </c>
    </row>
    <row r="460" spans="1:5" ht="191.25">
      <c r="A460" t="s">
        <v>58</v>
      </c>
      <c r="E460" s="39" t="s">
        <v>3183</v>
      </c>
    </row>
    <row r="461" spans="1:16" ht="12.75">
      <c r="A461" t="s">
        <v>50</v>
      </c>
      <c s="34" t="s">
        <v>1049</v>
      </c>
      <c s="34" t="s">
        <v>3223</v>
      </c>
      <c s="35" t="s">
        <v>5</v>
      </c>
      <c s="6" t="s">
        <v>3185</v>
      </c>
      <c s="36" t="s">
        <v>54</v>
      </c>
      <c s="37">
        <v>90</v>
      </c>
      <c s="36">
        <v>0</v>
      </c>
      <c s="36">
        <f>ROUND(G461*H461,6)</f>
      </c>
      <c r="L461" s="38">
        <v>0</v>
      </c>
      <c s="32">
        <f>ROUND(ROUND(L461,2)*ROUND(G461,3),2)</f>
      </c>
      <c s="36" t="s">
        <v>62</v>
      </c>
      <c>
        <f>(M461*21)/100</f>
      </c>
      <c t="s">
        <v>28</v>
      </c>
    </row>
    <row r="462" spans="1:5" ht="12.75">
      <c r="A462" s="35" t="s">
        <v>56</v>
      </c>
      <c r="E462" s="39" t="s">
        <v>3185</v>
      </c>
    </row>
    <row r="463" spans="1:5" ht="12.75">
      <c r="A463" s="35" t="s">
        <v>57</v>
      </c>
      <c r="E463" s="40" t="s">
        <v>5</v>
      </c>
    </row>
    <row r="464" spans="1:5" ht="242.25">
      <c r="A464" t="s">
        <v>58</v>
      </c>
      <c r="E464" s="39" t="s">
        <v>3224</v>
      </c>
    </row>
    <row r="465" spans="1:16" ht="12.75">
      <c r="A465" t="s">
        <v>50</v>
      </c>
      <c s="34" t="s">
        <v>628</v>
      </c>
      <c s="34" t="s">
        <v>3092</v>
      </c>
      <c s="35" t="s">
        <v>5</v>
      </c>
      <c s="6" t="s">
        <v>3031</v>
      </c>
      <c s="36" t="s">
        <v>54</v>
      </c>
      <c s="37">
        <v>90</v>
      </c>
      <c s="36">
        <v>0</v>
      </c>
      <c s="36">
        <f>ROUND(G465*H465,6)</f>
      </c>
      <c r="L465" s="38">
        <v>0</v>
      </c>
      <c s="32">
        <f>ROUND(ROUND(L465,2)*ROUND(G465,3),2)</f>
      </c>
      <c s="36" t="s">
        <v>55</v>
      </c>
      <c>
        <f>(M465*21)/100</f>
      </c>
      <c t="s">
        <v>28</v>
      </c>
    </row>
    <row r="466" spans="1:5" ht="12.75">
      <c r="A466" s="35" t="s">
        <v>56</v>
      </c>
      <c r="E466" s="39" t="s">
        <v>3031</v>
      </c>
    </row>
    <row r="467" spans="1:5" ht="12.75">
      <c r="A467" s="35" t="s">
        <v>57</v>
      </c>
      <c r="E467" s="40" t="s">
        <v>5</v>
      </c>
    </row>
    <row r="468" spans="1:5" ht="140.25">
      <c r="A468" t="s">
        <v>58</v>
      </c>
      <c r="E468" s="39" t="s">
        <v>3093</v>
      </c>
    </row>
    <row r="469" spans="1:16" ht="12.75">
      <c r="A469" t="s">
        <v>50</v>
      </c>
      <c s="34" t="s">
        <v>459</v>
      </c>
      <c s="34" t="s">
        <v>3225</v>
      </c>
      <c s="35" t="s">
        <v>5</v>
      </c>
      <c s="6" t="s">
        <v>3226</v>
      </c>
      <c s="36" t="s">
        <v>54</v>
      </c>
      <c s="37">
        <v>1</v>
      </c>
      <c s="36">
        <v>0</v>
      </c>
      <c s="36">
        <f>ROUND(G469*H469,6)</f>
      </c>
      <c r="L469" s="38">
        <v>0</v>
      </c>
      <c s="32">
        <f>ROUND(ROUND(L469,2)*ROUND(G469,3),2)</f>
      </c>
      <c s="36" t="s">
        <v>62</v>
      </c>
      <c>
        <f>(M469*21)/100</f>
      </c>
      <c t="s">
        <v>28</v>
      </c>
    </row>
    <row r="470" spans="1:5" ht="12.75">
      <c r="A470" s="35" t="s">
        <v>56</v>
      </c>
      <c r="E470" s="39" t="s">
        <v>3226</v>
      </c>
    </row>
    <row r="471" spans="1:5" ht="12.75">
      <c r="A471" s="35" t="s">
        <v>57</v>
      </c>
      <c r="E471" s="40" t="s">
        <v>5</v>
      </c>
    </row>
    <row r="472" spans="1:5" ht="242.25">
      <c r="A472" t="s">
        <v>58</v>
      </c>
      <c r="E472" s="39" t="s">
        <v>3227</v>
      </c>
    </row>
    <row r="473" spans="1:16" ht="12.75">
      <c r="A473" t="s">
        <v>50</v>
      </c>
      <c s="34" t="s">
        <v>463</v>
      </c>
      <c s="34" t="s">
        <v>3097</v>
      </c>
      <c s="35" t="s">
        <v>5</v>
      </c>
      <c s="6" t="s">
        <v>3098</v>
      </c>
      <c s="36" t="s">
        <v>54</v>
      </c>
      <c s="37">
        <v>1</v>
      </c>
      <c s="36">
        <v>0</v>
      </c>
      <c s="36">
        <f>ROUND(G473*H473,6)</f>
      </c>
      <c r="L473" s="38">
        <v>0</v>
      </c>
      <c s="32">
        <f>ROUND(ROUND(L473,2)*ROUND(G473,3),2)</f>
      </c>
      <c s="36" t="s">
        <v>55</v>
      </c>
      <c>
        <f>(M473*21)/100</f>
      </c>
      <c t="s">
        <v>28</v>
      </c>
    </row>
    <row r="474" spans="1:5" ht="12.75">
      <c r="A474" s="35" t="s">
        <v>56</v>
      </c>
      <c r="E474" s="39" t="s">
        <v>3098</v>
      </c>
    </row>
    <row r="475" spans="1:5" ht="12.75">
      <c r="A475" s="35" t="s">
        <v>57</v>
      </c>
      <c r="E475" s="40" t="s">
        <v>5</v>
      </c>
    </row>
    <row r="476" spans="1:5" ht="191.25">
      <c r="A476" t="s">
        <v>58</v>
      </c>
      <c r="E476" s="39" t="s">
        <v>3099</v>
      </c>
    </row>
    <row r="477" spans="1:16" ht="12.75">
      <c r="A477" t="s">
        <v>50</v>
      </c>
      <c s="34" t="s">
        <v>632</v>
      </c>
      <c s="34" t="s">
        <v>3228</v>
      </c>
      <c s="35" t="s">
        <v>5</v>
      </c>
      <c s="6" t="s">
        <v>3188</v>
      </c>
      <c s="36" t="s">
        <v>202</v>
      </c>
      <c s="37">
        <v>515</v>
      </c>
      <c s="36">
        <v>0</v>
      </c>
      <c s="36">
        <f>ROUND(G477*H477,6)</f>
      </c>
      <c r="L477" s="38">
        <v>0</v>
      </c>
      <c s="32">
        <f>ROUND(ROUND(L477,2)*ROUND(G477,3),2)</f>
      </c>
      <c s="36" t="s">
        <v>62</v>
      </c>
      <c>
        <f>(M477*21)/100</f>
      </c>
      <c t="s">
        <v>28</v>
      </c>
    </row>
    <row r="478" spans="1:5" ht="12.75">
      <c r="A478" s="35" t="s">
        <v>56</v>
      </c>
      <c r="E478" s="39" t="s">
        <v>3188</v>
      </c>
    </row>
    <row r="479" spans="1:5" ht="12.75">
      <c r="A479" s="35" t="s">
        <v>57</v>
      </c>
      <c r="E479" s="40" t="s">
        <v>5</v>
      </c>
    </row>
    <row r="480" spans="1:5" ht="293.25">
      <c r="A480" t="s">
        <v>58</v>
      </c>
      <c r="E480" s="39" t="s">
        <v>3229</v>
      </c>
    </row>
    <row r="481" spans="1:16" ht="25.5">
      <c r="A481" t="s">
        <v>50</v>
      </c>
      <c s="34" t="s">
        <v>634</v>
      </c>
      <c s="34" t="s">
        <v>3103</v>
      </c>
      <c s="35" t="s">
        <v>5</v>
      </c>
      <c s="6" t="s">
        <v>3104</v>
      </c>
      <c s="36" t="s">
        <v>202</v>
      </c>
      <c s="37">
        <v>515</v>
      </c>
      <c s="36">
        <v>0</v>
      </c>
      <c s="36">
        <f>ROUND(G481*H481,6)</f>
      </c>
      <c r="L481" s="38">
        <v>0</v>
      </c>
      <c s="32">
        <f>ROUND(ROUND(L481,2)*ROUND(G481,3),2)</f>
      </c>
      <c s="36" t="s">
        <v>55</v>
      </c>
      <c>
        <f>(M481*21)/100</f>
      </c>
      <c t="s">
        <v>28</v>
      </c>
    </row>
    <row r="482" spans="1:5" ht="25.5">
      <c r="A482" s="35" t="s">
        <v>56</v>
      </c>
      <c r="E482" s="39" t="s">
        <v>3104</v>
      </c>
    </row>
    <row r="483" spans="1:5" ht="12.75">
      <c r="A483" s="35" t="s">
        <v>57</v>
      </c>
      <c r="E483" s="40" t="s">
        <v>5</v>
      </c>
    </row>
    <row r="484" spans="1:5" ht="191.25">
      <c r="A484" t="s">
        <v>58</v>
      </c>
      <c r="E484" s="39" t="s">
        <v>3105</v>
      </c>
    </row>
    <row r="485" spans="1:16" ht="12.75">
      <c r="A485" t="s">
        <v>50</v>
      </c>
      <c s="34" t="s">
        <v>587</v>
      </c>
      <c s="34" t="s">
        <v>3230</v>
      </c>
      <c s="35" t="s">
        <v>5</v>
      </c>
      <c s="6" t="s">
        <v>3231</v>
      </c>
      <c s="36" t="s">
        <v>202</v>
      </c>
      <c s="37">
        <v>75</v>
      </c>
      <c s="36">
        <v>0</v>
      </c>
      <c s="36">
        <f>ROUND(G485*H485,6)</f>
      </c>
      <c r="L485" s="38">
        <v>0</v>
      </c>
      <c s="32">
        <f>ROUND(ROUND(L485,2)*ROUND(G485,3),2)</f>
      </c>
      <c s="36" t="s">
        <v>62</v>
      </c>
      <c>
        <f>(M485*21)/100</f>
      </c>
      <c t="s">
        <v>28</v>
      </c>
    </row>
    <row r="486" spans="1:5" ht="12.75">
      <c r="A486" s="35" t="s">
        <v>56</v>
      </c>
      <c r="E486" s="39" t="s">
        <v>3231</v>
      </c>
    </row>
    <row r="487" spans="1:5" ht="12.75">
      <c r="A487" s="35" t="s">
        <v>57</v>
      </c>
      <c r="E487" s="40" t="s">
        <v>5</v>
      </c>
    </row>
    <row r="488" spans="1:5" ht="293.25">
      <c r="A488" t="s">
        <v>58</v>
      </c>
      <c r="E488" s="39" t="s">
        <v>3232</v>
      </c>
    </row>
    <row r="489" spans="1:16" ht="25.5">
      <c r="A489" t="s">
        <v>50</v>
      </c>
      <c s="34" t="s">
        <v>1063</v>
      </c>
      <c s="34" t="s">
        <v>3109</v>
      </c>
      <c s="35" t="s">
        <v>5</v>
      </c>
      <c s="6" t="s">
        <v>3110</v>
      </c>
      <c s="36" t="s">
        <v>202</v>
      </c>
      <c s="37">
        <v>75</v>
      </c>
      <c s="36">
        <v>0</v>
      </c>
      <c s="36">
        <f>ROUND(G489*H489,6)</f>
      </c>
      <c r="L489" s="38">
        <v>0</v>
      </c>
      <c s="32">
        <f>ROUND(ROUND(L489,2)*ROUND(G489,3),2)</f>
      </c>
      <c s="36" t="s">
        <v>55</v>
      </c>
      <c>
        <f>(M489*21)/100</f>
      </c>
      <c t="s">
        <v>28</v>
      </c>
    </row>
    <row r="490" spans="1:5" ht="25.5">
      <c r="A490" s="35" t="s">
        <v>56</v>
      </c>
      <c r="E490" s="39" t="s">
        <v>3110</v>
      </c>
    </row>
    <row r="491" spans="1:5" ht="12.75">
      <c r="A491" s="35" t="s">
        <v>57</v>
      </c>
      <c r="E491" s="40" t="s">
        <v>5</v>
      </c>
    </row>
    <row r="492" spans="1:5" ht="191.25">
      <c r="A492" t="s">
        <v>58</v>
      </c>
      <c r="E492" s="39" t="s">
        <v>3111</v>
      </c>
    </row>
    <row r="493" spans="1:16" ht="12.75">
      <c r="A493" t="s">
        <v>50</v>
      </c>
      <c s="34" t="s">
        <v>1064</v>
      </c>
      <c s="34" t="s">
        <v>2517</v>
      </c>
      <c s="35" t="s">
        <v>5</v>
      </c>
      <c s="6" t="s">
        <v>3233</v>
      </c>
      <c s="36" t="s">
        <v>2716</v>
      </c>
      <c s="37">
        <v>30</v>
      </c>
      <c s="36">
        <v>0</v>
      </c>
      <c s="36">
        <f>ROUND(G493*H493,6)</f>
      </c>
      <c r="L493" s="38">
        <v>0</v>
      </c>
      <c s="32">
        <f>ROUND(ROUND(L493,2)*ROUND(G493,3),2)</f>
      </c>
      <c s="36" t="s">
        <v>62</v>
      </c>
      <c>
        <f>(M493*21)/100</f>
      </c>
      <c t="s">
        <v>28</v>
      </c>
    </row>
    <row r="494" spans="1:5" ht="12.75">
      <c r="A494" s="35" t="s">
        <v>56</v>
      </c>
      <c r="E494" s="39" t="s">
        <v>3233</v>
      </c>
    </row>
    <row r="495" spans="1:5" ht="12.75">
      <c r="A495" s="35" t="s">
        <v>57</v>
      </c>
      <c r="E495" s="40" t="s">
        <v>5</v>
      </c>
    </row>
    <row r="496" spans="1:5" ht="140.25">
      <c r="A496" t="s">
        <v>58</v>
      </c>
      <c r="E496" s="39" t="s">
        <v>3234</v>
      </c>
    </row>
    <row r="497" spans="1:16" ht="12.75">
      <c r="A497" t="s">
        <v>50</v>
      </c>
      <c s="34" t="s">
        <v>1068</v>
      </c>
      <c s="34" t="s">
        <v>3136</v>
      </c>
      <c s="35" t="s">
        <v>5</v>
      </c>
      <c s="6" t="s">
        <v>3137</v>
      </c>
      <c s="36" t="s">
        <v>54</v>
      </c>
      <c s="37">
        <v>31</v>
      </c>
      <c s="36">
        <v>0</v>
      </c>
      <c s="36">
        <f>ROUND(G497*H497,6)</f>
      </c>
      <c r="L497" s="38">
        <v>0</v>
      </c>
      <c s="32">
        <f>ROUND(ROUND(L497,2)*ROUND(G497,3),2)</f>
      </c>
      <c s="36" t="s">
        <v>55</v>
      </c>
      <c>
        <f>(M497*21)/100</f>
      </c>
      <c t="s">
        <v>28</v>
      </c>
    </row>
    <row r="498" spans="1:5" ht="12.75">
      <c r="A498" s="35" t="s">
        <v>56</v>
      </c>
      <c r="E498" s="39" t="s">
        <v>3137</v>
      </c>
    </row>
    <row r="499" spans="1:5" ht="12.75">
      <c r="A499" s="35" t="s">
        <v>57</v>
      </c>
      <c r="E499" s="40" t="s">
        <v>5</v>
      </c>
    </row>
    <row r="500" spans="1:5" ht="191.25">
      <c r="A500" t="s">
        <v>58</v>
      </c>
      <c r="E500" s="39" t="s">
        <v>3138</v>
      </c>
    </row>
    <row r="501" spans="1:16" ht="12.75">
      <c r="A501" t="s">
        <v>50</v>
      </c>
      <c s="34" t="s">
        <v>1069</v>
      </c>
      <c s="34" t="s">
        <v>3235</v>
      </c>
      <c s="35" t="s">
        <v>5</v>
      </c>
      <c s="6" t="s">
        <v>3236</v>
      </c>
      <c s="36" t="s">
        <v>54</v>
      </c>
      <c s="37">
        <v>13</v>
      </c>
      <c s="36">
        <v>0</v>
      </c>
      <c s="36">
        <f>ROUND(G501*H501,6)</f>
      </c>
      <c r="L501" s="38">
        <v>0</v>
      </c>
      <c s="32">
        <f>ROUND(ROUND(L501,2)*ROUND(G501,3),2)</f>
      </c>
      <c s="36" t="s">
        <v>55</v>
      </c>
      <c>
        <f>(M501*21)/100</f>
      </c>
      <c t="s">
        <v>28</v>
      </c>
    </row>
    <row r="502" spans="1:5" ht="12.75">
      <c r="A502" s="35" t="s">
        <v>56</v>
      </c>
      <c r="E502" s="39" t="s">
        <v>3236</v>
      </c>
    </row>
    <row r="503" spans="1:5" ht="12.75">
      <c r="A503" s="35" t="s">
        <v>57</v>
      </c>
      <c r="E503" s="40" t="s">
        <v>5</v>
      </c>
    </row>
    <row r="504" spans="1:5" ht="191.25">
      <c r="A504" t="s">
        <v>58</v>
      </c>
      <c r="E504" s="39" t="s">
        <v>3237</v>
      </c>
    </row>
    <row r="505" spans="1:13" ht="12.75">
      <c r="A505" t="s">
        <v>47</v>
      </c>
      <c r="C505" s="31" t="s">
        <v>1993</v>
      </c>
      <c r="E505" s="33" t="s">
        <v>3238</v>
      </c>
      <c r="J505" s="32">
        <f>0</f>
      </c>
      <c s="32">
        <f>0</f>
      </c>
      <c s="32">
        <f>0+L506+L510+L514+L518+L522+L526+L530+L534+L538</f>
      </c>
      <c s="32">
        <f>0+M506+M510+M514+M518+M522+M526+M530+M534+M538</f>
      </c>
    </row>
    <row r="506" spans="1:16" ht="12.75">
      <c r="A506" t="s">
        <v>50</v>
      </c>
      <c s="34" t="s">
        <v>1070</v>
      </c>
      <c s="34" t="s">
        <v>3194</v>
      </c>
      <c s="35" t="s">
        <v>5</v>
      </c>
      <c s="6" t="s">
        <v>3195</v>
      </c>
      <c s="36" t="s">
        <v>54</v>
      </c>
      <c s="37">
        <v>12</v>
      </c>
      <c s="36">
        <v>0</v>
      </c>
      <c s="36">
        <f>ROUND(G506*H506,6)</f>
      </c>
      <c r="L506" s="38">
        <v>0</v>
      </c>
      <c s="32">
        <f>ROUND(ROUND(L506,2)*ROUND(G506,3),2)</f>
      </c>
      <c s="36" t="s">
        <v>55</v>
      </c>
      <c>
        <f>(M506*21)/100</f>
      </c>
      <c t="s">
        <v>28</v>
      </c>
    </row>
    <row r="507" spans="1:5" ht="12.75">
      <c r="A507" s="35" t="s">
        <v>56</v>
      </c>
      <c r="E507" s="39" t="s">
        <v>3195</v>
      </c>
    </row>
    <row r="508" spans="1:5" ht="12.75">
      <c r="A508" s="35" t="s">
        <v>57</v>
      </c>
      <c r="E508" s="40" t="s">
        <v>5</v>
      </c>
    </row>
    <row r="509" spans="1:5" ht="191.25">
      <c r="A509" t="s">
        <v>58</v>
      </c>
      <c r="E509" s="39" t="s">
        <v>3196</v>
      </c>
    </row>
    <row r="510" spans="1:16" ht="12.75">
      <c r="A510" t="s">
        <v>50</v>
      </c>
      <c s="34" t="s">
        <v>1074</v>
      </c>
      <c s="34" t="s">
        <v>2718</v>
      </c>
      <c s="35" t="s">
        <v>5</v>
      </c>
      <c s="6" t="s">
        <v>3197</v>
      </c>
      <c s="36" t="s">
        <v>54</v>
      </c>
      <c s="37">
        <v>12</v>
      </c>
      <c s="36">
        <v>0</v>
      </c>
      <c s="36">
        <f>ROUND(G510*H510,6)</f>
      </c>
      <c r="L510" s="38">
        <v>0</v>
      </c>
      <c s="32">
        <f>ROUND(ROUND(L510,2)*ROUND(G510,3),2)</f>
      </c>
      <c s="36" t="s">
        <v>62</v>
      </c>
      <c>
        <f>(M510*21)/100</f>
      </c>
      <c t="s">
        <v>28</v>
      </c>
    </row>
    <row r="511" spans="1:5" ht="12.75">
      <c r="A511" s="35" t="s">
        <v>56</v>
      </c>
      <c r="E511" s="39" t="s">
        <v>3197</v>
      </c>
    </row>
    <row r="512" spans="1:5" ht="12.75">
      <c r="A512" s="35" t="s">
        <v>57</v>
      </c>
      <c r="E512" s="40" t="s">
        <v>5</v>
      </c>
    </row>
    <row r="513" spans="1:5" ht="140.25">
      <c r="A513" t="s">
        <v>58</v>
      </c>
      <c r="E513" s="39" t="s">
        <v>3239</v>
      </c>
    </row>
    <row r="514" spans="1:16" ht="25.5">
      <c r="A514" t="s">
        <v>50</v>
      </c>
      <c s="34" t="s">
        <v>1077</v>
      </c>
      <c s="34" t="s">
        <v>3059</v>
      </c>
      <c s="35" t="s">
        <v>5</v>
      </c>
      <c s="6" t="s">
        <v>3060</v>
      </c>
      <c s="36" t="s">
        <v>54</v>
      </c>
      <c s="37">
        <v>12</v>
      </c>
      <c s="36">
        <v>0</v>
      </c>
      <c s="36">
        <f>ROUND(G514*H514,6)</f>
      </c>
      <c r="L514" s="38">
        <v>0</v>
      </c>
      <c s="32">
        <f>ROUND(ROUND(L514,2)*ROUND(G514,3),2)</f>
      </c>
      <c s="36" t="s">
        <v>55</v>
      </c>
      <c>
        <f>(M514*21)/100</f>
      </c>
      <c t="s">
        <v>28</v>
      </c>
    </row>
    <row r="515" spans="1:5" ht="25.5">
      <c r="A515" s="35" t="s">
        <v>56</v>
      </c>
      <c r="E515" s="39" t="s">
        <v>3060</v>
      </c>
    </row>
    <row r="516" spans="1:5" ht="12.75">
      <c r="A516" s="35" t="s">
        <v>57</v>
      </c>
      <c r="E516" s="40" t="s">
        <v>5</v>
      </c>
    </row>
    <row r="517" spans="1:5" ht="191.25">
      <c r="A517" t="s">
        <v>58</v>
      </c>
      <c r="E517" s="39" t="s">
        <v>3061</v>
      </c>
    </row>
    <row r="518" spans="1:16" ht="12.75">
      <c r="A518" t="s">
        <v>50</v>
      </c>
      <c s="34" t="s">
        <v>1081</v>
      </c>
      <c s="34" t="s">
        <v>3240</v>
      </c>
      <c s="35" t="s">
        <v>5</v>
      </c>
      <c s="6" t="s">
        <v>3188</v>
      </c>
      <c s="36" t="s">
        <v>202</v>
      </c>
      <c s="37">
        <v>81</v>
      </c>
      <c s="36">
        <v>0</v>
      </c>
      <c s="36">
        <f>ROUND(G518*H518,6)</f>
      </c>
      <c r="L518" s="38">
        <v>0</v>
      </c>
      <c s="32">
        <f>ROUND(ROUND(L518,2)*ROUND(G518,3),2)</f>
      </c>
      <c s="36" t="s">
        <v>62</v>
      </c>
      <c>
        <f>(M518*21)/100</f>
      </c>
      <c t="s">
        <v>28</v>
      </c>
    </row>
    <row r="519" spans="1:5" ht="12.75">
      <c r="A519" s="35" t="s">
        <v>56</v>
      </c>
      <c r="E519" s="39" t="s">
        <v>3188</v>
      </c>
    </row>
    <row r="520" spans="1:5" ht="12.75">
      <c r="A520" s="35" t="s">
        <v>57</v>
      </c>
      <c r="E520" s="40" t="s">
        <v>5</v>
      </c>
    </row>
    <row r="521" spans="1:5" ht="293.25">
      <c r="A521" t="s">
        <v>58</v>
      </c>
      <c r="E521" s="39" t="s">
        <v>3241</v>
      </c>
    </row>
    <row r="522" spans="1:16" ht="25.5">
      <c r="A522" t="s">
        <v>50</v>
      </c>
      <c s="34" t="s">
        <v>1085</v>
      </c>
      <c s="34" t="s">
        <v>3103</v>
      </c>
      <c s="35" t="s">
        <v>5</v>
      </c>
      <c s="6" t="s">
        <v>3104</v>
      </c>
      <c s="36" t="s">
        <v>202</v>
      </c>
      <c s="37">
        <v>81</v>
      </c>
      <c s="36">
        <v>0</v>
      </c>
      <c s="36">
        <f>ROUND(G522*H522,6)</f>
      </c>
      <c r="L522" s="38">
        <v>0</v>
      </c>
      <c s="32">
        <f>ROUND(ROUND(L522,2)*ROUND(G522,3),2)</f>
      </c>
      <c s="36" t="s">
        <v>55</v>
      </c>
      <c>
        <f>(M522*21)/100</f>
      </c>
      <c t="s">
        <v>28</v>
      </c>
    </row>
    <row r="523" spans="1:5" ht="25.5">
      <c r="A523" s="35" t="s">
        <v>56</v>
      </c>
      <c r="E523" s="39" t="s">
        <v>3104</v>
      </c>
    </row>
    <row r="524" spans="1:5" ht="12.75">
      <c r="A524" s="35" t="s">
        <v>57</v>
      </c>
      <c r="E524" s="40" t="s">
        <v>5</v>
      </c>
    </row>
    <row r="525" spans="1:5" ht="191.25">
      <c r="A525" t="s">
        <v>58</v>
      </c>
      <c r="E525" s="39" t="s">
        <v>3105</v>
      </c>
    </row>
    <row r="526" spans="1:16" ht="12.75">
      <c r="A526" t="s">
        <v>50</v>
      </c>
      <c s="34" t="s">
        <v>1086</v>
      </c>
      <c s="34" t="s">
        <v>3242</v>
      </c>
      <c s="35" t="s">
        <v>5</v>
      </c>
      <c s="6" t="s">
        <v>3231</v>
      </c>
      <c s="36" t="s">
        <v>202</v>
      </c>
      <c s="37">
        <v>14</v>
      </c>
      <c s="36">
        <v>0</v>
      </c>
      <c s="36">
        <f>ROUND(G526*H526,6)</f>
      </c>
      <c r="L526" s="38">
        <v>0</v>
      </c>
      <c s="32">
        <f>ROUND(ROUND(L526,2)*ROUND(G526,3),2)</f>
      </c>
      <c s="36" t="s">
        <v>62</v>
      </c>
      <c>
        <f>(M526*21)/100</f>
      </c>
      <c t="s">
        <v>28</v>
      </c>
    </row>
    <row r="527" spans="1:5" ht="12.75">
      <c r="A527" s="35" t="s">
        <v>56</v>
      </c>
      <c r="E527" s="39" t="s">
        <v>3231</v>
      </c>
    </row>
    <row r="528" spans="1:5" ht="12.75">
      <c r="A528" s="35" t="s">
        <v>57</v>
      </c>
      <c r="E528" s="40" t="s">
        <v>5</v>
      </c>
    </row>
    <row r="529" spans="1:5" ht="293.25">
      <c r="A529" t="s">
        <v>58</v>
      </c>
      <c r="E529" s="39" t="s">
        <v>3243</v>
      </c>
    </row>
    <row r="530" spans="1:16" ht="25.5">
      <c r="A530" t="s">
        <v>50</v>
      </c>
      <c s="34" t="s">
        <v>1089</v>
      </c>
      <c s="34" t="s">
        <v>3109</v>
      </c>
      <c s="35" t="s">
        <v>5</v>
      </c>
      <c s="6" t="s">
        <v>3110</v>
      </c>
      <c s="36" t="s">
        <v>202</v>
      </c>
      <c s="37">
        <v>14</v>
      </c>
      <c s="36">
        <v>0</v>
      </c>
      <c s="36">
        <f>ROUND(G530*H530,6)</f>
      </c>
      <c r="L530" s="38">
        <v>0</v>
      </c>
      <c s="32">
        <f>ROUND(ROUND(L530,2)*ROUND(G530,3),2)</f>
      </c>
      <c s="36" t="s">
        <v>55</v>
      </c>
      <c>
        <f>(M530*21)/100</f>
      </c>
      <c t="s">
        <v>28</v>
      </c>
    </row>
    <row r="531" spans="1:5" ht="25.5">
      <c r="A531" s="35" t="s">
        <v>56</v>
      </c>
      <c r="E531" s="39" t="s">
        <v>3110</v>
      </c>
    </row>
    <row r="532" spans="1:5" ht="12.75">
      <c r="A532" s="35" t="s">
        <v>57</v>
      </c>
      <c r="E532" s="40" t="s">
        <v>5</v>
      </c>
    </row>
    <row r="533" spans="1:5" ht="191.25">
      <c r="A533" t="s">
        <v>58</v>
      </c>
      <c r="E533" s="39" t="s">
        <v>3111</v>
      </c>
    </row>
    <row r="534" spans="1:16" ht="12.75">
      <c r="A534" t="s">
        <v>50</v>
      </c>
      <c s="34" t="s">
        <v>1093</v>
      </c>
      <c s="34" t="s">
        <v>3136</v>
      </c>
      <c s="35" t="s">
        <v>5</v>
      </c>
      <c s="6" t="s">
        <v>3137</v>
      </c>
      <c s="36" t="s">
        <v>54</v>
      </c>
      <c s="37">
        <v>14</v>
      </c>
      <c s="36">
        <v>0</v>
      </c>
      <c s="36">
        <f>ROUND(G534*H534,6)</f>
      </c>
      <c r="L534" s="38">
        <v>0</v>
      </c>
      <c s="32">
        <f>ROUND(ROUND(L534,2)*ROUND(G534,3),2)</f>
      </c>
      <c s="36" t="s">
        <v>55</v>
      </c>
      <c>
        <f>(M534*21)/100</f>
      </c>
      <c t="s">
        <v>28</v>
      </c>
    </row>
    <row r="535" spans="1:5" ht="12.75">
      <c r="A535" s="35" t="s">
        <v>56</v>
      </c>
      <c r="E535" s="39" t="s">
        <v>3137</v>
      </c>
    </row>
    <row r="536" spans="1:5" ht="12.75">
      <c r="A536" s="35" t="s">
        <v>57</v>
      </c>
      <c r="E536" s="40" t="s">
        <v>5</v>
      </c>
    </row>
    <row r="537" spans="1:5" ht="191.25">
      <c r="A537" t="s">
        <v>58</v>
      </c>
      <c r="E537" s="39" t="s">
        <v>3138</v>
      </c>
    </row>
    <row r="538" spans="1:16" ht="12.75">
      <c r="A538" t="s">
        <v>50</v>
      </c>
      <c s="34" t="s">
        <v>1094</v>
      </c>
      <c s="34" t="s">
        <v>3244</v>
      </c>
      <c s="35" t="s">
        <v>5</v>
      </c>
      <c s="6" t="s">
        <v>3236</v>
      </c>
      <c s="36" t="s">
        <v>54</v>
      </c>
      <c s="37">
        <v>2</v>
      </c>
      <c s="36">
        <v>0</v>
      </c>
      <c s="36">
        <f>ROUND(G538*H538,6)</f>
      </c>
      <c r="L538" s="38">
        <v>0</v>
      </c>
      <c s="32">
        <f>ROUND(ROUND(L538,2)*ROUND(G538,3),2)</f>
      </c>
      <c s="36" t="s">
        <v>55</v>
      </c>
      <c>
        <f>(M538*21)/100</f>
      </c>
      <c t="s">
        <v>28</v>
      </c>
    </row>
    <row r="539" spans="1:5" ht="12.75">
      <c r="A539" s="35" t="s">
        <v>56</v>
      </c>
      <c r="E539" s="39" t="s">
        <v>3236</v>
      </c>
    </row>
    <row r="540" spans="1:5" ht="12.75">
      <c r="A540" s="35" t="s">
        <v>57</v>
      </c>
      <c r="E540" s="40" t="s">
        <v>5</v>
      </c>
    </row>
    <row r="541" spans="1:5" ht="191.25">
      <c r="A541" t="s">
        <v>58</v>
      </c>
      <c r="E541" s="39" t="s">
        <v>3245</v>
      </c>
    </row>
    <row r="542" spans="1:13" ht="12.75">
      <c r="A542" t="s">
        <v>47</v>
      </c>
      <c r="C542" s="31" t="s">
        <v>1996</v>
      </c>
      <c r="E542" s="33" t="s">
        <v>3246</v>
      </c>
      <c r="J542" s="32">
        <f>0</f>
      </c>
      <c s="32">
        <f>0</f>
      </c>
      <c s="32">
        <f>0+L543+L547+L551</f>
      </c>
      <c s="32">
        <f>0+M543+M547+M551</f>
      </c>
    </row>
    <row r="543" spans="1:16" ht="12.75">
      <c r="A543" t="s">
        <v>50</v>
      </c>
      <c s="34" t="s">
        <v>1097</v>
      </c>
      <c s="34" t="s">
        <v>3247</v>
      </c>
      <c s="35" t="s">
        <v>5</v>
      </c>
      <c s="6" t="s">
        <v>3248</v>
      </c>
      <c s="36" t="s">
        <v>202</v>
      </c>
      <c s="37">
        <v>33</v>
      </c>
      <c s="36">
        <v>0</v>
      </c>
      <c s="36">
        <f>ROUND(G543*H543,6)</f>
      </c>
      <c r="L543" s="38">
        <v>0</v>
      </c>
      <c s="32">
        <f>ROUND(ROUND(L543,2)*ROUND(G543,3),2)</f>
      </c>
      <c s="36" t="s">
        <v>62</v>
      </c>
      <c>
        <f>(M543*21)/100</f>
      </c>
      <c t="s">
        <v>28</v>
      </c>
    </row>
    <row r="544" spans="1:5" ht="12.75">
      <c r="A544" s="35" t="s">
        <v>56</v>
      </c>
      <c r="E544" s="39" t="s">
        <v>3248</v>
      </c>
    </row>
    <row r="545" spans="1:5" ht="12.75">
      <c r="A545" s="35" t="s">
        <v>57</v>
      </c>
      <c r="E545" s="40" t="s">
        <v>5</v>
      </c>
    </row>
    <row r="546" spans="1:5" ht="293.25">
      <c r="A546" t="s">
        <v>58</v>
      </c>
      <c r="E546" s="39" t="s">
        <v>3249</v>
      </c>
    </row>
    <row r="547" spans="1:16" ht="25.5">
      <c r="A547" t="s">
        <v>50</v>
      </c>
      <c s="34" t="s">
        <v>1099</v>
      </c>
      <c s="34" t="s">
        <v>3109</v>
      </c>
      <c s="35" t="s">
        <v>5</v>
      </c>
      <c s="6" t="s">
        <v>3110</v>
      </c>
      <c s="36" t="s">
        <v>202</v>
      </c>
      <c s="37">
        <v>33</v>
      </c>
      <c s="36">
        <v>0</v>
      </c>
      <c s="36">
        <f>ROUND(G547*H547,6)</f>
      </c>
      <c r="L547" s="38">
        <v>0</v>
      </c>
      <c s="32">
        <f>ROUND(ROUND(L547,2)*ROUND(G547,3),2)</f>
      </c>
      <c s="36" t="s">
        <v>55</v>
      </c>
      <c>
        <f>(M547*21)/100</f>
      </c>
      <c t="s">
        <v>28</v>
      </c>
    </row>
    <row r="548" spans="1:5" ht="25.5">
      <c r="A548" s="35" t="s">
        <v>56</v>
      </c>
      <c r="E548" s="39" t="s">
        <v>3110</v>
      </c>
    </row>
    <row r="549" spans="1:5" ht="12.75">
      <c r="A549" s="35" t="s">
        <v>57</v>
      </c>
      <c r="E549" s="40" t="s">
        <v>5</v>
      </c>
    </row>
    <row r="550" spans="1:5" ht="191.25">
      <c r="A550" t="s">
        <v>58</v>
      </c>
      <c r="E550" s="39" t="s">
        <v>3111</v>
      </c>
    </row>
    <row r="551" spans="1:16" ht="12.75">
      <c r="A551" t="s">
        <v>50</v>
      </c>
      <c s="34" t="s">
        <v>1102</v>
      </c>
      <c s="34" t="s">
        <v>3244</v>
      </c>
      <c s="35" t="s">
        <v>5</v>
      </c>
      <c s="6" t="s">
        <v>3236</v>
      </c>
      <c s="36" t="s">
        <v>54</v>
      </c>
      <c s="37">
        <v>9</v>
      </c>
      <c s="36">
        <v>0</v>
      </c>
      <c s="36">
        <f>ROUND(G551*H551,6)</f>
      </c>
      <c r="L551" s="38">
        <v>0</v>
      </c>
      <c s="32">
        <f>ROUND(ROUND(L551,2)*ROUND(G551,3),2)</f>
      </c>
      <c s="36" t="s">
        <v>55</v>
      </c>
      <c>
        <f>(M551*21)/100</f>
      </c>
      <c t="s">
        <v>28</v>
      </c>
    </row>
    <row r="552" spans="1:5" ht="12.75">
      <c r="A552" s="35" t="s">
        <v>56</v>
      </c>
      <c r="E552" s="39" t="s">
        <v>3236</v>
      </c>
    </row>
    <row r="553" spans="1:5" ht="12.75">
      <c r="A553" s="35" t="s">
        <v>57</v>
      </c>
      <c r="E553" s="40" t="s">
        <v>5</v>
      </c>
    </row>
    <row r="554" spans="1:5" ht="191.25">
      <c r="A554" t="s">
        <v>58</v>
      </c>
      <c r="E554" s="39" t="s">
        <v>3245</v>
      </c>
    </row>
    <row r="555" spans="1:13" ht="12.75">
      <c r="A555" t="s">
        <v>47</v>
      </c>
      <c r="C555" s="31" t="s">
        <v>2020</v>
      </c>
      <c r="E555" s="33" t="s">
        <v>3250</v>
      </c>
      <c r="J555" s="32">
        <f>0</f>
      </c>
      <c s="32">
        <f>0</f>
      </c>
      <c s="32">
        <f>0+L556+L560</f>
      </c>
      <c s="32">
        <f>0+M556+M560</f>
      </c>
    </row>
    <row r="556" spans="1:16" ht="12.75">
      <c r="A556" t="s">
        <v>50</v>
      </c>
      <c s="34" t="s">
        <v>1103</v>
      </c>
      <c s="34" t="s">
        <v>2721</v>
      </c>
      <c s="35" t="s">
        <v>5</v>
      </c>
      <c s="6" t="s">
        <v>3251</v>
      </c>
      <c s="36" t="s">
        <v>244</v>
      </c>
      <c s="37">
        <v>2</v>
      </c>
      <c s="36">
        <v>0</v>
      </c>
      <c s="36">
        <f>ROUND(G556*H556,6)</f>
      </c>
      <c r="L556" s="38">
        <v>0</v>
      </c>
      <c s="32">
        <f>ROUND(ROUND(L556,2)*ROUND(G556,3),2)</f>
      </c>
      <c s="36" t="s">
        <v>62</v>
      </c>
      <c>
        <f>(M556*21)/100</f>
      </c>
      <c t="s">
        <v>28</v>
      </c>
    </row>
    <row r="557" spans="1:5" ht="12.75">
      <c r="A557" s="35" t="s">
        <v>56</v>
      </c>
      <c r="E557" s="39" t="s">
        <v>3251</v>
      </c>
    </row>
    <row r="558" spans="1:5" ht="12.75">
      <c r="A558" s="35" t="s">
        <v>57</v>
      </c>
      <c r="E558" s="40" t="s">
        <v>5</v>
      </c>
    </row>
    <row r="559" spans="1:5" ht="191.25">
      <c r="A559" t="s">
        <v>58</v>
      </c>
      <c r="E559" s="39" t="s">
        <v>3252</v>
      </c>
    </row>
    <row r="560" spans="1:16" ht="12.75">
      <c r="A560" t="s">
        <v>50</v>
      </c>
      <c s="34" t="s">
        <v>1104</v>
      </c>
      <c s="34" t="s">
        <v>3253</v>
      </c>
      <c s="35" t="s">
        <v>5</v>
      </c>
      <c s="6" t="s">
        <v>3254</v>
      </c>
      <c s="36" t="s">
        <v>54</v>
      </c>
      <c s="37">
        <v>2</v>
      </c>
      <c s="36">
        <v>0</v>
      </c>
      <c s="36">
        <f>ROUND(G560*H560,6)</f>
      </c>
      <c r="L560" s="38">
        <v>0</v>
      </c>
      <c s="32">
        <f>ROUND(ROUND(L560,2)*ROUND(G560,3),2)</f>
      </c>
      <c s="36" t="s">
        <v>55</v>
      </c>
      <c>
        <f>(M560*21)/100</f>
      </c>
      <c t="s">
        <v>28</v>
      </c>
    </row>
    <row r="561" spans="1:5" ht="12.75">
      <c r="A561" s="35" t="s">
        <v>56</v>
      </c>
      <c r="E561" s="39" t="s">
        <v>3254</v>
      </c>
    </row>
    <row r="562" spans="1:5" ht="12.75">
      <c r="A562" s="35" t="s">
        <v>57</v>
      </c>
      <c r="E562" s="40" t="s">
        <v>5</v>
      </c>
    </row>
    <row r="563" spans="1:5" ht="140.25">
      <c r="A563" t="s">
        <v>58</v>
      </c>
      <c r="E563" s="39" t="s">
        <v>3255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COUNTIFS(L8:L1434,"=0",A8:A1434,"P")+COUNTIFS(L8:L1434,"",A8:A1434,"P")+SUM(Q8:Q1434)</f>
      </c>
    </row>
    <row r="8" spans="1:13" ht="12.75">
      <c r="A8" t="s">
        <v>45</v>
      </c>
      <c r="C8" s="28" t="s">
        <v>3258</v>
      </c>
      <c r="E8" s="30" t="s">
        <v>3257</v>
      </c>
      <c r="J8" s="29">
        <f>0+J9+J14+J255+J280+J293+J326+J391+J536+J669+J970+J1387+J1404+J1429</f>
      </c>
      <c s="29">
        <f>0+K9+K14+K255+K280+K293+K326+K391+K536+K669+K970+K1387+K1404+K1429</f>
      </c>
      <c s="29">
        <f>0+L9+L14+L255+L280+L293+L326+L391+L536+L669+L970+L1387+L1404+L1429</f>
      </c>
      <c s="29">
        <f>0+M9+M14+M255+M280+M293+M326+M391+M536+M669+M970+M1387+M1404+M1429</f>
      </c>
    </row>
    <row r="9" spans="1:13" ht="12.75">
      <c r="A9" t="s">
        <v>47</v>
      </c>
      <c r="C9" s="31" t="s">
        <v>2417</v>
      </c>
      <c r="E9" s="33" t="s">
        <v>2418</v>
      </c>
      <c r="J9" s="32">
        <f>0</f>
      </c>
      <c s="32">
        <f>0</f>
      </c>
      <c s="32">
        <f>0+L10</f>
      </c>
      <c s="32">
        <f>0+M10</f>
      </c>
    </row>
    <row r="10" spans="1:16" ht="38.25">
      <c r="A10" t="s">
        <v>50</v>
      </c>
      <c s="34" t="s">
        <v>51</v>
      </c>
      <c s="34" t="s">
        <v>3259</v>
      </c>
      <c s="35" t="s">
        <v>3260</v>
      </c>
      <c s="6" t="s">
        <v>3261</v>
      </c>
      <c s="36" t="s">
        <v>2176</v>
      </c>
      <c s="37">
        <v>18.45</v>
      </c>
      <c s="36">
        <v>0</v>
      </c>
      <c s="36">
        <f>ROUND(G10*H10,6)</f>
      </c>
      <c r="L10" s="38">
        <v>0</v>
      </c>
      <c s="32">
        <f>ROUND(ROUND(L10,2)*ROUND(G10,3),2)</f>
      </c>
      <c s="36" t="s">
        <v>62</v>
      </c>
      <c>
        <f>(M10*21)/100</f>
      </c>
      <c t="s">
        <v>28</v>
      </c>
    </row>
    <row r="11" spans="1:5" ht="38.25">
      <c r="A11" s="35" t="s">
        <v>56</v>
      </c>
      <c r="E11" s="39" t="s">
        <v>3261</v>
      </c>
    </row>
    <row r="12" spans="1:5" ht="25.5">
      <c r="A12" s="35" t="s">
        <v>57</v>
      </c>
      <c r="E12" s="42" t="s">
        <v>3262</v>
      </c>
    </row>
    <row r="13" spans="1:5" ht="191.25">
      <c r="A13" t="s">
        <v>58</v>
      </c>
      <c r="E13" s="39" t="s">
        <v>3263</v>
      </c>
    </row>
    <row r="14" spans="1:13" ht="12.75">
      <c r="A14" t="s">
        <v>47</v>
      </c>
      <c r="C14" s="31" t="s">
        <v>48</v>
      </c>
      <c r="E14" s="33" t="s">
        <v>3264</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28</v>
      </c>
      <c s="34" t="s">
        <v>3265</v>
      </c>
      <c s="35" t="s">
        <v>5</v>
      </c>
      <c s="6" t="s">
        <v>3266</v>
      </c>
      <c s="36" t="s">
        <v>244</v>
      </c>
      <c s="37">
        <v>2</v>
      </c>
      <c s="36">
        <v>0</v>
      </c>
      <c s="36">
        <f>ROUND(G15*H15,6)</f>
      </c>
      <c r="L15" s="38">
        <v>0</v>
      </c>
      <c s="32">
        <f>ROUND(ROUND(L15,2)*ROUND(G15,3),2)</f>
      </c>
      <c s="36" t="s">
        <v>62</v>
      </c>
      <c>
        <f>(M15*21)/100</f>
      </c>
      <c t="s">
        <v>28</v>
      </c>
    </row>
    <row r="16" spans="1:5" ht="12.75">
      <c r="A16" s="35" t="s">
        <v>56</v>
      </c>
      <c r="E16" s="39" t="s">
        <v>3266</v>
      </c>
    </row>
    <row r="17" spans="1:5" ht="12.75">
      <c r="A17" s="35" t="s">
        <v>57</v>
      </c>
      <c r="E17" s="40" t="s">
        <v>5</v>
      </c>
    </row>
    <row r="18" spans="1:5" ht="89.25">
      <c r="A18" t="s">
        <v>58</v>
      </c>
      <c r="E18" s="39" t="s">
        <v>3267</v>
      </c>
    </row>
    <row r="19" spans="1:16" ht="12.75">
      <c r="A19" t="s">
        <v>50</v>
      </c>
      <c s="34" t="s">
        <v>26</v>
      </c>
      <c s="34" t="s">
        <v>3268</v>
      </c>
      <c s="35" t="s">
        <v>5</v>
      </c>
      <c s="6" t="s">
        <v>3269</v>
      </c>
      <c s="36" t="s">
        <v>244</v>
      </c>
      <c s="37">
        <v>2</v>
      </c>
      <c s="36">
        <v>0</v>
      </c>
      <c s="36">
        <f>ROUND(G19*H19,6)</f>
      </c>
      <c r="L19" s="38">
        <v>0</v>
      </c>
      <c s="32">
        <f>ROUND(ROUND(L19,2)*ROUND(G19,3),2)</f>
      </c>
      <c s="36" t="s">
        <v>62</v>
      </c>
      <c>
        <f>(M19*21)/100</f>
      </c>
      <c t="s">
        <v>28</v>
      </c>
    </row>
    <row r="20" spans="1:5" ht="12.75">
      <c r="A20" s="35" t="s">
        <v>56</v>
      </c>
      <c r="E20" s="39" t="s">
        <v>3269</v>
      </c>
    </row>
    <row r="21" spans="1:5" ht="12.75">
      <c r="A21" s="35" t="s">
        <v>57</v>
      </c>
      <c r="E21" s="40" t="s">
        <v>5</v>
      </c>
    </row>
    <row r="22" spans="1:5" ht="89.25">
      <c r="A22" t="s">
        <v>58</v>
      </c>
      <c r="E22" s="39" t="s">
        <v>3270</v>
      </c>
    </row>
    <row r="23" spans="1:16" ht="12.75">
      <c r="A23" t="s">
        <v>50</v>
      </c>
      <c s="34" t="s">
        <v>67</v>
      </c>
      <c s="34" t="s">
        <v>3271</v>
      </c>
      <c s="35" t="s">
        <v>5</v>
      </c>
      <c s="6" t="s">
        <v>3272</v>
      </c>
      <c s="36" t="s">
        <v>244</v>
      </c>
      <c s="37">
        <v>8</v>
      </c>
      <c s="36">
        <v>0</v>
      </c>
      <c s="36">
        <f>ROUND(G23*H23,6)</f>
      </c>
      <c r="L23" s="38">
        <v>0</v>
      </c>
      <c s="32">
        <f>ROUND(ROUND(L23,2)*ROUND(G23,3),2)</f>
      </c>
      <c s="36" t="s">
        <v>62</v>
      </c>
      <c>
        <f>(M23*21)/100</f>
      </c>
      <c t="s">
        <v>28</v>
      </c>
    </row>
    <row r="24" spans="1:5" ht="12.75">
      <c r="A24" s="35" t="s">
        <v>56</v>
      </c>
      <c r="E24" s="39" t="s">
        <v>3272</v>
      </c>
    </row>
    <row r="25" spans="1:5" ht="12.75">
      <c r="A25" s="35" t="s">
        <v>57</v>
      </c>
      <c r="E25" s="40" t="s">
        <v>5</v>
      </c>
    </row>
    <row r="26" spans="1:5" ht="89.25">
      <c r="A26" t="s">
        <v>58</v>
      </c>
      <c r="E26" s="39" t="s">
        <v>3273</v>
      </c>
    </row>
    <row r="27" spans="1:16" ht="12.75">
      <c r="A27" t="s">
        <v>50</v>
      </c>
      <c s="34" t="s">
        <v>71</v>
      </c>
      <c s="34" t="s">
        <v>3274</v>
      </c>
      <c s="35" t="s">
        <v>5</v>
      </c>
      <c s="6" t="s">
        <v>3275</v>
      </c>
      <c s="36" t="s">
        <v>244</v>
      </c>
      <c s="37">
        <v>8</v>
      </c>
      <c s="36">
        <v>0</v>
      </c>
      <c s="36">
        <f>ROUND(G27*H27,6)</f>
      </c>
      <c r="L27" s="38">
        <v>0</v>
      </c>
      <c s="32">
        <f>ROUND(ROUND(L27,2)*ROUND(G27,3),2)</f>
      </c>
      <c s="36" t="s">
        <v>62</v>
      </c>
      <c>
        <f>(M27*21)/100</f>
      </c>
      <c t="s">
        <v>28</v>
      </c>
    </row>
    <row r="28" spans="1:5" ht="12.75">
      <c r="A28" s="35" t="s">
        <v>56</v>
      </c>
      <c r="E28" s="39" t="s">
        <v>3275</v>
      </c>
    </row>
    <row r="29" spans="1:5" ht="12.75">
      <c r="A29" s="35" t="s">
        <v>57</v>
      </c>
      <c r="E29" s="40" t="s">
        <v>5</v>
      </c>
    </row>
    <row r="30" spans="1:5" ht="89.25">
      <c r="A30" t="s">
        <v>58</v>
      </c>
      <c r="E30" s="39" t="s">
        <v>3276</v>
      </c>
    </row>
    <row r="31" spans="1:16" ht="12.75">
      <c r="A31" t="s">
        <v>50</v>
      </c>
      <c s="34" t="s">
        <v>27</v>
      </c>
      <c s="34" t="s">
        <v>3277</v>
      </c>
      <c s="35" t="s">
        <v>5</v>
      </c>
      <c s="6" t="s">
        <v>3278</v>
      </c>
      <c s="36" t="s">
        <v>244</v>
      </c>
      <c s="37">
        <v>252</v>
      </c>
      <c s="36">
        <v>0</v>
      </c>
      <c s="36">
        <f>ROUND(G31*H31,6)</f>
      </c>
      <c r="L31" s="38">
        <v>0</v>
      </c>
      <c s="32">
        <f>ROUND(ROUND(L31,2)*ROUND(G31,3),2)</f>
      </c>
      <c s="36" t="s">
        <v>62</v>
      </c>
      <c>
        <f>(M31*21)/100</f>
      </c>
      <c t="s">
        <v>28</v>
      </c>
    </row>
    <row r="32" spans="1:5" ht="12.75">
      <c r="A32" s="35" t="s">
        <v>56</v>
      </c>
      <c r="E32" s="39" t="s">
        <v>3278</v>
      </c>
    </row>
    <row r="33" spans="1:5" ht="12.75">
      <c r="A33" s="35" t="s">
        <v>57</v>
      </c>
      <c r="E33" s="40" t="s">
        <v>5</v>
      </c>
    </row>
    <row r="34" spans="1:5" ht="89.25">
      <c r="A34" t="s">
        <v>58</v>
      </c>
      <c r="E34" s="39" t="s">
        <v>3279</v>
      </c>
    </row>
    <row r="35" spans="1:16" ht="12.75">
      <c r="A35" t="s">
        <v>50</v>
      </c>
      <c s="34" t="s">
        <v>78</v>
      </c>
      <c s="34" t="s">
        <v>3280</v>
      </c>
      <c s="35" t="s">
        <v>5</v>
      </c>
      <c s="6" t="s">
        <v>3281</v>
      </c>
      <c s="36" t="s">
        <v>244</v>
      </c>
      <c s="37">
        <v>252</v>
      </c>
      <c s="36">
        <v>0</v>
      </c>
      <c s="36">
        <f>ROUND(G35*H35,6)</f>
      </c>
      <c r="L35" s="38">
        <v>0</v>
      </c>
      <c s="32">
        <f>ROUND(ROUND(L35,2)*ROUND(G35,3),2)</f>
      </c>
      <c s="36" t="s">
        <v>62</v>
      </c>
      <c>
        <f>(M35*21)/100</f>
      </c>
      <c t="s">
        <v>28</v>
      </c>
    </row>
    <row r="36" spans="1:5" ht="12.75">
      <c r="A36" s="35" t="s">
        <v>56</v>
      </c>
      <c r="E36" s="39" t="s">
        <v>3281</v>
      </c>
    </row>
    <row r="37" spans="1:5" ht="12.75">
      <c r="A37" s="35" t="s">
        <v>57</v>
      </c>
      <c r="E37" s="40" t="s">
        <v>5</v>
      </c>
    </row>
    <row r="38" spans="1:5" ht="89.25">
      <c r="A38" t="s">
        <v>58</v>
      </c>
      <c r="E38" s="39" t="s">
        <v>3282</v>
      </c>
    </row>
    <row r="39" spans="1:16" ht="12.75">
      <c r="A39" t="s">
        <v>50</v>
      </c>
      <c s="34" t="s">
        <v>82</v>
      </c>
      <c s="34" t="s">
        <v>3283</v>
      </c>
      <c s="35" t="s">
        <v>5</v>
      </c>
      <c s="6" t="s">
        <v>3284</v>
      </c>
      <c s="36" t="s">
        <v>244</v>
      </c>
      <c s="37">
        <v>8</v>
      </c>
      <c s="36">
        <v>0</v>
      </c>
      <c s="36">
        <f>ROUND(G39*H39,6)</f>
      </c>
      <c r="L39" s="38">
        <v>0</v>
      </c>
      <c s="32">
        <f>ROUND(ROUND(L39,2)*ROUND(G39,3),2)</f>
      </c>
      <c s="36" t="s">
        <v>62</v>
      </c>
      <c>
        <f>(M39*21)/100</f>
      </c>
      <c t="s">
        <v>28</v>
      </c>
    </row>
    <row r="40" spans="1:5" ht="12.75">
      <c r="A40" s="35" t="s">
        <v>56</v>
      </c>
      <c r="E40" s="39" t="s">
        <v>3284</v>
      </c>
    </row>
    <row r="41" spans="1:5" ht="12.75">
      <c r="A41" s="35" t="s">
        <v>57</v>
      </c>
      <c r="E41" s="40" t="s">
        <v>5</v>
      </c>
    </row>
    <row r="42" spans="1:5" ht="89.25">
      <c r="A42" t="s">
        <v>58</v>
      </c>
      <c r="E42" s="39" t="s">
        <v>3285</v>
      </c>
    </row>
    <row r="43" spans="1:16" ht="12.75">
      <c r="A43" t="s">
        <v>50</v>
      </c>
      <c s="34" t="s">
        <v>86</v>
      </c>
      <c s="34" t="s">
        <v>3286</v>
      </c>
      <c s="35" t="s">
        <v>5</v>
      </c>
      <c s="6" t="s">
        <v>3287</v>
      </c>
      <c s="36" t="s">
        <v>244</v>
      </c>
      <c s="37">
        <v>8</v>
      </c>
      <c s="36">
        <v>0</v>
      </c>
      <c s="36">
        <f>ROUND(G43*H43,6)</f>
      </c>
      <c r="L43" s="38">
        <v>0</v>
      </c>
      <c s="32">
        <f>ROUND(ROUND(L43,2)*ROUND(G43,3),2)</f>
      </c>
      <c s="36" t="s">
        <v>62</v>
      </c>
      <c>
        <f>(M43*21)/100</f>
      </c>
      <c t="s">
        <v>28</v>
      </c>
    </row>
    <row r="44" spans="1:5" ht="12.75">
      <c r="A44" s="35" t="s">
        <v>56</v>
      </c>
      <c r="E44" s="39" t="s">
        <v>3287</v>
      </c>
    </row>
    <row r="45" spans="1:5" ht="12.75">
      <c r="A45" s="35" t="s">
        <v>57</v>
      </c>
      <c r="E45" s="40" t="s">
        <v>5</v>
      </c>
    </row>
    <row r="46" spans="1:5" ht="89.25">
      <c r="A46" t="s">
        <v>58</v>
      </c>
      <c r="E46" s="39" t="s">
        <v>3288</v>
      </c>
    </row>
    <row r="47" spans="1:16" ht="12.75">
      <c r="A47" t="s">
        <v>50</v>
      </c>
      <c s="34" t="s">
        <v>90</v>
      </c>
      <c s="34" t="s">
        <v>3289</v>
      </c>
      <c s="35" t="s">
        <v>5</v>
      </c>
      <c s="6" t="s">
        <v>3290</v>
      </c>
      <c s="36" t="s">
        <v>244</v>
      </c>
      <c s="37">
        <v>212</v>
      </c>
      <c s="36">
        <v>0</v>
      </c>
      <c s="36">
        <f>ROUND(G47*H47,6)</f>
      </c>
      <c r="L47" s="38">
        <v>0</v>
      </c>
      <c s="32">
        <f>ROUND(ROUND(L47,2)*ROUND(G47,3),2)</f>
      </c>
      <c s="36" t="s">
        <v>62</v>
      </c>
      <c>
        <f>(M47*21)/100</f>
      </c>
      <c t="s">
        <v>28</v>
      </c>
    </row>
    <row r="48" spans="1:5" ht="12.75">
      <c r="A48" s="35" t="s">
        <v>56</v>
      </c>
      <c r="E48" s="39" t="s">
        <v>3290</v>
      </c>
    </row>
    <row r="49" spans="1:5" ht="12.75">
      <c r="A49" s="35" t="s">
        <v>57</v>
      </c>
      <c r="E49" s="40" t="s">
        <v>5</v>
      </c>
    </row>
    <row r="50" spans="1:5" ht="89.25">
      <c r="A50" t="s">
        <v>58</v>
      </c>
      <c r="E50" s="39" t="s">
        <v>3291</v>
      </c>
    </row>
    <row r="51" spans="1:16" ht="12.75">
      <c r="A51" t="s">
        <v>50</v>
      </c>
      <c s="34" t="s">
        <v>94</v>
      </c>
      <c s="34" t="s">
        <v>3292</v>
      </c>
      <c s="35" t="s">
        <v>5</v>
      </c>
      <c s="6" t="s">
        <v>3293</v>
      </c>
      <c s="36" t="s">
        <v>244</v>
      </c>
      <c s="37">
        <v>212</v>
      </c>
      <c s="36">
        <v>0</v>
      </c>
      <c s="36">
        <f>ROUND(G51*H51,6)</f>
      </c>
      <c r="L51" s="38">
        <v>0</v>
      </c>
      <c s="32">
        <f>ROUND(ROUND(L51,2)*ROUND(G51,3),2)</f>
      </c>
      <c s="36" t="s">
        <v>62</v>
      </c>
      <c>
        <f>(M51*21)/100</f>
      </c>
      <c t="s">
        <v>28</v>
      </c>
    </row>
    <row r="52" spans="1:5" ht="12.75">
      <c r="A52" s="35" t="s">
        <v>56</v>
      </c>
      <c r="E52" s="39" t="s">
        <v>3293</v>
      </c>
    </row>
    <row r="53" spans="1:5" ht="12.75">
      <c r="A53" s="35" t="s">
        <v>57</v>
      </c>
      <c r="E53" s="40" t="s">
        <v>5</v>
      </c>
    </row>
    <row r="54" spans="1:5" ht="89.25">
      <c r="A54" t="s">
        <v>58</v>
      </c>
      <c r="E54" s="39" t="s">
        <v>3294</v>
      </c>
    </row>
    <row r="55" spans="1:16" ht="12.75">
      <c r="A55" t="s">
        <v>50</v>
      </c>
      <c s="34" t="s">
        <v>98</v>
      </c>
      <c s="34" t="s">
        <v>3295</v>
      </c>
      <c s="35" t="s">
        <v>5</v>
      </c>
      <c s="6" t="s">
        <v>3296</v>
      </c>
      <c s="36" t="s">
        <v>244</v>
      </c>
      <c s="37">
        <v>235</v>
      </c>
      <c s="36">
        <v>0</v>
      </c>
      <c s="36">
        <f>ROUND(G55*H55,6)</f>
      </c>
      <c r="L55" s="38">
        <v>0</v>
      </c>
      <c s="32">
        <f>ROUND(ROUND(L55,2)*ROUND(G55,3),2)</f>
      </c>
      <c s="36" t="s">
        <v>62</v>
      </c>
      <c>
        <f>(M55*21)/100</f>
      </c>
      <c t="s">
        <v>28</v>
      </c>
    </row>
    <row r="56" spans="1:5" ht="12.75">
      <c r="A56" s="35" t="s">
        <v>56</v>
      </c>
      <c r="E56" s="39" t="s">
        <v>3296</v>
      </c>
    </row>
    <row r="57" spans="1:5" ht="12.75">
      <c r="A57" s="35" t="s">
        <v>57</v>
      </c>
      <c r="E57" s="40" t="s">
        <v>5</v>
      </c>
    </row>
    <row r="58" spans="1:5" ht="89.25">
      <c r="A58" t="s">
        <v>58</v>
      </c>
      <c r="E58" s="39" t="s">
        <v>3297</v>
      </c>
    </row>
    <row r="59" spans="1:16" ht="12.75">
      <c r="A59" t="s">
        <v>50</v>
      </c>
      <c s="34" t="s">
        <v>102</v>
      </c>
      <c s="34" t="s">
        <v>3298</v>
      </c>
      <c s="35" t="s">
        <v>5</v>
      </c>
      <c s="6" t="s">
        <v>3299</v>
      </c>
      <c s="36" t="s">
        <v>244</v>
      </c>
      <c s="37">
        <v>235</v>
      </c>
      <c s="36">
        <v>0</v>
      </c>
      <c s="36">
        <f>ROUND(G59*H59,6)</f>
      </c>
      <c r="L59" s="38">
        <v>0</v>
      </c>
      <c s="32">
        <f>ROUND(ROUND(L59,2)*ROUND(G59,3),2)</f>
      </c>
      <c s="36" t="s">
        <v>62</v>
      </c>
      <c>
        <f>(M59*21)/100</f>
      </c>
      <c t="s">
        <v>28</v>
      </c>
    </row>
    <row r="60" spans="1:5" ht="12.75">
      <c r="A60" s="35" t="s">
        <v>56</v>
      </c>
      <c r="E60" s="39" t="s">
        <v>3299</v>
      </c>
    </row>
    <row r="61" spans="1:5" ht="12.75">
      <c r="A61" s="35" t="s">
        <v>57</v>
      </c>
      <c r="E61" s="40" t="s">
        <v>5</v>
      </c>
    </row>
    <row r="62" spans="1:5" ht="89.25">
      <c r="A62" t="s">
        <v>58</v>
      </c>
      <c r="E62" s="39" t="s">
        <v>3300</v>
      </c>
    </row>
    <row r="63" spans="1:16" ht="12.75">
      <c r="A63" t="s">
        <v>50</v>
      </c>
      <c s="34" t="s">
        <v>106</v>
      </c>
      <c s="34" t="s">
        <v>3301</v>
      </c>
      <c s="35" t="s">
        <v>5</v>
      </c>
      <c s="6" t="s">
        <v>3302</v>
      </c>
      <c s="36" t="s">
        <v>244</v>
      </c>
      <c s="37">
        <v>84</v>
      </c>
      <c s="36">
        <v>0</v>
      </c>
      <c s="36">
        <f>ROUND(G63*H63,6)</f>
      </c>
      <c r="L63" s="38">
        <v>0</v>
      </c>
      <c s="32">
        <f>ROUND(ROUND(L63,2)*ROUND(G63,3),2)</f>
      </c>
      <c s="36" t="s">
        <v>62</v>
      </c>
      <c>
        <f>(M63*21)/100</f>
      </c>
      <c t="s">
        <v>28</v>
      </c>
    </row>
    <row r="64" spans="1:5" ht="12.75">
      <c r="A64" s="35" t="s">
        <v>56</v>
      </c>
      <c r="E64" s="39" t="s">
        <v>3302</v>
      </c>
    </row>
    <row r="65" spans="1:5" ht="12.75">
      <c r="A65" s="35" t="s">
        <v>57</v>
      </c>
      <c r="E65" s="40" t="s">
        <v>5</v>
      </c>
    </row>
    <row r="66" spans="1:5" ht="89.25">
      <c r="A66" t="s">
        <v>58</v>
      </c>
      <c r="E66" s="39" t="s">
        <v>3303</v>
      </c>
    </row>
    <row r="67" spans="1:16" ht="12.75">
      <c r="A67" t="s">
        <v>50</v>
      </c>
      <c s="34" t="s">
        <v>110</v>
      </c>
      <c s="34" t="s">
        <v>3304</v>
      </c>
      <c s="35" t="s">
        <v>5</v>
      </c>
      <c s="6" t="s">
        <v>3305</v>
      </c>
      <c s="36" t="s">
        <v>244</v>
      </c>
      <c s="37">
        <v>84</v>
      </c>
      <c s="36">
        <v>0</v>
      </c>
      <c s="36">
        <f>ROUND(G67*H67,6)</f>
      </c>
      <c r="L67" s="38">
        <v>0</v>
      </c>
      <c s="32">
        <f>ROUND(ROUND(L67,2)*ROUND(G67,3),2)</f>
      </c>
      <c s="36" t="s">
        <v>62</v>
      </c>
      <c>
        <f>(M67*21)/100</f>
      </c>
      <c t="s">
        <v>28</v>
      </c>
    </row>
    <row r="68" spans="1:5" ht="12.75">
      <c r="A68" s="35" t="s">
        <v>56</v>
      </c>
      <c r="E68" s="39" t="s">
        <v>3305</v>
      </c>
    </row>
    <row r="69" spans="1:5" ht="12.75">
      <c r="A69" s="35" t="s">
        <v>57</v>
      </c>
      <c r="E69" s="40" t="s">
        <v>5</v>
      </c>
    </row>
    <row r="70" spans="1:5" ht="89.25">
      <c r="A70" t="s">
        <v>58</v>
      </c>
      <c r="E70" s="39" t="s">
        <v>3306</v>
      </c>
    </row>
    <row r="71" spans="1:16" ht="12.75">
      <c r="A71" t="s">
        <v>50</v>
      </c>
      <c s="34" t="s">
        <v>114</v>
      </c>
      <c s="34" t="s">
        <v>3307</v>
      </c>
      <c s="35" t="s">
        <v>5</v>
      </c>
      <c s="6" t="s">
        <v>3308</v>
      </c>
      <c s="36" t="s">
        <v>244</v>
      </c>
      <c s="37">
        <v>17</v>
      </c>
      <c s="36">
        <v>0</v>
      </c>
      <c s="36">
        <f>ROUND(G71*H71,6)</f>
      </c>
      <c r="L71" s="38">
        <v>0</v>
      </c>
      <c s="32">
        <f>ROUND(ROUND(L71,2)*ROUND(G71,3),2)</f>
      </c>
      <c s="36" t="s">
        <v>62</v>
      </c>
      <c>
        <f>(M71*21)/100</f>
      </c>
      <c t="s">
        <v>28</v>
      </c>
    </row>
    <row r="72" spans="1:5" ht="12.75">
      <c r="A72" s="35" t="s">
        <v>56</v>
      </c>
      <c r="E72" s="39" t="s">
        <v>3308</v>
      </c>
    </row>
    <row r="73" spans="1:5" ht="12.75">
      <c r="A73" s="35" t="s">
        <v>57</v>
      </c>
      <c r="E73" s="40" t="s">
        <v>5</v>
      </c>
    </row>
    <row r="74" spans="1:5" ht="89.25">
      <c r="A74" t="s">
        <v>58</v>
      </c>
      <c r="E74" s="39" t="s">
        <v>3309</v>
      </c>
    </row>
    <row r="75" spans="1:16" ht="12.75">
      <c r="A75" t="s">
        <v>50</v>
      </c>
      <c s="34" t="s">
        <v>118</v>
      </c>
      <c s="34" t="s">
        <v>3310</v>
      </c>
      <c s="35" t="s">
        <v>5</v>
      </c>
      <c s="6" t="s">
        <v>3311</v>
      </c>
      <c s="36" t="s">
        <v>244</v>
      </c>
      <c s="37">
        <v>17</v>
      </c>
      <c s="36">
        <v>0</v>
      </c>
      <c s="36">
        <f>ROUND(G75*H75,6)</f>
      </c>
      <c r="L75" s="38">
        <v>0</v>
      </c>
      <c s="32">
        <f>ROUND(ROUND(L75,2)*ROUND(G75,3),2)</f>
      </c>
      <c s="36" t="s">
        <v>62</v>
      </c>
      <c>
        <f>(M75*21)/100</f>
      </c>
      <c t="s">
        <v>28</v>
      </c>
    </row>
    <row r="76" spans="1:5" ht="12.75">
      <c r="A76" s="35" t="s">
        <v>56</v>
      </c>
      <c r="E76" s="39" t="s">
        <v>3311</v>
      </c>
    </row>
    <row r="77" spans="1:5" ht="12.75">
      <c r="A77" s="35" t="s">
        <v>57</v>
      </c>
      <c r="E77" s="40" t="s">
        <v>5</v>
      </c>
    </row>
    <row r="78" spans="1:5" ht="89.25">
      <c r="A78" t="s">
        <v>58</v>
      </c>
      <c r="E78" s="39" t="s">
        <v>3312</v>
      </c>
    </row>
    <row r="79" spans="1:16" ht="12.75">
      <c r="A79" t="s">
        <v>50</v>
      </c>
      <c s="34" t="s">
        <v>122</v>
      </c>
      <c s="34" t="s">
        <v>3313</v>
      </c>
      <c s="35" t="s">
        <v>5</v>
      </c>
      <c s="6" t="s">
        <v>3314</v>
      </c>
      <c s="36" t="s">
        <v>244</v>
      </c>
      <c s="37">
        <v>135</v>
      </c>
      <c s="36">
        <v>0</v>
      </c>
      <c s="36">
        <f>ROUND(G79*H79,6)</f>
      </c>
      <c r="L79" s="38">
        <v>0</v>
      </c>
      <c s="32">
        <f>ROUND(ROUND(L79,2)*ROUND(G79,3),2)</f>
      </c>
      <c s="36" t="s">
        <v>62</v>
      </c>
      <c>
        <f>(M79*21)/100</f>
      </c>
      <c t="s">
        <v>28</v>
      </c>
    </row>
    <row r="80" spans="1:5" ht="12.75">
      <c r="A80" s="35" t="s">
        <v>56</v>
      </c>
      <c r="E80" s="39" t="s">
        <v>3314</v>
      </c>
    </row>
    <row r="81" spans="1:5" ht="12.75">
      <c r="A81" s="35" t="s">
        <v>57</v>
      </c>
      <c r="E81" s="40" t="s">
        <v>5</v>
      </c>
    </row>
    <row r="82" spans="1:5" ht="89.25">
      <c r="A82" t="s">
        <v>58</v>
      </c>
      <c r="E82" s="39" t="s">
        <v>3315</v>
      </c>
    </row>
    <row r="83" spans="1:16" ht="12.75">
      <c r="A83" t="s">
        <v>50</v>
      </c>
      <c s="34" t="s">
        <v>126</v>
      </c>
      <c s="34" t="s">
        <v>3316</v>
      </c>
      <c s="35" t="s">
        <v>5</v>
      </c>
      <c s="6" t="s">
        <v>3317</v>
      </c>
      <c s="36" t="s">
        <v>244</v>
      </c>
      <c s="37">
        <v>135</v>
      </c>
      <c s="36">
        <v>0</v>
      </c>
      <c s="36">
        <f>ROUND(G83*H83,6)</f>
      </c>
      <c r="L83" s="38">
        <v>0</v>
      </c>
      <c s="32">
        <f>ROUND(ROUND(L83,2)*ROUND(G83,3),2)</f>
      </c>
      <c s="36" t="s">
        <v>62</v>
      </c>
      <c>
        <f>(M83*21)/100</f>
      </c>
      <c t="s">
        <v>28</v>
      </c>
    </row>
    <row r="84" spans="1:5" ht="12.75">
      <c r="A84" s="35" t="s">
        <v>56</v>
      </c>
      <c r="E84" s="39" t="s">
        <v>3317</v>
      </c>
    </row>
    <row r="85" spans="1:5" ht="12.75">
      <c r="A85" s="35" t="s">
        <v>57</v>
      </c>
      <c r="E85" s="40" t="s">
        <v>5</v>
      </c>
    </row>
    <row r="86" spans="1:5" ht="89.25">
      <c r="A86" t="s">
        <v>58</v>
      </c>
      <c r="E86" s="39" t="s">
        <v>3318</v>
      </c>
    </row>
    <row r="87" spans="1:16" ht="12.75">
      <c r="A87" t="s">
        <v>50</v>
      </c>
      <c s="34" t="s">
        <v>132</v>
      </c>
      <c s="34" t="s">
        <v>3319</v>
      </c>
      <c s="35" t="s">
        <v>5</v>
      </c>
      <c s="6" t="s">
        <v>3320</v>
      </c>
      <c s="36" t="s">
        <v>244</v>
      </c>
      <c s="37">
        <v>694</v>
      </c>
      <c s="36">
        <v>0</v>
      </c>
      <c s="36">
        <f>ROUND(G87*H87,6)</f>
      </c>
      <c r="L87" s="38">
        <v>0</v>
      </c>
      <c s="32">
        <f>ROUND(ROUND(L87,2)*ROUND(G87,3),2)</f>
      </c>
      <c s="36" t="s">
        <v>62</v>
      </c>
      <c>
        <f>(M87*21)/100</f>
      </c>
      <c t="s">
        <v>28</v>
      </c>
    </row>
    <row r="88" spans="1:5" ht="12.75">
      <c r="A88" s="35" t="s">
        <v>56</v>
      </c>
      <c r="E88" s="39" t="s">
        <v>3320</v>
      </c>
    </row>
    <row r="89" spans="1:5" ht="12.75">
      <c r="A89" s="35" t="s">
        <v>57</v>
      </c>
      <c r="E89" s="40" t="s">
        <v>5</v>
      </c>
    </row>
    <row r="90" spans="1:5" ht="89.25">
      <c r="A90" t="s">
        <v>58</v>
      </c>
      <c r="E90" s="39" t="s">
        <v>3321</v>
      </c>
    </row>
    <row r="91" spans="1:16" ht="12.75">
      <c r="A91" t="s">
        <v>50</v>
      </c>
      <c s="34" t="s">
        <v>136</v>
      </c>
      <c s="34" t="s">
        <v>3322</v>
      </c>
      <c s="35" t="s">
        <v>5</v>
      </c>
      <c s="6" t="s">
        <v>3323</v>
      </c>
      <c s="36" t="s">
        <v>244</v>
      </c>
      <c s="37">
        <v>694</v>
      </c>
      <c s="36">
        <v>0</v>
      </c>
      <c s="36">
        <f>ROUND(G91*H91,6)</f>
      </c>
      <c r="L91" s="38">
        <v>0</v>
      </c>
      <c s="32">
        <f>ROUND(ROUND(L91,2)*ROUND(G91,3),2)</f>
      </c>
      <c s="36" t="s">
        <v>62</v>
      </c>
      <c>
        <f>(M91*21)/100</f>
      </c>
      <c t="s">
        <v>28</v>
      </c>
    </row>
    <row r="92" spans="1:5" ht="12.75">
      <c r="A92" s="35" t="s">
        <v>56</v>
      </c>
      <c r="E92" s="39" t="s">
        <v>3323</v>
      </c>
    </row>
    <row r="93" spans="1:5" ht="12.75">
      <c r="A93" s="35" t="s">
        <v>57</v>
      </c>
      <c r="E93" s="40" t="s">
        <v>5</v>
      </c>
    </row>
    <row r="94" spans="1:5" ht="89.25">
      <c r="A94" t="s">
        <v>58</v>
      </c>
      <c r="E94" s="39" t="s">
        <v>3324</v>
      </c>
    </row>
    <row r="95" spans="1:16" ht="12.75">
      <c r="A95" t="s">
        <v>50</v>
      </c>
      <c s="34" t="s">
        <v>140</v>
      </c>
      <c s="34" t="s">
        <v>3325</v>
      </c>
      <c s="35" t="s">
        <v>5</v>
      </c>
      <c s="6" t="s">
        <v>3326</v>
      </c>
      <c s="36" t="s">
        <v>244</v>
      </c>
      <c s="37">
        <v>16</v>
      </c>
      <c s="36">
        <v>0</v>
      </c>
      <c s="36">
        <f>ROUND(G95*H95,6)</f>
      </c>
      <c r="L95" s="38">
        <v>0</v>
      </c>
      <c s="32">
        <f>ROUND(ROUND(L95,2)*ROUND(G95,3),2)</f>
      </c>
      <c s="36" t="s">
        <v>62</v>
      </c>
      <c>
        <f>(M95*21)/100</f>
      </c>
      <c t="s">
        <v>28</v>
      </c>
    </row>
    <row r="96" spans="1:5" ht="12.75">
      <c r="A96" s="35" t="s">
        <v>56</v>
      </c>
      <c r="E96" s="39" t="s">
        <v>3326</v>
      </c>
    </row>
    <row r="97" spans="1:5" ht="12.75">
      <c r="A97" s="35" t="s">
        <v>57</v>
      </c>
      <c r="E97" s="40" t="s">
        <v>5</v>
      </c>
    </row>
    <row r="98" spans="1:5" ht="89.25">
      <c r="A98" t="s">
        <v>58</v>
      </c>
      <c r="E98" s="39" t="s">
        <v>3327</v>
      </c>
    </row>
    <row r="99" spans="1:16" ht="12.75">
      <c r="A99" t="s">
        <v>50</v>
      </c>
      <c s="34" t="s">
        <v>144</v>
      </c>
      <c s="34" t="s">
        <v>3328</v>
      </c>
      <c s="35" t="s">
        <v>5</v>
      </c>
      <c s="6" t="s">
        <v>3329</v>
      </c>
      <c s="36" t="s">
        <v>244</v>
      </c>
      <c s="37">
        <v>16</v>
      </c>
      <c s="36">
        <v>0</v>
      </c>
      <c s="36">
        <f>ROUND(G99*H99,6)</f>
      </c>
      <c r="L99" s="38">
        <v>0</v>
      </c>
      <c s="32">
        <f>ROUND(ROUND(L99,2)*ROUND(G99,3),2)</f>
      </c>
      <c s="36" t="s">
        <v>62</v>
      </c>
      <c>
        <f>(M99*21)/100</f>
      </c>
      <c t="s">
        <v>28</v>
      </c>
    </row>
    <row r="100" spans="1:5" ht="12.75">
      <c r="A100" s="35" t="s">
        <v>56</v>
      </c>
      <c r="E100" s="39" t="s">
        <v>3329</v>
      </c>
    </row>
    <row r="101" spans="1:5" ht="12.75">
      <c r="A101" s="35" t="s">
        <v>57</v>
      </c>
      <c r="E101" s="40" t="s">
        <v>5</v>
      </c>
    </row>
    <row r="102" spans="1:5" ht="89.25">
      <c r="A102" t="s">
        <v>58</v>
      </c>
      <c r="E102" s="39" t="s">
        <v>3330</v>
      </c>
    </row>
    <row r="103" spans="1:16" ht="12.75">
      <c r="A103" t="s">
        <v>50</v>
      </c>
      <c s="34" t="s">
        <v>148</v>
      </c>
      <c s="34" t="s">
        <v>3331</v>
      </c>
      <c s="35" t="s">
        <v>5</v>
      </c>
      <c s="6" t="s">
        <v>3332</v>
      </c>
      <c s="36" t="s">
        <v>202</v>
      </c>
      <c s="37">
        <v>65.5</v>
      </c>
      <c s="36">
        <v>0</v>
      </c>
      <c s="36">
        <f>ROUND(G103*H103,6)</f>
      </c>
      <c r="L103" s="38">
        <v>0</v>
      </c>
      <c s="32">
        <f>ROUND(ROUND(L103,2)*ROUND(G103,3),2)</f>
      </c>
      <c s="36" t="s">
        <v>62</v>
      </c>
      <c>
        <f>(M103*21)/100</f>
      </c>
      <c t="s">
        <v>28</v>
      </c>
    </row>
    <row r="104" spans="1:5" ht="12.75">
      <c r="A104" s="35" t="s">
        <v>56</v>
      </c>
      <c r="E104" s="39" t="s">
        <v>3332</v>
      </c>
    </row>
    <row r="105" spans="1:5" ht="12.75">
      <c r="A105" s="35" t="s">
        <v>57</v>
      </c>
      <c r="E105" s="40" t="s">
        <v>5</v>
      </c>
    </row>
    <row r="106" spans="1:5" ht="89.25">
      <c r="A106" t="s">
        <v>58</v>
      </c>
      <c r="E106" s="39" t="s">
        <v>3333</v>
      </c>
    </row>
    <row r="107" spans="1:16" ht="12.75">
      <c r="A107" t="s">
        <v>50</v>
      </c>
      <c s="34" t="s">
        <v>151</v>
      </c>
      <c s="34" t="s">
        <v>3334</v>
      </c>
      <c s="35" t="s">
        <v>5</v>
      </c>
      <c s="6" t="s">
        <v>3335</v>
      </c>
      <c s="36" t="s">
        <v>202</v>
      </c>
      <c s="37">
        <v>65.5</v>
      </c>
      <c s="36">
        <v>0</v>
      </c>
      <c s="36">
        <f>ROUND(G107*H107,6)</f>
      </c>
      <c r="L107" s="38">
        <v>0</v>
      </c>
      <c s="32">
        <f>ROUND(ROUND(L107,2)*ROUND(G107,3),2)</f>
      </c>
      <c s="36" t="s">
        <v>62</v>
      </c>
      <c>
        <f>(M107*21)/100</f>
      </c>
      <c t="s">
        <v>28</v>
      </c>
    </row>
    <row r="108" spans="1:5" ht="12.75">
      <c r="A108" s="35" t="s">
        <v>56</v>
      </c>
      <c r="E108" s="39" t="s">
        <v>3335</v>
      </c>
    </row>
    <row r="109" spans="1:5" ht="12.75">
      <c r="A109" s="35" t="s">
        <v>57</v>
      </c>
      <c r="E109" s="40" t="s">
        <v>5</v>
      </c>
    </row>
    <row r="110" spans="1:5" ht="89.25">
      <c r="A110" t="s">
        <v>58</v>
      </c>
      <c r="E110" s="39" t="s">
        <v>3336</v>
      </c>
    </row>
    <row r="111" spans="1:16" ht="12.75">
      <c r="A111" t="s">
        <v>50</v>
      </c>
      <c s="34" t="s">
        <v>155</v>
      </c>
      <c s="34" t="s">
        <v>3337</v>
      </c>
      <c s="35" t="s">
        <v>5</v>
      </c>
      <c s="6" t="s">
        <v>3338</v>
      </c>
      <c s="36" t="s">
        <v>244</v>
      </c>
      <c s="37">
        <v>22</v>
      </c>
      <c s="36">
        <v>0</v>
      </c>
      <c s="36">
        <f>ROUND(G111*H111,6)</f>
      </c>
      <c r="L111" s="38">
        <v>0</v>
      </c>
      <c s="32">
        <f>ROUND(ROUND(L111,2)*ROUND(G111,3),2)</f>
      </c>
      <c s="36" t="s">
        <v>62</v>
      </c>
      <c>
        <f>(M111*21)/100</f>
      </c>
      <c t="s">
        <v>28</v>
      </c>
    </row>
    <row r="112" spans="1:5" ht="12.75">
      <c r="A112" s="35" t="s">
        <v>56</v>
      </c>
      <c r="E112" s="39" t="s">
        <v>3338</v>
      </c>
    </row>
    <row r="113" spans="1:5" ht="12.75">
      <c r="A113" s="35" t="s">
        <v>57</v>
      </c>
      <c r="E113" s="40" t="s">
        <v>5</v>
      </c>
    </row>
    <row r="114" spans="1:5" ht="89.25">
      <c r="A114" t="s">
        <v>58</v>
      </c>
      <c r="E114" s="39" t="s">
        <v>3339</v>
      </c>
    </row>
    <row r="115" spans="1:16" ht="12.75">
      <c r="A115" t="s">
        <v>50</v>
      </c>
      <c s="34" t="s">
        <v>159</v>
      </c>
      <c s="34" t="s">
        <v>3340</v>
      </c>
      <c s="35" t="s">
        <v>5</v>
      </c>
      <c s="6" t="s">
        <v>3341</v>
      </c>
      <c s="36" t="s">
        <v>244</v>
      </c>
      <c s="37">
        <v>22</v>
      </c>
      <c s="36">
        <v>0</v>
      </c>
      <c s="36">
        <f>ROUND(G115*H115,6)</f>
      </c>
      <c r="L115" s="38">
        <v>0</v>
      </c>
      <c s="32">
        <f>ROUND(ROUND(L115,2)*ROUND(G115,3),2)</f>
      </c>
      <c s="36" t="s">
        <v>62</v>
      </c>
      <c>
        <f>(M115*21)/100</f>
      </c>
      <c t="s">
        <v>28</v>
      </c>
    </row>
    <row r="116" spans="1:5" ht="12.75">
      <c r="A116" s="35" t="s">
        <v>56</v>
      </c>
      <c r="E116" s="39" t="s">
        <v>3341</v>
      </c>
    </row>
    <row r="117" spans="1:5" ht="12.75">
      <c r="A117" s="35" t="s">
        <v>57</v>
      </c>
      <c r="E117" s="40" t="s">
        <v>5</v>
      </c>
    </row>
    <row r="118" spans="1:5" ht="89.25">
      <c r="A118" t="s">
        <v>58</v>
      </c>
      <c r="E118" s="39" t="s">
        <v>3342</v>
      </c>
    </row>
    <row r="119" spans="1:16" ht="12.75">
      <c r="A119" t="s">
        <v>50</v>
      </c>
      <c s="34" t="s">
        <v>163</v>
      </c>
      <c s="34" t="s">
        <v>3343</v>
      </c>
      <c s="35" t="s">
        <v>5</v>
      </c>
      <c s="6" t="s">
        <v>3344</v>
      </c>
      <c s="36" t="s">
        <v>244</v>
      </c>
      <c s="37">
        <v>8</v>
      </c>
      <c s="36">
        <v>0</v>
      </c>
      <c s="36">
        <f>ROUND(G119*H119,6)</f>
      </c>
      <c r="L119" s="38">
        <v>0</v>
      </c>
      <c s="32">
        <f>ROUND(ROUND(L119,2)*ROUND(G119,3),2)</f>
      </c>
      <c s="36" t="s">
        <v>62</v>
      </c>
      <c>
        <f>(M119*21)/100</f>
      </c>
      <c t="s">
        <v>28</v>
      </c>
    </row>
    <row r="120" spans="1:5" ht="12.75">
      <c r="A120" s="35" t="s">
        <v>56</v>
      </c>
      <c r="E120" s="39" t="s">
        <v>3344</v>
      </c>
    </row>
    <row r="121" spans="1:5" ht="12.75">
      <c r="A121" s="35" t="s">
        <v>57</v>
      </c>
      <c r="E121" s="40" t="s">
        <v>5</v>
      </c>
    </row>
    <row r="122" spans="1:5" ht="89.25">
      <c r="A122" t="s">
        <v>58</v>
      </c>
      <c r="E122" s="39" t="s">
        <v>3345</v>
      </c>
    </row>
    <row r="123" spans="1:16" ht="12.75">
      <c r="A123" t="s">
        <v>50</v>
      </c>
      <c s="34" t="s">
        <v>169</v>
      </c>
      <c s="34" t="s">
        <v>3346</v>
      </c>
      <c s="35" t="s">
        <v>5</v>
      </c>
      <c s="6" t="s">
        <v>3347</v>
      </c>
      <c s="36" t="s">
        <v>244</v>
      </c>
      <c s="37">
        <v>8</v>
      </c>
      <c s="36">
        <v>0</v>
      </c>
      <c s="36">
        <f>ROUND(G123*H123,6)</f>
      </c>
      <c r="L123" s="38">
        <v>0</v>
      </c>
      <c s="32">
        <f>ROUND(ROUND(L123,2)*ROUND(G123,3),2)</f>
      </c>
      <c s="36" t="s">
        <v>62</v>
      </c>
      <c>
        <f>(M123*21)/100</f>
      </c>
      <c t="s">
        <v>28</v>
      </c>
    </row>
    <row r="124" spans="1:5" ht="12.75">
      <c r="A124" s="35" t="s">
        <v>56</v>
      </c>
      <c r="E124" s="39" t="s">
        <v>3347</v>
      </c>
    </row>
    <row r="125" spans="1:5" ht="12.75">
      <c r="A125" s="35" t="s">
        <v>57</v>
      </c>
      <c r="E125" s="40" t="s">
        <v>5</v>
      </c>
    </row>
    <row r="126" spans="1:5" ht="89.25">
      <c r="A126" t="s">
        <v>58</v>
      </c>
      <c r="E126" s="39" t="s">
        <v>3348</v>
      </c>
    </row>
    <row r="127" spans="1:16" ht="12.75">
      <c r="A127" t="s">
        <v>50</v>
      </c>
      <c s="34" t="s">
        <v>173</v>
      </c>
      <c s="34" t="s">
        <v>3349</v>
      </c>
      <c s="35" t="s">
        <v>5</v>
      </c>
      <c s="6" t="s">
        <v>3350</v>
      </c>
      <c s="36" t="s">
        <v>244</v>
      </c>
      <c s="37">
        <v>2</v>
      </c>
      <c s="36">
        <v>0</v>
      </c>
      <c s="36">
        <f>ROUND(G127*H127,6)</f>
      </c>
      <c r="L127" s="38">
        <v>0</v>
      </c>
      <c s="32">
        <f>ROUND(ROUND(L127,2)*ROUND(G127,3),2)</f>
      </c>
      <c s="36" t="s">
        <v>62</v>
      </c>
      <c>
        <f>(M127*21)/100</f>
      </c>
      <c t="s">
        <v>28</v>
      </c>
    </row>
    <row r="128" spans="1:5" ht="12.75">
      <c r="A128" s="35" t="s">
        <v>56</v>
      </c>
      <c r="E128" s="39" t="s">
        <v>3350</v>
      </c>
    </row>
    <row r="129" spans="1:5" ht="12.75">
      <c r="A129" s="35" t="s">
        <v>57</v>
      </c>
      <c r="E129" s="40" t="s">
        <v>5</v>
      </c>
    </row>
    <row r="130" spans="1:5" ht="89.25">
      <c r="A130" t="s">
        <v>58</v>
      </c>
      <c r="E130" s="39" t="s">
        <v>3351</v>
      </c>
    </row>
    <row r="131" spans="1:16" ht="12.75">
      <c r="A131" t="s">
        <v>50</v>
      </c>
      <c s="34" t="s">
        <v>177</v>
      </c>
      <c s="34" t="s">
        <v>3352</v>
      </c>
      <c s="35" t="s">
        <v>5</v>
      </c>
      <c s="6" t="s">
        <v>3353</v>
      </c>
      <c s="36" t="s">
        <v>244</v>
      </c>
      <c s="37">
        <v>2</v>
      </c>
      <c s="36">
        <v>0</v>
      </c>
      <c s="36">
        <f>ROUND(G131*H131,6)</f>
      </c>
      <c r="L131" s="38">
        <v>0</v>
      </c>
      <c s="32">
        <f>ROUND(ROUND(L131,2)*ROUND(G131,3),2)</f>
      </c>
      <c s="36" t="s">
        <v>62</v>
      </c>
      <c>
        <f>(M131*21)/100</f>
      </c>
      <c t="s">
        <v>28</v>
      </c>
    </row>
    <row r="132" spans="1:5" ht="12.75">
      <c r="A132" s="35" t="s">
        <v>56</v>
      </c>
      <c r="E132" s="39" t="s">
        <v>3353</v>
      </c>
    </row>
    <row r="133" spans="1:5" ht="12.75">
      <c r="A133" s="35" t="s">
        <v>57</v>
      </c>
      <c r="E133" s="40" t="s">
        <v>5</v>
      </c>
    </row>
    <row r="134" spans="1:5" ht="89.25">
      <c r="A134" t="s">
        <v>58</v>
      </c>
      <c r="E134" s="39" t="s">
        <v>3354</v>
      </c>
    </row>
    <row r="135" spans="1:16" ht="12.75">
      <c r="A135" t="s">
        <v>50</v>
      </c>
      <c s="34" t="s">
        <v>181</v>
      </c>
      <c s="34" t="s">
        <v>3355</v>
      </c>
      <c s="35" t="s">
        <v>5</v>
      </c>
      <c s="6" t="s">
        <v>3356</v>
      </c>
      <c s="36" t="s">
        <v>244</v>
      </c>
      <c s="37">
        <v>5</v>
      </c>
      <c s="36">
        <v>0</v>
      </c>
      <c s="36">
        <f>ROUND(G135*H135,6)</f>
      </c>
      <c r="L135" s="38">
        <v>0</v>
      </c>
      <c s="32">
        <f>ROUND(ROUND(L135,2)*ROUND(G135,3),2)</f>
      </c>
      <c s="36" t="s">
        <v>62</v>
      </c>
      <c>
        <f>(M135*21)/100</f>
      </c>
      <c t="s">
        <v>28</v>
      </c>
    </row>
    <row r="136" spans="1:5" ht="12.75">
      <c r="A136" s="35" t="s">
        <v>56</v>
      </c>
      <c r="E136" s="39" t="s">
        <v>3356</v>
      </c>
    </row>
    <row r="137" spans="1:5" ht="12.75">
      <c r="A137" s="35" t="s">
        <v>57</v>
      </c>
      <c r="E137" s="40" t="s">
        <v>5</v>
      </c>
    </row>
    <row r="138" spans="1:5" ht="89.25">
      <c r="A138" t="s">
        <v>58</v>
      </c>
      <c r="E138" s="39" t="s">
        <v>3357</v>
      </c>
    </row>
    <row r="139" spans="1:16" ht="12.75">
      <c r="A139" t="s">
        <v>50</v>
      </c>
      <c s="34" t="s">
        <v>185</v>
      </c>
      <c s="34" t="s">
        <v>3358</v>
      </c>
      <c s="35" t="s">
        <v>5</v>
      </c>
      <c s="6" t="s">
        <v>3359</v>
      </c>
      <c s="36" t="s">
        <v>244</v>
      </c>
      <c s="37">
        <v>5</v>
      </c>
      <c s="36">
        <v>0</v>
      </c>
      <c s="36">
        <f>ROUND(G139*H139,6)</f>
      </c>
      <c r="L139" s="38">
        <v>0</v>
      </c>
      <c s="32">
        <f>ROUND(ROUND(L139,2)*ROUND(G139,3),2)</f>
      </c>
      <c s="36" t="s">
        <v>62</v>
      </c>
      <c>
        <f>(M139*21)/100</f>
      </c>
      <c t="s">
        <v>28</v>
      </c>
    </row>
    <row r="140" spans="1:5" ht="12.75">
      <c r="A140" s="35" t="s">
        <v>56</v>
      </c>
      <c r="E140" s="39" t="s">
        <v>3359</v>
      </c>
    </row>
    <row r="141" spans="1:5" ht="12.75">
      <c r="A141" s="35" t="s">
        <v>57</v>
      </c>
      <c r="E141" s="40" t="s">
        <v>5</v>
      </c>
    </row>
    <row r="142" spans="1:5" ht="89.25">
      <c r="A142" t="s">
        <v>58</v>
      </c>
      <c r="E142" s="39" t="s">
        <v>3360</v>
      </c>
    </row>
    <row r="143" spans="1:16" ht="12.75">
      <c r="A143" t="s">
        <v>50</v>
      </c>
      <c s="34" t="s">
        <v>189</v>
      </c>
      <c s="34" t="s">
        <v>3361</v>
      </c>
      <c s="35" t="s">
        <v>5</v>
      </c>
      <c s="6" t="s">
        <v>3362</v>
      </c>
      <c s="36" t="s">
        <v>244</v>
      </c>
      <c s="37">
        <v>18</v>
      </c>
      <c s="36">
        <v>0</v>
      </c>
      <c s="36">
        <f>ROUND(G143*H143,6)</f>
      </c>
      <c r="L143" s="38">
        <v>0</v>
      </c>
      <c s="32">
        <f>ROUND(ROUND(L143,2)*ROUND(G143,3),2)</f>
      </c>
      <c s="36" t="s">
        <v>62</v>
      </c>
      <c>
        <f>(M143*21)/100</f>
      </c>
      <c t="s">
        <v>28</v>
      </c>
    </row>
    <row r="144" spans="1:5" ht="12.75">
      <c r="A144" s="35" t="s">
        <v>56</v>
      </c>
      <c r="E144" s="39" t="s">
        <v>3362</v>
      </c>
    </row>
    <row r="145" spans="1:5" ht="12.75">
      <c r="A145" s="35" t="s">
        <v>57</v>
      </c>
      <c r="E145" s="40" t="s">
        <v>5</v>
      </c>
    </row>
    <row r="146" spans="1:5" ht="89.25">
      <c r="A146" t="s">
        <v>58</v>
      </c>
      <c r="E146" s="39" t="s">
        <v>3363</v>
      </c>
    </row>
    <row r="147" spans="1:16" ht="12.75">
      <c r="A147" t="s">
        <v>50</v>
      </c>
      <c s="34" t="s">
        <v>193</v>
      </c>
      <c s="34" t="s">
        <v>3364</v>
      </c>
      <c s="35" t="s">
        <v>5</v>
      </c>
      <c s="6" t="s">
        <v>3365</v>
      </c>
      <c s="36" t="s">
        <v>244</v>
      </c>
      <c s="37">
        <v>18</v>
      </c>
      <c s="36">
        <v>0</v>
      </c>
      <c s="36">
        <f>ROUND(G147*H147,6)</f>
      </c>
      <c r="L147" s="38">
        <v>0</v>
      </c>
      <c s="32">
        <f>ROUND(ROUND(L147,2)*ROUND(G147,3),2)</f>
      </c>
      <c s="36" t="s">
        <v>62</v>
      </c>
      <c>
        <f>(M147*21)/100</f>
      </c>
      <c t="s">
        <v>28</v>
      </c>
    </row>
    <row r="148" spans="1:5" ht="12.75">
      <c r="A148" s="35" t="s">
        <v>56</v>
      </c>
      <c r="E148" s="39" t="s">
        <v>3365</v>
      </c>
    </row>
    <row r="149" spans="1:5" ht="12.75">
      <c r="A149" s="35" t="s">
        <v>57</v>
      </c>
      <c r="E149" s="40" t="s">
        <v>5</v>
      </c>
    </row>
    <row r="150" spans="1:5" ht="89.25">
      <c r="A150" t="s">
        <v>58</v>
      </c>
      <c r="E150" s="39" t="s">
        <v>3366</v>
      </c>
    </row>
    <row r="151" spans="1:16" ht="12.75">
      <c r="A151" t="s">
        <v>50</v>
      </c>
      <c s="34" t="s">
        <v>199</v>
      </c>
      <c s="34" t="s">
        <v>3367</v>
      </c>
      <c s="35" t="s">
        <v>5</v>
      </c>
      <c s="6" t="s">
        <v>3368</v>
      </c>
      <c s="36" t="s">
        <v>244</v>
      </c>
      <c s="37">
        <v>18</v>
      </c>
      <c s="36">
        <v>0</v>
      </c>
      <c s="36">
        <f>ROUND(G151*H151,6)</f>
      </c>
      <c r="L151" s="38">
        <v>0</v>
      </c>
      <c s="32">
        <f>ROUND(ROUND(L151,2)*ROUND(G151,3),2)</f>
      </c>
      <c s="36" t="s">
        <v>62</v>
      </c>
      <c>
        <f>(M151*21)/100</f>
      </c>
      <c t="s">
        <v>28</v>
      </c>
    </row>
    <row r="152" spans="1:5" ht="12.75">
      <c r="A152" s="35" t="s">
        <v>56</v>
      </c>
      <c r="E152" s="39" t="s">
        <v>3368</v>
      </c>
    </row>
    <row r="153" spans="1:5" ht="12.75">
      <c r="A153" s="35" t="s">
        <v>57</v>
      </c>
      <c r="E153" s="40" t="s">
        <v>5</v>
      </c>
    </row>
    <row r="154" spans="1:5" ht="89.25">
      <c r="A154" t="s">
        <v>58</v>
      </c>
      <c r="E154" s="39" t="s">
        <v>3369</v>
      </c>
    </row>
    <row r="155" spans="1:16" ht="12.75">
      <c r="A155" t="s">
        <v>50</v>
      </c>
      <c s="34" t="s">
        <v>204</v>
      </c>
      <c s="34" t="s">
        <v>3370</v>
      </c>
      <c s="35" t="s">
        <v>5</v>
      </c>
      <c s="6" t="s">
        <v>3371</v>
      </c>
      <c s="36" t="s">
        <v>244</v>
      </c>
      <c s="37">
        <v>18</v>
      </c>
      <c s="36">
        <v>0</v>
      </c>
      <c s="36">
        <f>ROUND(G155*H155,6)</f>
      </c>
      <c r="L155" s="38">
        <v>0</v>
      </c>
      <c s="32">
        <f>ROUND(ROUND(L155,2)*ROUND(G155,3),2)</f>
      </c>
      <c s="36" t="s">
        <v>62</v>
      </c>
      <c>
        <f>(M155*21)/100</f>
      </c>
      <c t="s">
        <v>28</v>
      </c>
    </row>
    <row r="156" spans="1:5" ht="12.75">
      <c r="A156" s="35" t="s">
        <v>56</v>
      </c>
      <c r="E156" s="39" t="s">
        <v>3371</v>
      </c>
    </row>
    <row r="157" spans="1:5" ht="12.75">
      <c r="A157" s="35" t="s">
        <v>57</v>
      </c>
      <c r="E157" s="40" t="s">
        <v>5</v>
      </c>
    </row>
    <row r="158" spans="1:5" ht="89.25">
      <c r="A158" t="s">
        <v>58</v>
      </c>
      <c r="E158" s="39" t="s">
        <v>3372</v>
      </c>
    </row>
    <row r="159" spans="1:16" ht="12.75">
      <c r="A159" t="s">
        <v>50</v>
      </c>
      <c s="34" t="s">
        <v>208</v>
      </c>
      <c s="34" t="s">
        <v>3373</v>
      </c>
      <c s="35" t="s">
        <v>5</v>
      </c>
      <c s="6" t="s">
        <v>3374</v>
      </c>
      <c s="36" t="s">
        <v>244</v>
      </c>
      <c s="37">
        <v>8</v>
      </c>
      <c s="36">
        <v>0</v>
      </c>
      <c s="36">
        <f>ROUND(G159*H159,6)</f>
      </c>
      <c r="L159" s="38">
        <v>0</v>
      </c>
      <c s="32">
        <f>ROUND(ROUND(L159,2)*ROUND(G159,3),2)</f>
      </c>
      <c s="36" t="s">
        <v>62</v>
      </c>
      <c>
        <f>(M159*21)/100</f>
      </c>
      <c t="s">
        <v>28</v>
      </c>
    </row>
    <row r="160" spans="1:5" ht="12.75">
      <c r="A160" s="35" t="s">
        <v>56</v>
      </c>
      <c r="E160" s="39" t="s">
        <v>3374</v>
      </c>
    </row>
    <row r="161" spans="1:5" ht="12.75">
      <c r="A161" s="35" t="s">
        <v>57</v>
      </c>
      <c r="E161" s="40" t="s">
        <v>5</v>
      </c>
    </row>
    <row r="162" spans="1:5" ht="89.25">
      <c r="A162" t="s">
        <v>58</v>
      </c>
      <c r="E162" s="39" t="s">
        <v>3375</v>
      </c>
    </row>
    <row r="163" spans="1:16" ht="12.75">
      <c r="A163" t="s">
        <v>50</v>
      </c>
      <c s="34" t="s">
        <v>212</v>
      </c>
      <c s="34" t="s">
        <v>3376</v>
      </c>
      <c s="35" t="s">
        <v>5</v>
      </c>
      <c s="6" t="s">
        <v>3377</v>
      </c>
      <c s="36" t="s">
        <v>244</v>
      </c>
      <c s="37">
        <v>8</v>
      </c>
      <c s="36">
        <v>0</v>
      </c>
      <c s="36">
        <f>ROUND(G163*H163,6)</f>
      </c>
      <c r="L163" s="38">
        <v>0</v>
      </c>
      <c s="32">
        <f>ROUND(ROUND(L163,2)*ROUND(G163,3),2)</f>
      </c>
      <c s="36" t="s">
        <v>62</v>
      </c>
      <c>
        <f>(M163*21)/100</f>
      </c>
      <c t="s">
        <v>28</v>
      </c>
    </row>
    <row r="164" spans="1:5" ht="12.75">
      <c r="A164" s="35" t="s">
        <v>56</v>
      </c>
      <c r="E164" s="39" t="s">
        <v>3377</v>
      </c>
    </row>
    <row r="165" spans="1:5" ht="12.75">
      <c r="A165" s="35" t="s">
        <v>57</v>
      </c>
      <c r="E165" s="40" t="s">
        <v>5</v>
      </c>
    </row>
    <row r="166" spans="1:5" ht="89.25">
      <c r="A166" t="s">
        <v>58</v>
      </c>
      <c r="E166" s="39" t="s">
        <v>3378</v>
      </c>
    </row>
    <row r="167" spans="1:16" ht="12.75">
      <c r="A167" t="s">
        <v>50</v>
      </c>
      <c s="34" t="s">
        <v>216</v>
      </c>
      <c s="34" t="s">
        <v>3379</v>
      </c>
      <c s="35" t="s">
        <v>5</v>
      </c>
      <c s="6" t="s">
        <v>3380</v>
      </c>
      <c s="36" t="s">
        <v>244</v>
      </c>
      <c s="37">
        <v>2</v>
      </c>
      <c s="36">
        <v>0</v>
      </c>
      <c s="36">
        <f>ROUND(G167*H167,6)</f>
      </c>
      <c r="L167" s="38">
        <v>0</v>
      </c>
      <c s="32">
        <f>ROUND(ROUND(L167,2)*ROUND(G167,3),2)</f>
      </c>
      <c s="36" t="s">
        <v>62</v>
      </c>
      <c>
        <f>(M167*21)/100</f>
      </c>
      <c t="s">
        <v>28</v>
      </c>
    </row>
    <row r="168" spans="1:5" ht="12.75">
      <c r="A168" s="35" t="s">
        <v>56</v>
      </c>
      <c r="E168" s="39" t="s">
        <v>3380</v>
      </c>
    </row>
    <row r="169" spans="1:5" ht="12.75">
      <c r="A169" s="35" t="s">
        <v>57</v>
      </c>
      <c r="E169" s="40" t="s">
        <v>5</v>
      </c>
    </row>
    <row r="170" spans="1:5" ht="89.25">
      <c r="A170" t="s">
        <v>58</v>
      </c>
      <c r="E170" s="39" t="s">
        <v>3381</v>
      </c>
    </row>
    <row r="171" spans="1:16" ht="12.75">
      <c r="A171" t="s">
        <v>50</v>
      </c>
      <c s="34" t="s">
        <v>220</v>
      </c>
      <c s="34" t="s">
        <v>3382</v>
      </c>
      <c s="35" t="s">
        <v>5</v>
      </c>
      <c s="6" t="s">
        <v>3383</v>
      </c>
      <c s="36" t="s">
        <v>244</v>
      </c>
      <c s="37">
        <v>2</v>
      </c>
      <c s="36">
        <v>0</v>
      </c>
      <c s="36">
        <f>ROUND(G171*H171,6)</f>
      </c>
      <c r="L171" s="38">
        <v>0</v>
      </c>
      <c s="32">
        <f>ROUND(ROUND(L171,2)*ROUND(G171,3),2)</f>
      </c>
      <c s="36" t="s">
        <v>62</v>
      </c>
      <c>
        <f>(M171*21)/100</f>
      </c>
      <c t="s">
        <v>28</v>
      </c>
    </row>
    <row r="172" spans="1:5" ht="12.75">
      <c r="A172" s="35" t="s">
        <v>56</v>
      </c>
      <c r="E172" s="39" t="s">
        <v>3383</v>
      </c>
    </row>
    <row r="173" spans="1:5" ht="12.75">
      <c r="A173" s="35" t="s">
        <v>57</v>
      </c>
      <c r="E173" s="40" t="s">
        <v>5</v>
      </c>
    </row>
    <row r="174" spans="1:5" ht="89.25">
      <c r="A174" t="s">
        <v>58</v>
      </c>
      <c r="E174" s="39" t="s">
        <v>3384</v>
      </c>
    </row>
    <row r="175" spans="1:16" ht="12.75">
      <c r="A175" t="s">
        <v>50</v>
      </c>
      <c s="34" t="s">
        <v>224</v>
      </c>
      <c s="34" t="s">
        <v>3385</v>
      </c>
      <c s="35" t="s">
        <v>5</v>
      </c>
      <c s="6" t="s">
        <v>3386</v>
      </c>
      <c s="36" t="s">
        <v>244</v>
      </c>
      <c s="37">
        <v>6</v>
      </c>
      <c s="36">
        <v>0</v>
      </c>
      <c s="36">
        <f>ROUND(G175*H175,6)</f>
      </c>
      <c r="L175" s="38">
        <v>0</v>
      </c>
      <c s="32">
        <f>ROUND(ROUND(L175,2)*ROUND(G175,3),2)</f>
      </c>
      <c s="36" t="s">
        <v>62</v>
      </c>
      <c>
        <f>(M175*21)/100</f>
      </c>
      <c t="s">
        <v>28</v>
      </c>
    </row>
    <row r="176" spans="1:5" ht="12.75">
      <c r="A176" s="35" t="s">
        <v>56</v>
      </c>
      <c r="E176" s="39" t="s">
        <v>3386</v>
      </c>
    </row>
    <row r="177" spans="1:5" ht="12.75">
      <c r="A177" s="35" t="s">
        <v>57</v>
      </c>
      <c r="E177" s="40" t="s">
        <v>5</v>
      </c>
    </row>
    <row r="178" spans="1:5" ht="89.25">
      <c r="A178" t="s">
        <v>58</v>
      </c>
      <c r="E178" s="39" t="s">
        <v>3387</v>
      </c>
    </row>
    <row r="179" spans="1:16" ht="12.75">
      <c r="A179" t="s">
        <v>50</v>
      </c>
      <c s="34" t="s">
        <v>228</v>
      </c>
      <c s="34" t="s">
        <v>3388</v>
      </c>
      <c s="35" t="s">
        <v>5</v>
      </c>
      <c s="6" t="s">
        <v>3389</v>
      </c>
      <c s="36" t="s">
        <v>244</v>
      </c>
      <c s="37">
        <v>6</v>
      </c>
      <c s="36">
        <v>0</v>
      </c>
      <c s="36">
        <f>ROUND(G179*H179,6)</f>
      </c>
      <c r="L179" s="38">
        <v>0</v>
      </c>
      <c s="32">
        <f>ROUND(ROUND(L179,2)*ROUND(G179,3),2)</f>
      </c>
      <c s="36" t="s">
        <v>62</v>
      </c>
      <c>
        <f>(M179*21)/100</f>
      </c>
      <c t="s">
        <v>28</v>
      </c>
    </row>
    <row r="180" spans="1:5" ht="12.75">
      <c r="A180" s="35" t="s">
        <v>56</v>
      </c>
      <c r="E180" s="39" t="s">
        <v>3389</v>
      </c>
    </row>
    <row r="181" spans="1:5" ht="12.75">
      <c r="A181" s="35" t="s">
        <v>57</v>
      </c>
      <c r="E181" s="40" t="s">
        <v>5</v>
      </c>
    </row>
    <row r="182" spans="1:5" ht="89.25">
      <c r="A182" t="s">
        <v>58</v>
      </c>
      <c r="E182" s="39" t="s">
        <v>3390</v>
      </c>
    </row>
    <row r="183" spans="1:16" ht="12.75">
      <c r="A183" t="s">
        <v>50</v>
      </c>
      <c s="34" t="s">
        <v>232</v>
      </c>
      <c s="34" t="s">
        <v>3391</v>
      </c>
      <c s="35" t="s">
        <v>5</v>
      </c>
      <c s="6" t="s">
        <v>3392</v>
      </c>
      <c s="36" t="s">
        <v>244</v>
      </c>
      <c s="37">
        <v>6</v>
      </c>
      <c s="36">
        <v>0</v>
      </c>
      <c s="36">
        <f>ROUND(G183*H183,6)</f>
      </c>
      <c r="L183" s="38">
        <v>0</v>
      </c>
      <c s="32">
        <f>ROUND(ROUND(L183,2)*ROUND(G183,3),2)</f>
      </c>
      <c s="36" t="s">
        <v>62</v>
      </c>
      <c>
        <f>(M183*21)/100</f>
      </c>
      <c t="s">
        <v>28</v>
      </c>
    </row>
    <row r="184" spans="1:5" ht="12.75">
      <c r="A184" s="35" t="s">
        <v>56</v>
      </c>
      <c r="E184" s="39" t="s">
        <v>3392</v>
      </c>
    </row>
    <row r="185" spans="1:5" ht="12.75">
      <c r="A185" s="35" t="s">
        <v>57</v>
      </c>
      <c r="E185" s="40" t="s">
        <v>5</v>
      </c>
    </row>
    <row r="186" spans="1:5" ht="89.25">
      <c r="A186" t="s">
        <v>58</v>
      </c>
      <c r="E186" s="39" t="s">
        <v>3393</v>
      </c>
    </row>
    <row r="187" spans="1:16" ht="12.75">
      <c r="A187" t="s">
        <v>50</v>
      </c>
      <c s="34" t="s">
        <v>236</v>
      </c>
      <c s="34" t="s">
        <v>3394</v>
      </c>
      <c s="35" t="s">
        <v>5</v>
      </c>
      <c s="6" t="s">
        <v>3395</v>
      </c>
      <c s="36" t="s">
        <v>244</v>
      </c>
      <c s="37">
        <v>6</v>
      </c>
      <c s="36">
        <v>0</v>
      </c>
      <c s="36">
        <f>ROUND(G187*H187,6)</f>
      </c>
      <c r="L187" s="38">
        <v>0</v>
      </c>
      <c s="32">
        <f>ROUND(ROUND(L187,2)*ROUND(G187,3),2)</f>
      </c>
      <c s="36" t="s">
        <v>62</v>
      </c>
      <c>
        <f>(M187*21)/100</f>
      </c>
      <c t="s">
        <v>28</v>
      </c>
    </row>
    <row r="188" spans="1:5" ht="12.75">
      <c r="A188" s="35" t="s">
        <v>56</v>
      </c>
      <c r="E188" s="39" t="s">
        <v>3395</v>
      </c>
    </row>
    <row r="189" spans="1:5" ht="12.75">
      <c r="A189" s="35" t="s">
        <v>57</v>
      </c>
      <c r="E189" s="40" t="s">
        <v>5</v>
      </c>
    </row>
    <row r="190" spans="1:5" ht="89.25">
      <c r="A190" t="s">
        <v>58</v>
      </c>
      <c r="E190" s="39" t="s">
        <v>3396</v>
      </c>
    </row>
    <row r="191" spans="1:16" ht="12.75">
      <c r="A191" t="s">
        <v>50</v>
      </c>
      <c s="34" t="s">
        <v>241</v>
      </c>
      <c s="34" t="s">
        <v>3397</v>
      </c>
      <c s="35" t="s">
        <v>5</v>
      </c>
      <c s="6" t="s">
        <v>3398</v>
      </c>
      <c s="36" t="s">
        <v>244</v>
      </c>
      <c s="37">
        <v>4</v>
      </c>
      <c s="36">
        <v>0</v>
      </c>
      <c s="36">
        <f>ROUND(G191*H191,6)</f>
      </c>
      <c r="L191" s="38">
        <v>0</v>
      </c>
      <c s="32">
        <f>ROUND(ROUND(L191,2)*ROUND(G191,3),2)</f>
      </c>
      <c s="36" t="s">
        <v>62</v>
      </c>
      <c>
        <f>(M191*21)/100</f>
      </c>
      <c t="s">
        <v>28</v>
      </c>
    </row>
    <row r="192" spans="1:5" ht="12.75">
      <c r="A192" s="35" t="s">
        <v>56</v>
      </c>
      <c r="E192" s="39" t="s">
        <v>3398</v>
      </c>
    </row>
    <row r="193" spans="1:5" ht="12.75">
      <c r="A193" s="35" t="s">
        <v>57</v>
      </c>
      <c r="E193" s="40" t="s">
        <v>5</v>
      </c>
    </row>
    <row r="194" spans="1:5" ht="89.25">
      <c r="A194" t="s">
        <v>58</v>
      </c>
      <c r="E194" s="39" t="s">
        <v>3399</v>
      </c>
    </row>
    <row r="195" spans="1:16" ht="12.75">
      <c r="A195" t="s">
        <v>50</v>
      </c>
      <c s="34" t="s">
        <v>246</v>
      </c>
      <c s="34" t="s">
        <v>3400</v>
      </c>
      <c s="35" t="s">
        <v>5</v>
      </c>
      <c s="6" t="s">
        <v>3401</v>
      </c>
      <c s="36" t="s">
        <v>244</v>
      </c>
      <c s="37">
        <v>4</v>
      </c>
      <c s="36">
        <v>0</v>
      </c>
      <c s="36">
        <f>ROUND(G195*H195,6)</f>
      </c>
      <c r="L195" s="38">
        <v>0</v>
      </c>
      <c s="32">
        <f>ROUND(ROUND(L195,2)*ROUND(G195,3),2)</f>
      </c>
      <c s="36" t="s">
        <v>62</v>
      </c>
      <c>
        <f>(M195*21)/100</f>
      </c>
      <c t="s">
        <v>28</v>
      </c>
    </row>
    <row r="196" spans="1:5" ht="12.75">
      <c r="A196" s="35" t="s">
        <v>56</v>
      </c>
      <c r="E196" s="39" t="s">
        <v>3401</v>
      </c>
    </row>
    <row r="197" spans="1:5" ht="12.75">
      <c r="A197" s="35" t="s">
        <v>57</v>
      </c>
      <c r="E197" s="40" t="s">
        <v>5</v>
      </c>
    </row>
    <row r="198" spans="1:5" ht="89.25">
      <c r="A198" t="s">
        <v>58</v>
      </c>
      <c r="E198" s="39" t="s">
        <v>3402</v>
      </c>
    </row>
    <row r="199" spans="1:16" ht="12.75">
      <c r="A199" t="s">
        <v>50</v>
      </c>
      <c s="34" t="s">
        <v>250</v>
      </c>
      <c s="34" t="s">
        <v>3403</v>
      </c>
      <c s="35" t="s">
        <v>5</v>
      </c>
      <c s="6" t="s">
        <v>3404</v>
      </c>
      <c s="36" t="s">
        <v>244</v>
      </c>
      <c s="37">
        <v>4</v>
      </c>
      <c s="36">
        <v>0</v>
      </c>
      <c s="36">
        <f>ROUND(G199*H199,6)</f>
      </c>
      <c r="L199" s="38">
        <v>0</v>
      </c>
      <c s="32">
        <f>ROUND(ROUND(L199,2)*ROUND(G199,3),2)</f>
      </c>
      <c s="36" t="s">
        <v>62</v>
      </c>
      <c>
        <f>(M199*21)/100</f>
      </c>
      <c t="s">
        <v>28</v>
      </c>
    </row>
    <row r="200" spans="1:5" ht="12.75">
      <c r="A200" s="35" t="s">
        <v>56</v>
      </c>
      <c r="E200" s="39" t="s">
        <v>3404</v>
      </c>
    </row>
    <row r="201" spans="1:5" ht="12.75">
      <c r="A201" s="35" t="s">
        <v>57</v>
      </c>
      <c r="E201" s="40" t="s">
        <v>5</v>
      </c>
    </row>
    <row r="202" spans="1:5" ht="89.25">
      <c r="A202" t="s">
        <v>58</v>
      </c>
      <c r="E202" s="39" t="s">
        <v>3405</v>
      </c>
    </row>
    <row r="203" spans="1:16" ht="12.75">
      <c r="A203" t="s">
        <v>50</v>
      </c>
      <c s="34" t="s">
        <v>254</v>
      </c>
      <c s="34" t="s">
        <v>3406</v>
      </c>
      <c s="35" t="s">
        <v>5</v>
      </c>
      <c s="6" t="s">
        <v>3407</v>
      </c>
      <c s="36" t="s">
        <v>244</v>
      </c>
      <c s="37">
        <v>4</v>
      </c>
      <c s="36">
        <v>0</v>
      </c>
      <c s="36">
        <f>ROUND(G203*H203,6)</f>
      </c>
      <c r="L203" s="38">
        <v>0</v>
      </c>
      <c s="32">
        <f>ROUND(ROUND(L203,2)*ROUND(G203,3),2)</f>
      </c>
      <c s="36" t="s">
        <v>62</v>
      </c>
      <c>
        <f>(M203*21)/100</f>
      </c>
      <c t="s">
        <v>28</v>
      </c>
    </row>
    <row r="204" spans="1:5" ht="12.75">
      <c r="A204" s="35" t="s">
        <v>56</v>
      </c>
      <c r="E204" s="39" t="s">
        <v>3407</v>
      </c>
    </row>
    <row r="205" spans="1:5" ht="12.75">
      <c r="A205" s="35" t="s">
        <v>57</v>
      </c>
      <c r="E205" s="40" t="s">
        <v>5</v>
      </c>
    </row>
    <row r="206" spans="1:5" ht="89.25">
      <c r="A206" t="s">
        <v>58</v>
      </c>
      <c r="E206" s="39" t="s">
        <v>3408</v>
      </c>
    </row>
    <row r="207" spans="1:16" ht="12.75">
      <c r="A207" t="s">
        <v>50</v>
      </c>
      <c s="34" t="s">
        <v>255</v>
      </c>
      <c s="34" t="s">
        <v>3409</v>
      </c>
      <c s="35" t="s">
        <v>5</v>
      </c>
      <c s="6" t="s">
        <v>3410</v>
      </c>
      <c s="36" t="s">
        <v>244</v>
      </c>
      <c s="37">
        <v>4</v>
      </c>
      <c s="36">
        <v>0</v>
      </c>
      <c s="36">
        <f>ROUND(G207*H207,6)</f>
      </c>
      <c r="L207" s="38">
        <v>0</v>
      </c>
      <c s="32">
        <f>ROUND(ROUND(L207,2)*ROUND(G207,3),2)</f>
      </c>
      <c s="36" t="s">
        <v>62</v>
      </c>
      <c>
        <f>(M207*21)/100</f>
      </c>
      <c t="s">
        <v>28</v>
      </c>
    </row>
    <row r="208" spans="1:5" ht="12.75">
      <c r="A208" s="35" t="s">
        <v>56</v>
      </c>
      <c r="E208" s="39" t="s">
        <v>3410</v>
      </c>
    </row>
    <row r="209" spans="1:5" ht="12.75">
      <c r="A209" s="35" t="s">
        <v>57</v>
      </c>
      <c r="E209" s="40" t="s">
        <v>5</v>
      </c>
    </row>
    <row r="210" spans="1:5" ht="89.25">
      <c r="A210" t="s">
        <v>58</v>
      </c>
      <c r="E210" s="39" t="s">
        <v>3411</v>
      </c>
    </row>
    <row r="211" spans="1:16" ht="12.75">
      <c r="A211" t="s">
        <v>50</v>
      </c>
      <c s="34" t="s">
        <v>256</v>
      </c>
      <c s="34" t="s">
        <v>3412</v>
      </c>
      <c s="35" t="s">
        <v>5</v>
      </c>
      <c s="6" t="s">
        <v>3413</v>
      </c>
      <c s="36" t="s">
        <v>244</v>
      </c>
      <c s="37">
        <v>4</v>
      </c>
      <c s="36">
        <v>0</v>
      </c>
      <c s="36">
        <f>ROUND(G211*H211,6)</f>
      </c>
      <c r="L211" s="38">
        <v>0</v>
      </c>
      <c s="32">
        <f>ROUND(ROUND(L211,2)*ROUND(G211,3),2)</f>
      </c>
      <c s="36" t="s">
        <v>62</v>
      </c>
      <c>
        <f>(M211*21)/100</f>
      </c>
      <c t="s">
        <v>28</v>
      </c>
    </row>
    <row r="212" spans="1:5" ht="12.75">
      <c r="A212" s="35" t="s">
        <v>56</v>
      </c>
      <c r="E212" s="39" t="s">
        <v>3413</v>
      </c>
    </row>
    <row r="213" spans="1:5" ht="12.75">
      <c r="A213" s="35" t="s">
        <v>57</v>
      </c>
      <c r="E213" s="40" t="s">
        <v>5</v>
      </c>
    </row>
    <row r="214" spans="1:5" ht="89.25">
      <c r="A214" t="s">
        <v>58</v>
      </c>
      <c r="E214" s="39" t="s">
        <v>3414</v>
      </c>
    </row>
    <row r="215" spans="1:16" ht="12.75">
      <c r="A215" t="s">
        <v>50</v>
      </c>
      <c s="34" t="s">
        <v>260</v>
      </c>
      <c s="34" t="s">
        <v>3415</v>
      </c>
      <c s="35" t="s">
        <v>5</v>
      </c>
      <c s="6" t="s">
        <v>3416</v>
      </c>
      <c s="36" t="s">
        <v>244</v>
      </c>
      <c s="37">
        <v>8</v>
      </c>
      <c s="36">
        <v>0</v>
      </c>
      <c s="36">
        <f>ROUND(G215*H215,6)</f>
      </c>
      <c r="L215" s="38">
        <v>0</v>
      </c>
      <c s="32">
        <f>ROUND(ROUND(L215,2)*ROUND(G215,3),2)</f>
      </c>
      <c s="36" t="s">
        <v>62</v>
      </c>
      <c>
        <f>(M215*21)/100</f>
      </c>
      <c t="s">
        <v>28</v>
      </c>
    </row>
    <row r="216" spans="1:5" ht="12.75">
      <c r="A216" s="35" t="s">
        <v>56</v>
      </c>
      <c r="E216" s="39" t="s">
        <v>3416</v>
      </c>
    </row>
    <row r="217" spans="1:5" ht="12.75">
      <c r="A217" s="35" t="s">
        <v>57</v>
      </c>
      <c r="E217" s="40" t="s">
        <v>5</v>
      </c>
    </row>
    <row r="218" spans="1:5" ht="89.25">
      <c r="A218" t="s">
        <v>58</v>
      </c>
      <c r="E218" s="39" t="s">
        <v>3417</v>
      </c>
    </row>
    <row r="219" spans="1:16" ht="12.75">
      <c r="A219" t="s">
        <v>50</v>
      </c>
      <c s="34" t="s">
        <v>264</v>
      </c>
      <c s="34" t="s">
        <v>3418</v>
      </c>
      <c s="35" t="s">
        <v>5</v>
      </c>
      <c s="6" t="s">
        <v>3419</v>
      </c>
      <c s="36" t="s">
        <v>244</v>
      </c>
      <c s="37">
        <v>8</v>
      </c>
      <c s="36">
        <v>0</v>
      </c>
      <c s="36">
        <f>ROUND(G219*H219,6)</f>
      </c>
      <c r="L219" s="38">
        <v>0</v>
      </c>
      <c s="32">
        <f>ROUND(ROUND(L219,2)*ROUND(G219,3),2)</f>
      </c>
      <c s="36" t="s">
        <v>62</v>
      </c>
      <c>
        <f>(M219*21)/100</f>
      </c>
      <c t="s">
        <v>28</v>
      </c>
    </row>
    <row r="220" spans="1:5" ht="12.75">
      <c r="A220" s="35" t="s">
        <v>56</v>
      </c>
      <c r="E220" s="39" t="s">
        <v>3419</v>
      </c>
    </row>
    <row r="221" spans="1:5" ht="12.75">
      <c r="A221" s="35" t="s">
        <v>57</v>
      </c>
      <c r="E221" s="40" t="s">
        <v>5</v>
      </c>
    </row>
    <row r="222" spans="1:5" ht="89.25">
      <c r="A222" t="s">
        <v>58</v>
      </c>
      <c r="E222" s="39" t="s">
        <v>3420</v>
      </c>
    </row>
    <row r="223" spans="1:16" ht="12.75">
      <c r="A223" t="s">
        <v>50</v>
      </c>
      <c s="34" t="s">
        <v>268</v>
      </c>
      <c s="34" t="s">
        <v>3421</v>
      </c>
      <c s="35" t="s">
        <v>5</v>
      </c>
      <c s="6" t="s">
        <v>3422</v>
      </c>
      <c s="36" t="s">
        <v>244</v>
      </c>
      <c s="37">
        <v>5</v>
      </c>
      <c s="36">
        <v>0</v>
      </c>
      <c s="36">
        <f>ROUND(G223*H223,6)</f>
      </c>
      <c r="L223" s="38">
        <v>0</v>
      </c>
      <c s="32">
        <f>ROUND(ROUND(L223,2)*ROUND(G223,3),2)</f>
      </c>
      <c s="36" t="s">
        <v>62</v>
      </c>
      <c>
        <f>(M223*21)/100</f>
      </c>
      <c t="s">
        <v>28</v>
      </c>
    </row>
    <row r="224" spans="1:5" ht="12.75">
      <c r="A224" s="35" t="s">
        <v>56</v>
      </c>
      <c r="E224" s="39" t="s">
        <v>3422</v>
      </c>
    </row>
    <row r="225" spans="1:5" ht="12.75">
      <c r="A225" s="35" t="s">
        <v>57</v>
      </c>
      <c r="E225" s="40" t="s">
        <v>5</v>
      </c>
    </row>
    <row r="226" spans="1:5" ht="89.25">
      <c r="A226" t="s">
        <v>58</v>
      </c>
      <c r="E226" s="39" t="s">
        <v>3423</v>
      </c>
    </row>
    <row r="227" spans="1:16" ht="12.75">
      <c r="A227" t="s">
        <v>50</v>
      </c>
      <c s="34" t="s">
        <v>272</v>
      </c>
      <c s="34" t="s">
        <v>3424</v>
      </c>
      <c s="35" t="s">
        <v>5</v>
      </c>
      <c s="6" t="s">
        <v>3425</v>
      </c>
      <c s="36" t="s">
        <v>244</v>
      </c>
      <c s="37">
        <v>5</v>
      </c>
      <c s="36">
        <v>0</v>
      </c>
      <c s="36">
        <f>ROUND(G227*H227,6)</f>
      </c>
      <c r="L227" s="38">
        <v>0</v>
      </c>
      <c s="32">
        <f>ROUND(ROUND(L227,2)*ROUND(G227,3),2)</f>
      </c>
      <c s="36" t="s">
        <v>62</v>
      </c>
      <c>
        <f>(M227*21)/100</f>
      </c>
      <c t="s">
        <v>28</v>
      </c>
    </row>
    <row r="228" spans="1:5" ht="12.75">
      <c r="A228" s="35" t="s">
        <v>56</v>
      </c>
      <c r="E228" s="39" t="s">
        <v>3425</v>
      </c>
    </row>
    <row r="229" spans="1:5" ht="12.75">
      <c r="A229" s="35" t="s">
        <v>57</v>
      </c>
      <c r="E229" s="40" t="s">
        <v>5</v>
      </c>
    </row>
    <row r="230" spans="1:5" ht="89.25">
      <c r="A230" t="s">
        <v>58</v>
      </c>
      <c r="E230" s="39" t="s">
        <v>3426</v>
      </c>
    </row>
    <row r="231" spans="1:16" ht="12.75">
      <c r="A231" t="s">
        <v>50</v>
      </c>
      <c s="34" t="s">
        <v>276</v>
      </c>
      <c s="34" t="s">
        <v>3427</v>
      </c>
      <c s="35" t="s">
        <v>5</v>
      </c>
      <c s="6" t="s">
        <v>3428</v>
      </c>
      <c s="36" t="s">
        <v>244</v>
      </c>
      <c s="37">
        <v>6</v>
      </c>
      <c s="36">
        <v>0</v>
      </c>
      <c s="36">
        <f>ROUND(G231*H231,6)</f>
      </c>
      <c r="L231" s="38">
        <v>0</v>
      </c>
      <c s="32">
        <f>ROUND(ROUND(L231,2)*ROUND(G231,3),2)</f>
      </c>
      <c s="36" t="s">
        <v>62</v>
      </c>
      <c>
        <f>(M231*21)/100</f>
      </c>
      <c t="s">
        <v>28</v>
      </c>
    </row>
    <row r="232" spans="1:5" ht="12.75">
      <c r="A232" s="35" t="s">
        <v>56</v>
      </c>
      <c r="E232" s="39" t="s">
        <v>3428</v>
      </c>
    </row>
    <row r="233" spans="1:5" ht="12.75">
      <c r="A233" s="35" t="s">
        <v>57</v>
      </c>
      <c r="E233" s="40" t="s">
        <v>5</v>
      </c>
    </row>
    <row r="234" spans="1:5" ht="89.25">
      <c r="A234" t="s">
        <v>58</v>
      </c>
      <c r="E234" s="39" t="s">
        <v>3429</v>
      </c>
    </row>
    <row r="235" spans="1:16" ht="12.75">
      <c r="A235" t="s">
        <v>50</v>
      </c>
      <c s="34" t="s">
        <v>280</v>
      </c>
      <c s="34" t="s">
        <v>3430</v>
      </c>
      <c s="35" t="s">
        <v>5</v>
      </c>
      <c s="6" t="s">
        <v>3431</v>
      </c>
      <c s="36" t="s">
        <v>244</v>
      </c>
      <c s="37">
        <v>6</v>
      </c>
      <c s="36">
        <v>0</v>
      </c>
      <c s="36">
        <f>ROUND(G235*H235,6)</f>
      </c>
      <c r="L235" s="38">
        <v>0</v>
      </c>
      <c s="32">
        <f>ROUND(ROUND(L235,2)*ROUND(G235,3),2)</f>
      </c>
      <c s="36" t="s">
        <v>62</v>
      </c>
      <c>
        <f>(M235*21)/100</f>
      </c>
      <c t="s">
        <v>28</v>
      </c>
    </row>
    <row r="236" spans="1:5" ht="12.75">
      <c r="A236" s="35" t="s">
        <v>56</v>
      </c>
      <c r="E236" s="39" t="s">
        <v>3431</v>
      </c>
    </row>
    <row r="237" spans="1:5" ht="12.75">
      <c r="A237" s="35" t="s">
        <v>57</v>
      </c>
      <c r="E237" s="40" t="s">
        <v>5</v>
      </c>
    </row>
    <row r="238" spans="1:5" ht="89.25">
      <c r="A238" t="s">
        <v>58</v>
      </c>
      <c r="E238" s="39" t="s">
        <v>3432</v>
      </c>
    </row>
    <row r="239" spans="1:16" ht="12.75">
      <c r="A239" t="s">
        <v>50</v>
      </c>
      <c s="34" t="s">
        <v>284</v>
      </c>
      <c s="34" t="s">
        <v>3427</v>
      </c>
      <c s="35" t="s">
        <v>51</v>
      </c>
      <c s="6" t="s">
        <v>3433</v>
      </c>
      <c s="36" t="s">
        <v>244</v>
      </c>
      <c s="37">
        <v>3</v>
      </c>
      <c s="36">
        <v>0</v>
      </c>
      <c s="36">
        <f>ROUND(G239*H239,6)</f>
      </c>
      <c r="L239" s="38">
        <v>0</v>
      </c>
      <c s="32">
        <f>ROUND(ROUND(L239,2)*ROUND(G239,3),2)</f>
      </c>
      <c s="36" t="s">
        <v>2183</v>
      </c>
      <c>
        <f>(M239*21)/100</f>
      </c>
      <c t="s">
        <v>28</v>
      </c>
    </row>
    <row r="240" spans="1:5" ht="12.75">
      <c r="A240" s="35" t="s">
        <v>56</v>
      </c>
      <c r="E240" s="39" t="s">
        <v>3433</v>
      </c>
    </row>
    <row r="241" spans="1:5" ht="12.75">
      <c r="A241" s="35" t="s">
        <v>57</v>
      </c>
      <c r="E241" s="40" t="s">
        <v>5</v>
      </c>
    </row>
    <row r="242" spans="1:5" ht="89.25">
      <c r="A242" t="s">
        <v>58</v>
      </c>
      <c r="E242" s="39" t="s">
        <v>3434</v>
      </c>
    </row>
    <row r="243" spans="1:16" ht="12.75">
      <c r="A243" t="s">
        <v>50</v>
      </c>
      <c s="34" t="s">
        <v>288</v>
      </c>
      <c s="34" t="s">
        <v>3430</v>
      </c>
      <c s="35" t="s">
        <v>51</v>
      </c>
      <c s="6" t="s">
        <v>3435</v>
      </c>
      <c s="36" t="s">
        <v>244</v>
      </c>
      <c s="37">
        <v>3</v>
      </c>
      <c s="36">
        <v>0</v>
      </c>
      <c s="36">
        <f>ROUND(G243*H243,6)</f>
      </c>
      <c r="L243" s="38">
        <v>0</v>
      </c>
      <c s="32">
        <f>ROUND(ROUND(L243,2)*ROUND(G243,3),2)</f>
      </c>
      <c s="36" t="s">
        <v>2183</v>
      </c>
      <c>
        <f>(M243*21)/100</f>
      </c>
      <c t="s">
        <v>28</v>
      </c>
    </row>
    <row r="244" spans="1:5" ht="12.75">
      <c r="A244" s="35" t="s">
        <v>56</v>
      </c>
      <c r="E244" s="39" t="s">
        <v>3435</v>
      </c>
    </row>
    <row r="245" spans="1:5" ht="12.75">
      <c r="A245" s="35" t="s">
        <v>57</v>
      </c>
      <c r="E245" s="40" t="s">
        <v>5</v>
      </c>
    </row>
    <row r="246" spans="1:5" ht="89.25">
      <c r="A246" t="s">
        <v>58</v>
      </c>
      <c r="E246" s="39" t="s">
        <v>3436</v>
      </c>
    </row>
    <row r="247" spans="1:16" ht="12.75">
      <c r="A247" t="s">
        <v>50</v>
      </c>
      <c s="34" t="s">
        <v>292</v>
      </c>
      <c s="34" t="s">
        <v>3437</v>
      </c>
      <c s="35" t="s">
        <v>5</v>
      </c>
      <c s="6" t="s">
        <v>3438</v>
      </c>
      <c s="36" t="s">
        <v>202</v>
      </c>
      <c s="37">
        <v>30</v>
      </c>
      <c s="36">
        <v>0</v>
      </c>
      <c s="36">
        <f>ROUND(G247*H247,6)</f>
      </c>
      <c r="L247" s="38">
        <v>0</v>
      </c>
      <c s="32">
        <f>ROUND(ROUND(L247,2)*ROUND(G247,3),2)</f>
      </c>
      <c s="36" t="s">
        <v>2183</v>
      </c>
      <c>
        <f>(M247*21)/100</f>
      </c>
      <c t="s">
        <v>28</v>
      </c>
    </row>
    <row r="248" spans="1:5" ht="12.75">
      <c r="A248" s="35" t="s">
        <v>56</v>
      </c>
      <c r="E248" s="39" t="s">
        <v>3438</v>
      </c>
    </row>
    <row r="249" spans="1:5" ht="12.75">
      <c r="A249" s="35" t="s">
        <v>57</v>
      </c>
      <c r="E249" s="40" t="s">
        <v>5</v>
      </c>
    </row>
    <row r="250" spans="1:5" ht="89.25">
      <c r="A250" t="s">
        <v>58</v>
      </c>
      <c r="E250" s="39" t="s">
        <v>3439</v>
      </c>
    </row>
    <row r="251" spans="1:16" ht="12.75">
      <c r="A251" t="s">
        <v>50</v>
      </c>
      <c s="34" t="s">
        <v>296</v>
      </c>
      <c s="34" t="s">
        <v>3440</v>
      </c>
      <c s="35" t="s">
        <v>5</v>
      </c>
      <c s="6" t="s">
        <v>3441</v>
      </c>
      <c s="36" t="s">
        <v>202</v>
      </c>
      <c s="37">
        <v>30</v>
      </c>
      <c s="36">
        <v>0</v>
      </c>
      <c s="36">
        <f>ROUND(G251*H251,6)</f>
      </c>
      <c r="L251" s="38">
        <v>0</v>
      </c>
      <c s="32">
        <f>ROUND(ROUND(L251,2)*ROUND(G251,3),2)</f>
      </c>
      <c s="36" t="s">
        <v>2183</v>
      </c>
      <c>
        <f>(M251*21)/100</f>
      </c>
      <c t="s">
        <v>28</v>
      </c>
    </row>
    <row r="252" spans="1:5" ht="12.75">
      <c r="A252" s="35" t="s">
        <v>56</v>
      </c>
      <c r="E252" s="39" t="s">
        <v>3435</v>
      </c>
    </row>
    <row r="253" spans="1:5" ht="12.75">
      <c r="A253" s="35" t="s">
        <v>57</v>
      </c>
      <c r="E253" s="40" t="s">
        <v>5</v>
      </c>
    </row>
    <row r="254" spans="1:5" ht="89.25">
      <c r="A254" t="s">
        <v>58</v>
      </c>
      <c r="E254" s="39" t="s">
        <v>3436</v>
      </c>
    </row>
    <row r="255" spans="1:13" ht="12.75">
      <c r="A255" t="s">
        <v>47</v>
      </c>
      <c r="C255" s="31" t="s">
        <v>1804</v>
      </c>
      <c r="E255" s="33" t="s">
        <v>3442</v>
      </c>
      <c r="J255" s="32">
        <f>0</f>
      </c>
      <c s="32">
        <f>0</f>
      </c>
      <c s="32">
        <f>0+L256+L260+L264+L268+L272+L276</f>
      </c>
      <c s="32">
        <f>0+M256+M260+M264+M268+M272+M276</f>
      </c>
    </row>
    <row r="256" spans="1:16" ht="25.5">
      <c r="A256" t="s">
        <v>50</v>
      </c>
      <c s="34" t="s">
        <v>300</v>
      </c>
      <c s="34" t="s">
        <v>3443</v>
      </c>
      <c s="35" t="s">
        <v>5</v>
      </c>
      <c s="6" t="s">
        <v>3444</v>
      </c>
      <c s="36" t="s">
        <v>621</v>
      </c>
      <c s="37">
        <v>360</v>
      </c>
      <c s="36">
        <v>0</v>
      </c>
      <c s="36">
        <f>ROUND(G256*H256,6)</f>
      </c>
      <c r="L256" s="38">
        <v>0</v>
      </c>
      <c s="32">
        <f>ROUND(ROUND(L256,2)*ROUND(G256,3),2)</f>
      </c>
      <c s="36" t="s">
        <v>62</v>
      </c>
      <c>
        <f>(M256*21)/100</f>
      </c>
      <c t="s">
        <v>28</v>
      </c>
    </row>
    <row r="257" spans="1:5" ht="25.5">
      <c r="A257" s="35" t="s">
        <v>56</v>
      </c>
      <c r="E257" s="39" t="s">
        <v>3444</v>
      </c>
    </row>
    <row r="258" spans="1:5" ht="12.75">
      <c r="A258" s="35" t="s">
        <v>57</v>
      </c>
      <c r="E258" s="40" t="s">
        <v>5</v>
      </c>
    </row>
    <row r="259" spans="1:5" ht="191.25">
      <c r="A259" t="s">
        <v>58</v>
      </c>
      <c r="E259" s="39" t="s">
        <v>3445</v>
      </c>
    </row>
    <row r="260" spans="1:16" ht="25.5">
      <c r="A260" t="s">
        <v>50</v>
      </c>
      <c s="34" t="s">
        <v>304</v>
      </c>
      <c s="34" t="s">
        <v>3446</v>
      </c>
      <c s="35" t="s">
        <v>5</v>
      </c>
      <c s="6" t="s">
        <v>3447</v>
      </c>
      <c s="36" t="s">
        <v>621</v>
      </c>
      <c s="37">
        <v>720</v>
      </c>
      <c s="36">
        <v>0</v>
      </c>
      <c s="36">
        <f>ROUND(G260*H260,6)</f>
      </c>
      <c r="L260" s="38">
        <v>0</v>
      </c>
      <c s="32">
        <f>ROUND(ROUND(L260,2)*ROUND(G260,3),2)</f>
      </c>
      <c s="36" t="s">
        <v>62</v>
      </c>
      <c>
        <f>(M260*21)/100</f>
      </c>
      <c t="s">
        <v>28</v>
      </c>
    </row>
    <row r="261" spans="1:5" ht="25.5">
      <c r="A261" s="35" t="s">
        <v>56</v>
      </c>
      <c r="E261" s="39" t="s">
        <v>3447</v>
      </c>
    </row>
    <row r="262" spans="1:5" ht="12.75">
      <c r="A262" s="35" t="s">
        <v>57</v>
      </c>
      <c r="E262" s="40" t="s">
        <v>5</v>
      </c>
    </row>
    <row r="263" spans="1:5" ht="229.5">
      <c r="A263" t="s">
        <v>58</v>
      </c>
      <c r="E263" s="39" t="s">
        <v>3448</v>
      </c>
    </row>
    <row r="264" spans="1:16" ht="25.5">
      <c r="A264" t="s">
        <v>50</v>
      </c>
      <c s="34" t="s">
        <v>308</v>
      </c>
      <c s="34" t="s">
        <v>3449</v>
      </c>
      <c s="35" t="s">
        <v>5</v>
      </c>
      <c s="6" t="s">
        <v>3450</v>
      </c>
      <c s="36" t="s">
        <v>621</v>
      </c>
      <c s="37">
        <v>720</v>
      </c>
      <c s="36">
        <v>0</v>
      </c>
      <c s="36">
        <f>ROUND(G264*H264,6)</f>
      </c>
      <c r="L264" s="38">
        <v>0</v>
      </c>
      <c s="32">
        <f>ROUND(ROUND(L264,2)*ROUND(G264,3),2)</f>
      </c>
      <c s="36" t="s">
        <v>62</v>
      </c>
      <c>
        <f>(M264*21)/100</f>
      </c>
      <c t="s">
        <v>28</v>
      </c>
    </row>
    <row r="265" spans="1:5" ht="25.5">
      <c r="A265" s="35" t="s">
        <v>56</v>
      </c>
      <c r="E265" s="39" t="s">
        <v>3450</v>
      </c>
    </row>
    <row r="266" spans="1:5" ht="12.75">
      <c r="A266" s="35" t="s">
        <v>57</v>
      </c>
      <c r="E266" s="40" t="s">
        <v>5</v>
      </c>
    </row>
    <row r="267" spans="1:5" ht="229.5">
      <c r="A267" t="s">
        <v>58</v>
      </c>
      <c r="E267" s="39" t="s">
        <v>3451</v>
      </c>
    </row>
    <row r="268" spans="1:16" ht="25.5">
      <c r="A268" t="s">
        <v>50</v>
      </c>
      <c s="34" t="s">
        <v>312</v>
      </c>
      <c s="34" t="s">
        <v>3452</v>
      </c>
      <c s="35" t="s">
        <v>5</v>
      </c>
      <c s="6" t="s">
        <v>3453</v>
      </c>
      <c s="36" t="s">
        <v>621</v>
      </c>
      <c s="37">
        <v>720</v>
      </c>
      <c s="36">
        <v>0</v>
      </c>
      <c s="36">
        <f>ROUND(G268*H268,6)</f>
      </c>
      <c r="L268" s="38">
        <v>0</v>
      </c>
      <c s="32">
        <f>ROUND(ROUND(L268,2)*ROUND(G268,3),2)</f>
      </c>
      <c s="36" t="s">
        <v>62</v>
      </c>
      <c>
        <f>(M268*21)/100</f>
      </c>
      <c t="s">
        <v>28</v>
      </c>
    </row>
    <row r="269" spans="1:5" ht="25.5">
      <c r="A269" s="35" t="s">
        <v>56</v>
      </c>
      <c r="E269" s="39" t="s">
        <v>3453</v>
      </c>
    </row>
    <row r="270" spans="1:5" ht="12.75">
      <c r="A270" s="35" t="s">
        <v>57</v>
      </c>
      <c r="E270" s="40" t="s">
        <v>5</v>
      </c>
    </row>
    <row r="271" spans="1:5" ht="191.25">
      <c r="A271" t="s">
        <v>58</v>
      </c>
      <c r="E271" s="39" t="s">
        <v>3454</v>
      </c>
    </row>
    <row r="272" spans="1:16" ht="12.75">
      <c r="A272" t="s">
        <v>50</v>
      </c>
      <c s="34" t="s">
        <v>316</v>
      </c>
      <c s="34" t="s">
        <v>3455</v>
      </c>
      <c s="35" t="s">
        <v>5</v>
      </c>
      <c s="6" t="s">
        <v>3456</v>
      </c>
      <c s="36" t="s">
        <v>621</v>
      </c>
      <c s="37">
        <v>160</v>
      </c>
      <c s="36">
        <v>0</v>
      </c>
      <c s="36">
        <f>ROUND(G272*H272,6)</f>
      </c>
      <c r="L272" s="38">
        <v>0</v>
      </c>
      <c s="32">
        <f>ROUND(ROUND(L272,2)*ROUND(G272,3),2)</f>
      </c>
      <c s="36" t="s">
        <v>62</v>
      </c>
      <c>
        <f>(M272*21)/100</f>
      </c>
      <c t="s">
        <v>28</v>
      </c>
    </row>
    <row r="273" spans="1:5" ht="12.75">
      <c r="A273" s="35" t="s">
        <v>56</v>
      </c>
      <c r="E273" s="39" t="s">
        <v>3456</v>
      </c>
    </row>
    <row r="274" spans="1:5" ht="12.75">
      <c r="A274" s="35" t="s">
        <v>57</v>
      </c>
      <c r="E274" s="40" t="s">
        <v>5</v>
      </c>
    </row>
    <row r="275" spans="1:5" ht="293.25">
      <c r="A275" t="s">
        <v>58</v>
      </c>
      <c r="E275" s="39" t="s">
        <v>3457</v>
      </c>
    </row>
    <row r="276" spans="1:16" ht="25.5">
      <c r="A276" t="s">
        <v>50</v>
      </c>
      <c s="34" t="s">
        <v>320</v>
      </c>
      <c s="34" t="s">
        <v>3458</v>
      </c>
      <c s="35" t="s">
        <v>5</v>
      </c>
      <c s="6" t="s">
        <v>3459</v>
      </c>
      <c s="36" t="s">
        <v>3460</v>
      </c>
      <c s="37">
        <v>365</v>
      </c>
      <c s="36">
        <v>0</v>
      </c>
      <c s="36">
        <f>ROUND(G276*H276,6)</f>
      </c>
      <c r="L276" s="38">
        <v>0</v>
      </c>
      <c s="32">
        <f>ROUND(ROUND(L276,2)*ROUND(G276,3),2)</f>
      </c>
      <c s="36" t="s">
        <v>62</v>
      </c>
      <c>
        <f>(M276*21)/100</f>
      </c>
      <c t="s">
        <v>28</v>
      </c>
    </row>
    <row r="277" spans="1:5" ht="25.5">
      <c r="A277" s="35" t="s">
        <v>56</v>
      </c>
      <c r="E277" s="39" t="s">
        <v>3459</v>
      </c>
    </row>
    <row r="278" spans="1:5" ht="12.75">
      <c r="A278" s="35" t="s">
        <v>57</v>
      </c>
      <c r="E278" s="40" t="s">
        <v>5</v>
      </c>
    </row>
    <row r="279" spans="1:5" ht="293.25">
      <c r="A279" t="s">
        <v>58</v>
      </c>
      <c r="E279" s="39" t="s">
        <v>3461</v>
      </c>
    </row>
    <row r="280" spans="1:13" ht="12.75">
      <c r="A280" t="s">
        <v>47</v>
      </c>
      <c r="C280" s="31" t="s">
        <v>1822</v>
      </c>
      <c r="E280" s="33" t="s">
        <v>3462</v>
      </c>
      <c r="J280" s="32">
        <f>0</f>
      </c>
      <c s="32">
        <f>0</f>
      </c>
      <c s="32">
        <f>0+L281+L285+L289</f>
      </c>
      <c s="32">
        <f>0+M281+M285+M289</f>
      </c>
    </row>
    <row r="281" spans="1:16" ht="25.5">
      <c r="A281" t="s">
        <v>50</v>
      </c>
      <c s="34" t="s">
        <v>324</v>
      </c>
      <c s="34" t="s">
        <v>3463</v>
      </c>
      <c s="35" t="s">
        <v>5</v>
      </c>
      <c s="6" t="s">
        <v>3464</v>
      </c>
      <c s="36" t="s">
        <v>621</v>
      </c>
      <c s="37">
        <v>360</v>
      </c>
      <c s="36">
        <v>0</v>
      </c>
      <c s="36">
        <f>ROUND(G281*H281,6)</f>
      </c>
      <c r="L281" s="38">
        <v>0</v>
      </c>
      <c s="32">
        <f>ROUND(ROUND(L281,2)*ROUND(G281,3),2)</f>
      </c>
      <c s="36" t="s">
        <v>62</v>
      </c>
      <c>
        <f>(M281*21)/100</f>
      </c>
      <c t="s">
        <v>28</v>
      </c>
    </row>
    <row r="282" spans="1:5" ht="25.5">
      <c r="A282" s="35" t="s">
        <v>56</v>
      </c>
      <c r="E282" s="39" t="s">
        <v>3464</v>
      </c>
    </row>
    <row r="283" spans="1:5" ht="12.75">
      <c r="A283" s="35" t="s">
        <v>57</v>
      </c>
      <c r="E283" s="40" t="s">
        <v>5</v>
      </c>
    </row>
    <row r="284" spans="1:5" ht="191.25">
      <c r="A284" t="s">
        <v>58</v>
      </c>
      <c r="E284" s="39" t="s">
        <v>3465</v>
      </c>
    </row>
    <row r="285" spans="1:16" ht="25.5">
      <c r="A285" t="s">
        <v>50</v>
      </c>
      <c s="34" t="s">
        <v>328</v>
      </c>
      <c s="34" t="s">
        <v>3466</v>
      </c>
      <c s="35" t="s">
        <v>5</v>
      </c>
      <c s="6" t="s">
        <v>3467</v>
      </c>
      <c s="36" t="s">
        <v>621</v>
      </c>
      <c s="37">
        <v>360</v>
      </c>
      <c s="36">
        <v>0</v>
      </c>
      <c s="36">
        <f>ROUND(G285*H285,6)</f>
      </c>
      <c r="L285" s="38">
        <v>0</v>
      </c>
      <c s="32">
        <f>ROUND(ROUND(L285,2)*ROUND(G285,3),2)</f>
      </c>
      <c s="36" t="s">
        <v>62</v>
      </c>
      <c>
        <f>(M285*21)/100</f>
      </c>
      <c t="s">
        <v>28</v>
      </c>
    </row>
    <row r="286" spans="1:5" ht="25.5">
      <c r="A286" s="35" t="s">
        <v>56</v>
      </c>
      <c r="E286" s="39" t="s">
        <v>3467</v>
      </c>
    </row>
    <row r="287" spans="1:5" ht="12.75">
      <c r="A287" s="35" t="s">
        <v>57</v>
      </c>
      <c r="E287" s="40" t="s">
        <v>5</v>
      </c>
    </row>
    <row r="288" spans="1:5" ht="242.25">
      <c r="A288" t="s">
        <v>58</v>
      </c>
      <c r="E288" s="39" t="s">
        <v>3468</v>
      </c>
    </row>
    <row r="289" spans="1:16" ht="12.75">
      <c r="A289" t="s">
        <v>50</v>
      </c>
      <c s="34" t="s">
        <v>332</v>
      </c>
      <c s="34" t="s">
        <v>3469</v>
      </c>
      <c s="35" t="s">
        <v>5</v>
      </c>
      <c s="6" t="s">
        <v>3470</v>
      </c>
      <c s="36" t="s">
        <v>621</v>
      </c>
      <c s="37">
        <v>360</v>
      </c>
      <c s="36">
        <v>0</v>
      </c>
      <c s="36">
        <f>ROUND(G289*H289,6)</f>
      </c>
      <c r="L289" s="38">
        <v>0</v>
      </c>
      <c s="32">
        <f>ROUND(ROUND(L289,2)*ROUND(G289,3),2)</f>
      </c>
      <c s="36" t="s">
        <v>62</v>
      </c>
      <c>
        <f>(M289*21)/100</f>
      </c>
      <c t="s">
        <v>28</v>
      </c>
    </row>
    <row r="290" spans="1:5" ht="12.75">
      <c r="A290" s="35" t="s">
        <v>56</v>
      </c>
      <c r="E290" s="39" t="s">
        <v>3470</v>
      </c>
    </row>
    <row r="291" spans="1:5" ht="12.75">
      <c r="A291" s="35" t="s">
        <v>57</v>
      </c>
      <c r="E291" s="40" t="s">
        <v>5</v>
      </c>
    </row>
    <row r="292" spans="1:5" ht="344.25">
      <c r="A292" t="s">
        <v>58</v>
      </c>
      <c r="E292" s="39" t="s">
        <v>3471</v>
      </c>
    </row>
    <row r="293" spans="1:13" ht="12.75">
      <c r="A293" t="s">
        <v>47</v>
      </c>
      <c r="C293" s="31" t="s">
        <v>1835</v>
      </c>
      <c r="E293" s="33" t="s">
        <v>592</v>
      </c>
      <c r="J293" s="32">
        <f>0</f>
      </c>
      <c s="32">
        <f>0</f>
      </c>
      <c s="32">
        <f>0+L294+L298+L302+L306+L310+L314+L318+L322</f>
      </c>
      <c s="32">
        <f>0+M294+M298+M302+M306+M310+M314+M318+M322</f>
      </c>
    </row>
    <row r="294" spans="1:16" ht="12.75">
      <c r="A294" t="s">
        <v>50</v>
      </c>
      <c s="34" t="s">
        <v>336</v>
      </c>
      <c s="34" t="s">
        <v>3472</v>
      </c>
      <c s="35" t="s">
        <v>5</v>
      </c>
      <c s="6" t="s">
        <v>3473</v>
      </c>
      <c s="36" t="s">
        <v>621</v>
      </c>
      <c s="37">
        <v>360</v>
      </c>
      <c s="36">
        <v>0</v>
      </c>
      <c s="36">
        <f>ROUND(G294*H294,6)</f>
      </c>
      <c r="L294" s="38">
        <v>0</v>
      </c>
      <c s="32">
        <f>ROUND(ROUND(L294,2)*ROUND(G294,3),2)</f>
      </c>
      <c s="36" t="s">
        <v>62</v>
      </c>
      <c>
        <f>(M294*21)/100</f>
      </c>
      <c t="s">
        <v>28</v>
      </c>
    </row>
    <row r="295" spans="1:5" ht="12.75">
      <c r="A295" s="35" t="s">
        <v>56</v>
      </c>
      <c r="E295" s="39" t="s">
        <v>3473</v>
      </c>
    </row>
    <row r="296" spans="1:5" ht="12.75">
      <c r="A296" s="35" t="s">
        <v>57</v>
      </c>
      <c r="E296" s="40" t="s">
        <v>5</v>
      </c>
    </row>
    <row r="297" spans="1:5" ht="140.25">
      <c r="A297" t="s">
        <v>58</v>
      </c>
      <c r="E297" s="39" t="s">
        <v>3474</v>
      </c>
    </row>
    <row r="298" spans="1:16" ht="12.75">
      <c r="A298" t="s">
        <v>50</v>
      </c>
      <c s="34" t="s">
        <v>342</v>
      </c>
      <c s="34" t="s">
        <v>3475</v>
      </c>
      <c s="35" t="s">
        <v>5</v>
      </c>
      <c s="6" t="s">
        <v>3476</v>
      </c>
      <c s="36" t="s">
        <v>621</v>
      </c>
      <c s="37">
        <v>40</v>
      </c>
      <c s="36">
        <v>0</v>
      </c>
      <c s="36">
        <f>ROUND(G298*H298,6)</f>
      </c>
      <c r="L298" s="38">
        <v>0</v>
      </c>
      <c s="32">
        <f>ROUND(ROUND(L298,2)*ROUND(G298,3),2)</f>
      </c>
      <c s="36" t="s">
        <v>62</v>
      </c>
      <c>
        <f>(M298*21)/100</f>
      </c>
      <c t="s">
        <v>28</v>
      </c>
    </row>
    <row r="299" spans="1:5" ht="12.75">
      <c r="A299" s="35" t="s">
        <v>56</v>
      </c>
      <c r="E299" s="39" t="s">
        <v>3476</v>
      </c>
    </row>
    <row r="300" spans="1:5" ht="12.75">
      <c r="A300" s="35" t="s">
        <v>57</v>
      </c>
      <c r="E300" s="40" t="s">
        <v>5</v>
      </c>
    </row>
    <row r="301" spans="1:5" ht="191.25">
      <c r="A301" t="s">
        <v>58</v>
      </c>
      <c r="E301" s="39" t="s">
        <v>3477</v>
      </c>
    </row>
    <row r="302" spans="1:16" ht="12.75">
      <c r="A302" t="s">
        <v>50</v>
      </c>
      <c s="34" t="s">
        <v>346</v>
      </c>
      <c s="34" t="s">
        <v>3478</v>
      </c>
      <c s="35" t="s">
        <v>5</v>
      </c>
      <c s="6" t="s">
        <v>3479</v>
      </c>
      <c s="36" t="s">
        <v>621</v>
      </c>
      <c s="37">
        <v>80</v>
      </c>
      <c s="36">
        <v>0</v>
      </c>
      <c s="36">
        <f>ROUND(G302*H302,6)</f>
      </c>
      <c r="L302" s="38">
        <v>0</v>
      </c>
      <c s="32">
        <f>ROUND(ROUND(L302,2)*ROUND(G302,3),2)</f>
      </c>
      <c s="36" t="s">
        <v>62</v>
      </c>
      <c>
        <f>(M302*21)/100</f>
      </c>
      <c t="s">
        <v>28</v>
      </c>
    </row>
    <row r="303" spans="1:5" ht="12.75">
      <c r="A303" s="35" t="s">
        <v>56</v>
      </c>
      <c r="E303" s="39" t="s">
        <v>3479</v>
      </c>
    </row>
    <row r="304" spans="1:5" ht="12.75">
      <c r="A304" s="35" t="s">
        <v>57</v>
      </c>
      <c r="E304" s="40" t="s">
        <v>5</v>
      </c>
    </row>
    <row r="305" spans="1:5" ht="242.25">
      <c r="A305" t="s">
        <v>58</v>
      </c>
      <c r="E305" s="39" t="s">
        <v>3480</v>
      </c>
    </row>
    <row r="306" spans="1:16" ht="12.75">
      <c r="A306" t="s">
        <v>50</v>
      </c>
      <c s="34" t="s">
        <v>350</v>
      </c>
      <c s="34" t="s">
        <v>3481</v>
      </c>
      <c s="35" t="s">
        <v>5</v>
      </c>
      <c s="6" t="s">
        <v>3482</v>
      </c>
      <c s="36" t="s">
        <v>621</v>
      </c>
      <c s="37">
        <v>40</v>
      </c>
      <c s="36">
        <v>0</v>
      </c>
      <c s="36">
        <f>ROUND(G306*H306,6)</f>
      </c>
      <c r="L306" s="38">
        <v>0</v>
      </c>
      <c s="32">
        <f>ROUND(ROUND(L306,2)*ROUND(G306,3),2)</f>
      </c>
      <c s="36" t="s">
        <v>62</v>
      </c>
      <c>
        <f>(M306*21)/100</f>
      </c>
      <c t="s">
        <v>28</v>
      </c>
    </row>
    <row r="307" spans="1:5" ht="12.75">
      <c r="A307" s="35" t="s">
        <v>56</v>
      </c>
      <c r="E307" s="39" t="s">
        <v>3482</v>
      </c>
    </row>
    <row r="308" spans="1:5" ht="12.75">
      <c r="A308" s="35" t="s">
        <v>57</v>
      </c>
      <c r="E308" s="40" t="s">
        <v>5</v>
      </c>
    </row>
    <row r="309" spans="1:5" ht="293.25">
      <c r="A309" t="s">
        <v>58</v>
      </c>
      <c r="E309" s="39" t="s">
        <v>3483</v>
      </c>
    </row>
    <row r="310" spans="1:16" ht="25.5">
      <c r="A310" t="s">
        <v>50</v>
      </c>
      <c s="34" t="s">
        <v>354</v>
      </c>
      <c s="34" t="s">
        <v>3484</v>
      </c>
      <c s="35" t="s">
        <v>5</v>
      </c>
      <c s="6" t="s">
        <v>3485</v>
      </c>
      <c s="36" t="s">
        <v>621</v>
      </c>
      <c s="37">
        <v>240</v>
      </c>
      <c s="36">
        <v>0</v>
      </c>
      <c s="36">
        <f>ROUND(G310*H310,6)</f>
      </c>
      <c r="L310" s="38">
        <v>0</v>
      </c>
      <c s="32">
        <f>ROUND(ROUND(L310,2)*ROUND(G310,3),2)</f>
      </c>
      <c s="36" t="s">
        <v>62</v>
      </c>
      <c>
        <f>(M310*21)/100</f>
      </c>
      <c t="s">
        <v>28</v>
      </c>
    </row>
    <row r="311" spans="1:5" ht="25.5">
      <c r="A311" s="35" t="s">
        <v>56</v>
      </c>
      <c r="E311" s="39" t="s">
        <v>3485</v>
      </c>
    </row>
    <row r="312" spans="1:5" ht="12.75">
      <c r="A312" s="35" t="s">
        <v>57</v>
      </c>
      <c r="E312" s="40" t="s">
        <v>5</v>
      </c>
    </row>
    <row r="313" spans="1:5" ht="191.25">
      <c r="A313" t="s">
        <v>58</v>
      </c>
      <c r="E313" s="39" t="s">
        <v>3486</v>
      </c>
    </row>
    <row r="314" spans="1:16" ht="12.75">
      <c r="A314" t="s">
        <v>50</v>
      </c>
      <c s="34" t="s">
        <v>358</v>
      </c>
      <c s="34" t="s">
        <v>3487</v>
      </c>
      <c s="35" t="s">
        <v>5</v>
      </c>
      <c s="6" t="s">
        <v>3488</v>
      </c>
      <c s="36" t="s">
        <v>3489</v>
      </c>
      <c s="37">
        <v>180</v>
      </c>
      <c s="36">
        <v>0</v>
      </c>
      <c s="36">
        <f>ROUND(G314*H314,6)</f>
      </c>
      <c r="L314" s="38">
        <v>0</v>
      </c>
      <c s="32">
        <f>ROUND(ROUND(L314,2)*ROUND(G314,3),2)</f>
      </c>
      <c s="36" t="s">
        <v>62</v>
      </c>
      <c>
        <f>(M314*21)/100</f>
      </c>
      <c t="s">
        <v>28</v>
      </c>
    </row>
    <row r="315" spans="1:5" ht="12.75">
      <c r="A315" s="35" t="s">
        <v>56</v>
      </c>
      <c r="E315" s="39" t="s">
        <v>3488</v>
      </c>
    </row>
    <row r="316" spans="1:5" ht="12.75">
      <c r="A316" s="35" t="s">
        <v>57</v>
      </c>
      <c r="E316" s="40" t="s">
        <v>5</v>
      </c>
    </row>
    <row r="317" spans="1:5" ht="191.25">
      <c r="A317" t="s">
        <v>58</v>
      </c>
      <c r="E317" s="39" t="s">
        <v>3490</v>
      </c>
    </row>
    <row r="318" spans="1:16" ht="12.75">
      <c r="A318" t="s">
        <v>50</v>
      </c>
      <c s="34" t="s">
        <v>362</v>
      </c>
      <c s="34" t="s">
        <v>3491</v>
      </c>
      <c s="35" t="s">
        <v>5</v>
      </c>
      <c s="6" t="s">
        <v>3492</v>
      </c>
      <c s="36" t="s">
        <v>621</v>
      </c>
      <c s="37">
        <v>120</v>
      </c>
      <c s="36">
        <v>0</v>
      </c>
      <c s="36">
        <f>ROUND(G318*H318,6)</f>
      </c>
      <c r="L318" s="38">
        <v>0</v>
      </c>
      <c s="32">
        <f>ROUND(ROUND(L318,2)*ROUND(G318,3),2)</f>
      </c>
      <c s="36" t="s">
        <v>62</v>
      </c>
      <c>
        <f>(M318*21)/100</f>
      </c>
      <c t="s">
        <v>28</v>
      </c>
    </row>
    <row r="319" spans="1:5" ht="12.75">
      <c r="A319" s="35" t="s">
        <v>56</v>
      </c>
      <c r="E319" s="39" t="s">
        <v>3492</v>
      </c>
    </row>
    <row r="320" spans="1:5" ht="12.75">
      <c r="A320" s="35" t="s">
        <v>57</v>
      </c>
      <c r="E320" s="40" t="s">
        <v>5</v>
      </c>
    </row>
    <row r="321" spans="1:5" ht="89.25">
      <c r="A321" t="s">
        <v>58</v>
      </c>
      <c r="E321" s="39" t="s">
        <v>3493</v>
      </c>
    </row>
    <row r="322" spans="1:16" ht="12.75">
      <c r="A322" t="s">
        <v>50</v>
      </c>
      <c s="34" t="s">
        <v>366</v>
      </c>
      <c s="34" t="s">
        <v>3494</v>
      </c>
      <c s="35" t="s">
        <v>5</v>
      </c>
      <c s="6" t="s">
        <v>2170</v>
      </c>
      <c s="36" t="s">
        <v>2116</v>
      </c>
      <c s="37">
        <v>1</v>
      </c>
      <c s="36">
        <v>0</v>
      </c>
      <c s="36">
        <f>ROUND(G322*H322,6)</f>
      </c>
      <c r="L322" s="38">
        <v>0</v>
      </c>
      <c s="32">
        <f>ROUND(ROUND(L322,2)*ROUND(G322,3),2)</f>
      </c>
      <c s="36" t="s">
        <v>62</v>
      </c>
      <c>
        <f>(M322*21)/100</f>
      </c>
      <c t="s">
        <v>28</v>
      </c>
    </row>
    <row r="323" spans="1:5" ht="12.75">
      <c r="A323" s="35" t="s">
        <v>56</v>
      </c>
      <c r="E323" s="39" t="s">
        <v>2170</v>
      </c>
    </row>
    <row r="324" spans="1:5" ht="12.75">
      <c r="A324" s="35" t="s">
        <v>57</v>
      </c>
      <c r="E324" s="40" t="s">
        <v>5</v>
      </c>
    </row>
    <row r="325" spans="1:5" ht="89.25">
      <c r="A325" t="s">
        <v>58</v>
      </c>
      <c r="E325" s="39" t="s">
        <v>2172</v>
      </c>
    </row>
    <row r="326" spans="1:13" ht="12.75">
      <c r="A326" t="s">
        <v>47</v>
      </c>
      <c r="C326" s="31" t="s">
        <v>130</v>
      </c>
      <c r="E326" s="33" t="s">
        <v>3495</v>
      </c>
      <c r="J326" s="32">
        <f>0</f>
      </c>
      <c s="32">
        <f>0</f>
      </c>
      <c s="32">
        <f>0+L327+L331+L335+L339+L343+L347+L351+L355+L359+L363+L367+L371+L375+L379+L383+L387</f>
      </c>
      <c s="32">
        <f>0+M327+M331+M335+M339+M343+M347+M351+M355+M359+M363+M367+M371+M375+M379+M383+M387</f>
      </c>
    </row>
    <row r="327" spans="1:16" ht="12.75">
      <c r="A327" t="s">
        <v>50</v>
      </c>
      <c s="34" t="s">
        <v>370</v>
      </c>
      <c s="34" t="s">
        <v>3044</v>
      </c>
      <c s="35" t="s">
        <v>5</v>
      </c>
      <c s="6" t="s">
        <v>3496</v>
      </c>
      <c s="36" t="s">
        <v>244</v>
      </c>
      <c s="37">
        <v>140</v>
      </c>
      <c s="36">
        <v>0</v>
      </c>
      <c s="36">
        <f>ROUND(G327*H327,6)</f>
      </c>
      <c r="L327" s="38">
        <v>0</v>
      </c>
      <c s="32">
        <f>ROUND(ROUND(L327,2)*ROUND(G327,3),2)</f>
      </c>
      <c s="36" t="s">
        <v>62</v>
      </c>
      <c>
        <f>(M327*21)/100</f>
      </c>
      <c t="s">
        <v>28</v>
      </c>
    </row>
    <row r="328" spans="1:5" ht="12.75">
      <c r="A328" s="35" t="s">
        <v>56</v>
      </c>
      <c r="E328" s="39" t="s">
        <v>3496</v>
      </c>
    </row>
    <row r="329" spans="1:5" ht="12.75">
      <c r="A329" s="35" t="s">
        <v>57</v>
      </c>
      <c r="E329" s="40" t="s">
        <v>5</v>
      </c>
    </row>
    <row r="330" spans="1:5" ht="191.25">
      <c r="A330" t="s">
        <v>58</v>
      </c>
      <c r="E330" s="39" t="s">
        <v>3497</v>
      </c>
    </row>
    <row r="331" spans="1:16" ht="12.75">
      <c r="A331" t="s">
        <v>50</v>
      </c>
      <c s="34" t="s">
        <v>374</v>
      </c>
      <c s="34" t="s">
        <v>3498</v>
      </c>
      <c s="35" t="s">
        <v>5</v>
      </c>
      <c s="6" t="s">
        <v>3499</v>
      </c>
      <c s="36" t="s">
        <v>244</v>
      </c>
      <c s="37">
        <v>140</v>
      </c>
      <c s="36">
        <v>0</v>
      </c>
      <c s="36">
        <f>ROUND(G331*H331,6)</f>
      </c>
      <c r="L331" s="38">
        <v>0</v>
      </c>
      <c s="32">
        <f>ROUND(ROUND(L331,2)*ROUND(G331,3),2)</f>
      </c>
      <c s="36" t="s">
        <v>62</v>
      </c>
      <c>
        <f>(M331*21)/100</f>
      </c>
      <c t="s">
        <v>28</v>
      </c>
    </row>
    <row r="332" spans="1:5" ht="12.75">
      <c r="A332" s="35" t="s">
        <v>56</v>
      </c>
      <c r="E332" s="39" t="s">
        <v>3499</v>
      </c>
    </row>
    <row r="333" spans="1:5" ht="12.75">
      <c r="A333" s="35" t="s">
        <v>57</v>
      </c>
      <c r="E333" s="40" t="s">
        <v>5</v>
      </c>
    </row>
    <row r="334" spans="1:5" ht="140.25">
      <c r="A334" t="s">
        <v>58</v>
      </c>
      <c r="E334" s="39" t="s">
        <v>3500</v>
      </c>
    </row>
    <row r="335" spans="1:16" ht="12.75">
      <c r="A335" t="s">
        <v>50</v>
      </c>
      <c s="34" t="s">
        <v>378</v>
      </c>
      <c s="34" t="s">
        <v>3050</v>
      </c>
      <c s="35" t="s">
        <v>5</v>
      </c>
      <c s="6" t="s">
        <v>3501</v>
      </c>
      <c s="36" t="s">
        <v>244</v>
      </c>
      <c s="37">
        <v>165</v>
      </c>
      <c s="36">
        <v>0</v>
      </c>
      <c s="36">
        <f>ROUND(G335*H335,6)</f>
      </c>
      <c r="L335" s="38">
        <v>0</v>
      </c>
      <c s="32">
        <f>ROUND(ROUND(L335,2)*ROUND(G335,3),2)</f>
      </c>
      <c s="36" t="s">
        <v>62</v>
      </c>
      <c>
        <f>(M335*21)/100</f>
      </c>
      <c t="s">
        <v>28</v>
      </c>
    </row>
    <row r="336" spans="1:5" ht="12.75">
      <c r="A336" s="35" t="s">
        <v>56</v>
      </c>
      <c r="E336" s="39" t="s">
        <v>3501</v>
      </c>
    </row>
    <row r="337" spans="1:5" ht="12.75">
      <c r="A337" s="35" t="s">
        <v>57</v>
      </c>
      <c r="E337" s="40" t="s">
        <v>5</v>
      </c>
    </row>
    <row r="338" spans="1:5" ht="191.25">
      <c r="A338" t="s">
        <v>58</v>
      </c>
      <c r="E338" s="39" t="s">
        <v>3502</v>
      </c>
    </row>
    <row r="339" spans="1:16" ht="12.75">
      <c r="A339" t="s">
        <v>50</v>
      </c>
      <c s="34" t="s">
        <v>597</v>
      </c>
      <c s="34" t="s">
        <v>3503</v>
      </c>
      <c s="35" t="s">
        <v>5</v>
      </c>
      <c s="6" t="s">
        <v>3504</v>
      </c>
      <c s="36" t="s">
        <v>244</v>
      </c>
      <c s="37">
        <v>165</v>
      </c>
      <c s="36">
        <v>0</v>
      </c>
      <c s="36">
        <f>ROUND(G339*H339,6)</f>
      </c>
      <c r="L339" s="38">
        <v>0</v>
      </c>
      <c s="32">
        <f>ROUND(ROUND(L339,2)*ROUND(G339,3),2)</f>
      </c>
      <c s="36" t="s">
        <v>62</v>
      </c>
      <c>
        <f>(M339*21)/100</f>
      </c>
      <c t="s">
        <v>28</v>
      </c>
    </row>
    <row r="340" spans="1:5" ht="12.75">
      <c r="A340" s="35" t="s">
        <v>56</v>
      </c>
      <c r="E340" s="39" t="s">
        <v>3504</v>
      </c>
    </row>
    <row r="341" spans="1:5" ht="12.75">
      <c r="A341" s="35" t="s">
        <v>57</v>
      </c>
      <c r="E341" s="40" t="s">
        <v>5</v>
      </c>
    </row>
    <row r="342" spans="1:5" ht="140.25">
      <c r="A342" t="s">
        <v>58</v>
      </c>
      <c r="E342" s="39" t="s">
        <v>3505</v>
      </c>
    </row>
    <row r="343" spans="1:16" ht="12.75">
      <c r="A343" t="s">
        <v>50</v>
      </c>
      <c s="34" t="s">
        <v>598</v>
      </c>
      <c s="34" t="s">
        <v>3130</v>
      </c>
      <c s="35" t="s">
        <v>5</v>
      </c>
      <c s="6" t="s">
        <v>3506</v>
      </c>
      <c s="36" t="s">
        <v>244</v>
      </c>
      <c s="37">
        <v>40</v>
      </c>
      <c s="36">
        <v>0</v>
      </c>
      <c s="36">
        <f>ROUND(G343*H343,6)</f>
      </c>
      <c r="L343" s="38">
        <v>0</v>
      </c>
      <c s="32">
        <f>ROUND(ROUND(L343,2)*ROUND(G343,3),2)</f>
      </c>
      <c s="36" t="s">
        <v>62</v>
      </c>
      <c>
        <f>(M343*21)/100</f>
      </c>
      <c t="s">
        <v>28</v>
      </c>
    </row>
    <row r="344" spans="1:5" ht="12.75">
      <c r="A344" s="35" t="s">
        <v>56</v>
      </c>
      <c r="E344" s="39" t="s">
        <v>3506</v>
      </c>
    </row>
    <row r="345" spans="1:5" ht="12.75">
      <c r="A345" s="35" t="s">
        <v>57</v>
      </c>
      <c r="E345" s="40" t="s">
        <v>5</v>
      </c>
    </row>
    <row r="346" spans="1:5" ht="140.25">
      <c r="A346" t="s">
        <v>58</v>
      </c>
      <c r="E346" s="39" t="s">
        <v>3507</v>
      </c>
    </row>
    <row r="347" spans="1:16" ht="12.75">
      <c r="A347" t="s">
        <v>50</v>
      </c>
      <c s="34" t="s">
        <v>382</v>
      </c>
      <c s="34" t="s">
        <v>3508</v>
      </c>
      <c s="35" t="s">
        <v>5</v>
      </c>
      <c s="6" t="s">
        <v>3509</v>
      </c>
      <c s="36" t="s">
        <v>244</v>
      </c>
      <c s="37">
        <v>40</v>
      </c>
      <c s="36">
        <v>0</v>
      </c>
      <c s="36">
        <f>ROUND(G347*H347,6)</f>
      </c>
      <c r="L347" s="38">
        <v>0</v>
      </c>
      <c s="32">
        <f>ROUND(ROUND(L347,2)*ROUND(G347,3),2)</f>
      </c>
      <c s="36" t="s">
        <v>62</v>
      </c>
      <c>
        <f>(M347*21)/100</f>
      </c>
      <c t="s">
        <v>28</v>
      </c>
    </row>
    <row r="348" spans="1:5" ht="12.75">
      <c r="A348" s="35" t="s">
        <v>56</v>
      </c>
      <c r="E348" s="39" t="s">
        <v>3509</v>
      </c>
    </row>
    <row r="349" spans="1:5" ht="12.75">
      <c r="A349" s="35" t="s">
        <v>57</v>
      </c>
      <c r="E349" s="40" t="s">
        <v>5</v>
      </c>
    </row>
    <row r="350" spans="1:5" ht="140.25">
      <c r="A350" t="s">
        <v>58</v>
      </c>
      <c r="E350" s="39" t="s">
        <v>3505</v>
      </c>
    </row>
    <row r="351" spans="1:16" ht="12.75">
      <c r="A351" t="s">
        <v>50</v>
      </c>
      <c s="34" t="s">
        <v>386</v>
      </c>
      <c s="34" t="s">
        <v>3140</v>
      </c>
      <c s="35" t="s">
        <v>5</v>
      </c>
      <c s="6" t="s">
        <v>3510</v>
      </c>
      <c s="36" t="s">
        <v>244</v>
      </c>
      <c s="37">
        <v>10</v>
      </c>
      <c s="36">
        <v>0</v>
      </c>
      <c s="36">
        <f>ROUND(G351*H351,6)</f>
      </c>
      <c r="L351" s="38">
        <v>0</v>
      </c>
      <c s="32">
        <f>ROUND(ROUND(L351,2)*ROUND(G351,3),2)</f>
      </c>
      <c s="36" t="s">
        <v>62</v>
      </c>
      <c>
        <f>(M351*21)/100</f>
      </c>
      <c t="s">
        <v>28</v>
      </c>
    </row>
    <row r="352" spans="1:5" ht="12.75">
      <c r="A352" s="35" t="s">
        <v>56</v>
      </c>
      <c r="E352" s="39" t="s">
        <v>3510</v>
      </c>
    </row>
    <row r="353" spans="1:5" ht="12.75">
      <c r="A353" s="35" t="s">
        <v>57</v>
      </c>
      <c r="E353" s="40" t="s">
        <v>5</v>
      </c>
    </row>
    <row r="354" spans="1:5" ht="191.25">
      <c r="A354" t="s">
        <v>58</v>
      </c>
      <c r="E354" s="39" t="s">
        <v>3511</v>
      </c>
    </row>
    <row r="355" spans="1:16" ht="12.75">
      <c r="A355" t="s">
        <v>50</v>
      </c>
      <c s="34" t="s">
        <v>390</v>
      </c>
      <c s="34" t="s">
        <v>3512</v>
      </c>
      <c s="35" t="s">
        <v>5</v>
      </c>
      <c s="6" t="s">
        <v>3513</v>
      </c>
      <c s="36" t="s">
        <v>244</v>
      </c>
      <c s="37">
        <v>10</v>
      </c>
      <c s="36">
        <v>0</v>
      </c>
      <c s="36">
        <f>ROUND(G355*H355,6)</f>
      </c>
      <c r="L355" s="38">
        <v>0</v>
      </c>
      <c s="32">
        <f>ROUND(ROUND(L355,2)*ROUND(G355,3),2)</f>
      </c>
      <c s="36" t="s">
        <v>62</v>
      </c>
      <c>
        <f>(M355*21)/100</f>
      </c>
      <c t="s">
        <v>28</v>
      </c>
    </row>
    <row r="356" spans="1:5" ht="12.75">
      <c r="A356" s="35" t="s">
        <v>56</v>
      </c>
      <c r="E356" s="39" t="s">
        <v>3513</v>
      </c>
    </row>
    <row r="357" spans="1:5" ht="12.75">
      <c r="A357" s="35" t="s">
        <v>57</v>
      </c>
      <c r="E357" s="40" t="s">
        <v>5</v>
      </c>
    </row>
    <row r="358" spans="1:5" ht="140.25">
      <c r="A358" t="s">
        <v>58</v>
      </c>
      <c r="E358" s="39" t="s">
        <v>3514</v>
      </c>
    </row>
    <row r="359" spans="1:16" ht="12.75">
      <c r="A359" t="s">
        <v>50</v>
      </c>
      <c s="34" t="s">
        <v>394</v>
      </c>
      <c s="34" t="s">
        <v>3146</v>
      </c>
      <c s="35" t="s">
        <v>5</v>
      </c>
      <c s="6" t="s">
        <v>3515</v>
      </c>
      <c s="36" t="s">
        <v>244</v>
      </c>
      <c s="37">
        <v>31</v>
      </c>
      <c s="36">
        <v>0</v>
      </c>
      <c s="36">
        <f>ROUND(G359*H359,6)</f>
      </c>
      <c r="L359" s="38">
        <v>0</v>
      </c>
      <c s="32">
        <f>ROUND(ROUND(L359,2)*ROUND(G359,3),2)</f>
      </c>
      <c s="36" t="s">
        <v>62</v>
      </c>
      <c>
        <f>(M359*21)/100</f>
      </c>
      <c t="s">
        <v>28</v>
      </c>
    </row>
    <row r="360" spans="1:5" ht="12.75">
      <c r="A360" s="35" t="s">
        <v>56</v>
      </c>
      <c r="E360" s="39" t="s">
        <v>3515</v>
      </c>
    </row>
    <row r="361" spans="1:5" ht="12.75">
      <c r="A361" s="35" t="s">
        <v>57</v>
      </c>
      <c r="E361" s="40" t="s">
        <v>5</v>
      </c>
    </row>
    <row r="362" spans="1:5" ht="191.25">
      <c r="A362" t="s">
        <v>58</v>
      </c>
      <c r="E362" s="39" t="s">
        <v>3516</v>
      </c>
    </row>
    <row r="363" spans="1:16" ht="12.75">
      <c r="A363" t="s">
        <v>50</v>
      </c>
      <c s="34" t="s">
        <v>398</v>
      </c>
      <c s="34" t="s">
        <v>3517</v>
      </c>
      <c s="35" t="s">
        <v>5</v>
      </c>
      <c s="6" t="s">
        <v>3518</v>
      </c>
      <c s="36" t="s">
        <v>244</v>
      </c>
      <c s="37">
        <v>31</v>
      </c>
      <c s="36">
        <v>0</v>
      </c>
      <c s="36">
        <f>ROUND(G363*H363,6)</f>
      </c>
      <c r="L363" s="38">
        <v>0</v>
      </c>
      <c s="32">
        <f>ROUND(ROUND(L363,2)*ROUND(G363,3),2)</f>
      </c>
      <c s="36" t="s">
        <v>62</v>
      </c>
      <c>
        <f>(M363*21)/100</f>
      </c>
      <c t="s">
        <v>28</v>
      </c>
    </row>
    <row r="364" spans="1:5" ht="12.75">
      <c r="A364" s="35" t="s">
        <v>56</v>
      </c>
      <c r="E364" s="39" t="s">
        <v>3518</v>
      </c>
    </row>
    <row r="365" spans="1:5" ht="12.75">
      <c r="A365" s="35" t="s">
        <v>57</v>
      </c>
      <c r="E365" s="40" t="s">
        <v>5</v>
      </c>
    </row>
    <row r="366" spans="1:5" ht="140.25">
      <c r="A366" t="s">
        <v>58</v>
      </c>
      <c r="E366" s="39" t="s">
        <v>3519</v>
      </c>
    </row>
    <row r="367" spans="1:16" ht="12.75">
      <c r="A367" t="s">
        <v>50</v>
      </c>
      <c s="34" t="s">
        <v>615</v>
      </c>
      <c s="34" t="s">
        <v>3153</v>
      </c>
      <c s="35" t="s">
        <v>5</v>
      </c>
      <c s="6" t="s">
        <v>3520</v>
      </c>
      <c s="36" t="s">
        <v>244</v>
      </c>
      <c s="37">
        <v>183</v>
      </c>
      <c s="36">
        <v>0</v>
      </c>
      <c s="36">
        <f>ROUND(G367*H367,6)</f>
      </c>
      <c r="L367" s="38">
        <v>0</v>
      </c>
      <c s="32">
        <f>ROUND(ROUND(L367,2)*ROUND(G367,3),2)</f>
      </c>
      <c s="36" t="s">
        <v>62</v>
      </c>
      <c>
        <f>(M367*21)/100</f>
      </c>
      <c t="s">
        <v>28</v>
      </c>
    </row>
    <row r="368" spans="1:5" ht="12.75">
      <c r="A368" s="35" t="s">
        <v>56</v>
      </c>
      <c r="E368" s="39" t="s">
        <v>3520</v>
      </c>
    </row>
    <row r="369" spans="1:5" ht="12.75">
      <c r="A369" s="35" t="s">
        <v>57</v>
      </c>
      <c r="E369" s="40" t="s">
        <v>5</v>
      </c>
    </row>
    <row r="370" spans="1:5" ht="191.25">
      <c r="A370" t="s">
        <v>58</v>
      </c>
      <c r="E370" s="39" t="s">
        <v>3521</v>
      </c>
    </row>
    <row r="371" spans="1:16" ht="12.75">
      <c r="A371" t="s">
        <v>50</v>
      </c>
      <c s="34" t="s">
        <v>619</v>
      </c>
      <c s="34" t="s">
        <v>3522</v>
      </c>
      <c s="35" t="s">
        <v>5</v>
      </c>
      <c s="6" t="s">
        <v>3523</v>
      </c>
      <c s="36" t="s">
        <v>244</v>
      </c>
      <c s="37">
        <v>183</v>
      </c>
      <c s="36">
        <v>0</v>
      </c>
      <c s="36">
        <f>ROUND(G371*H371,6)</f>
      </c>
      <c r="L371" s="38">
        <v>0</v>
      </c>
      <c s="32">
        <f>ROUND(ROUND(L371,2)*ROUND(G371,3),2)</f>
      </c>
      <c s="36" t="s">
        <v>62</v>
      </c>
      <c>
        <f>(M371*21)/100</f>
      </c>
      <c t="s">
        <v>28</v>
      </c>
    </row>
    <row r="372" spans="1:5" ht="12.75">
      <c r="A372" s="35" t="s">
        <v>56</v>
      </c>
      <c r="E372" s="39" t="s">
        <v>3523</v>
      </c>
    </row>
    <row r="373" spans="1:5" ht="12.75">
      <c r="A373" s="35" t="s">
        <v>57</v>
      </c>
      <c r="E373" s="40" t="s">
        <v>5</v>
      </c>
    </row>
    <row r="374" spans="1:5" ht="140.25">
      <c r="A374" t="s">
        <v>58</v>
      </c>
      <c r="E374" s="39" t="s">
        <v>3505</v>
      </c>
    </row>
    <row r="375" spans="1:16" ht="12.75">
      <c r="A375" t="s">
        <v>50</v>
      </c>
      <c s="34" t="s">
        <v>622</v>
      </c>
      <c s="34" t="s">
        <v>3155</v>
      </c>
      <c s="35" t="s">
        <v>5</v>
      </c>
      <c s="6" t="s">
        <v>3524</v>
      </c>
      <c s="36" t="s">
        <v>244</v>
      </c>
      <c s="37">
        <v>5</v>
      </c>
      <c s="36">
        <v>0</v>
      </c>
      <c s="36">
        <f>ROUND(G375*H375,6)</f>
      </c>
      <c r="L375" s="38">
        <v>0</v>
      </c>
      <c s="32">
        <f>ROUND(ROUND(L375,2)*ROUND(G375,3),2)</f>
      </c>
      <c s="36" t="s">
        <v>62</v>
      </c>
      <c>
        <f>(M375*21)/100</f>
      </c>
      <c t="s">
        <v>28</v>
      </c>
    </row>
    <row r="376" spans="1:5" ht="12.75">
      <c r="A376" s="35" t="s">
        <v>56</v>
      </c>
      <c r="E376" s="39" t="s">
        <v>3524</v>
      </c>
    </row>
    <row r="377" spans="1:5" ht="12.75">
      <c r="A377" s="35" t="s">
        <v>57</v>
      </c>
      <c r="E377" s="40" t="s">
        <v>5</v>
      </c>
    </row>
    <row r="378" spans="1:5" ht="191.25">
      <c r="A378" t="s">
        <v>58</v>
      </c>
      <c r="E378" s="39" t="s">
        <v>3525</v>
      </c>
    </row>
    <row r="379" spans="1:16" ht="12.75">
      <c r="A379" t="s">
        <v>50</v>
      </c>
      <c s="34" t="s">
        <v>624</v>
      </c>
      <c s="34" t="s">
        <v>1873</v>
      </c>
      <c s="35" t="s">
        <v>5</v>
      </c>
      <c s="6" t="s">
        <v>3526</v>
      </c>
      <c s="36" t="s">
        <v>244</v>
      </c>
      <c s="37">
        <v>5</v>
      </c>
      <c s="36">
        <v>0</v>
      </c>
      <c s="36">
        <f>ROUND(G379*H379,6)</f>
      </c>
      <c r="L379" s="38">
        <v>0</v>
      </c>
      <c s="32">
        <f>ROUND(ROUND(L379,2)*ROUND(G379,3),2)</f>
      </c>
      <c s="36" t="s">
        <v>62</v>
      </c>
      <c>
        <f>(M379*21)/100</f>
      </c>
      <c t="s">
        <v>28</v>
      </c>
    </row>
    <row r="380" spans="1:5" ht="12.75">
      <c r="A380" s="35" t="s">
        <v>56</v>
      </c>
      <c r="E380" s="39" t="s">
        <v>3526</v>
      </c>
    </row>
    <row r="381" spans="1:5" ht="12.75">
      <c r="A381" s="35" t="s">
        <v>57</v>
      </c>
      <c r="E381" s="40" t="s">
        <v>5</v>
      </c>
    </row>
    <row r="382" spans="1:5" ht="140.25">
      <c r="A382" t="s">
        <v>58</v>
      </c>
      <c r="E382" s="39" t="s">
        <v>3514</v>
      </c>
    </row>
    <row r="383" spans="1:16" ht="12.75">
      <c r="A383" t="s">
        <v>50</v>
      </c>
      <c s="34" t="s">
        <v>1049</v>
      </c>
      <c s="34" t="s">
        <v>3158</v>
      </c>
      <c s="35" t="s">
        <v>5</v>
      </c>
      <c s="6" t="s">
        <v>3527</v>
      </c>
      <c s="36" t="s">
        <v>244</v>
      </c>
      <c s="37">
        <v>20</v>
      </c>
      <c s="36">
        <v>0</v>
      </c>
      <c s="36">
        <f>ROUND(G383*H383,6)</f>
      </c>
      <c r="L383" s="38">
        <v>0</v>
      </c>
      <c s="32">
        <f>ROUND(ROUND(L383,2)*ROUND(G383,3),2)</f>
      </c>
      <c s="36" t="s">
        <v>62</v>
      </c>
      <c>
        <f>(M383*21)/100</f>
      </c>
      <c t="s">
        <v>28</v>
      </c>
    </row>
    <row r="384" spans="1:5" ht="12.75">
      <c r="A384" s="35" t="s">
        <v>56</v>
      </c>
      <c r="E384" s="39" t="s">
        <v>3527</v>
      </c>
    </row>
    <row r="385" spans="1:5" ht="12.75">
      <c r="A385" s="35" t="s">
        <v>57</v>
      </c>
      <c r="E385" s="40" t="s">
        <v>5</v>
      </c>
    </row>
    <row r="386" spans="1:5" ht="191.25">
      <c r="A386" t="s">
        <v>58</v>
      </c>
      <c r="E386" s="39" t="s">
        <v>3528</v>
      </c>
    </row>
    <row r="387" spans="1:16" ht="12.75">
      <c r="A387" t="s">
        <v>50</v>
      </c>
      <c s="34" t="s">
        <v>628</v>
      </c>
      <c s="34" t="s">
        <v>3529</v>
      </c>
      <c s="35" t="s">
        <v>5</v>
      </c>
      <c s="6" t="s">
        <v>3530</v>
      </c>
      <c s="36" t="s">
        <v>244</v>
      </c>
      <c s="37">
        <v>20</v>
      </c>
      <c s="36">
        <v>0</v>
      </c>
      <c s="36">
        <f>ROUND(G387*H387,6)</f>
      </c>
      <c r="L387" s="38">
        <v>0</v>
      </c>
      <c s="32">
        <f>ROUND(ROUND(L387,2)*ROUND(G387,3),2)</f>
      </c>
      <c s="36" t="s">
        <v>62</v>
      </c>
      <c>
        <f>(M387*21)/100</f>
      </c>
      <c t="s">
        <v>28</v>
      </c>
    </row>
    <row r="388" spans="1:5" ht="12.75">
      <c r="A388" s="35" t="s">
        <v>56</v>
      </c>
      <c r="E388" s="39" t="s">
        <v>3530</v>
      </c>
    </row>
    <row r="389" spans="1:5" ht="12.75">
      <c r="A389" s="35" t="s">
        <v>57</v>
      </c>
      <c r="E389" s="40" t="s">
        <v>5</v>
      </c>
    </row>
    <row r="390" spans="1:5" ht="140.25">
      <c r="A390" t="s">
        <v>58</v>
      </c>
      <c r="E390" s="39" t="s">
        <v>3505</v>
      </c>
    </row>
    <row r="391" spans="1:13" ht="12.75">
      <c r="A391" t="s">
        <v>47</v>
      </c>
      <c r="C391" s="31" t="s">
        <v>167</v>
      </c>
      <c r="E391" s="33" t="s">
        <v>3531</v>
      </c>
      <c r="J391" s="32">
        <f>0</f>
      </c>
      <c s="32">
        <f>0</f>
      </c>
      <c s="32">
        <f>0+L392+L396+L400+L404+L408+L412+L416+L420+L424+L428+L432+L436+L440+L444+L448+L452+L456+L460+L464+L468+L472+L476+L480+L484+L488+L492+L496+L500+L504+L508+L512+L516+L520+L524+L528+L532</f>
      </c>
      <c s="32">
        <f>0+M392+M396+M400+M404+M408+M412+M416+M420+M424+M428+M432+M436+M440+M444+M448+M452+M456+M460+M464+M468+M472+M476+M480+M484+M488+M492+M496+M500+M504+M508+M512+M516+M520+M524+M528+M532</f>
      </c>
    </row>
    <row r="392" spans="1:16" ht="25.5">
      <c r="A392" t="s">
        <v>50</v>
      </c>
      <c s="34" t="s">
        <v>459</v>
      </c>
      <c s="34" t="s">
        <v>3165</v>
      </c>
      <c s="35" t="s">
        <v>5</v>
      </c>
      <c s="6" t="s">
        <v>3532</v>
      </c>
      <c s="36" t="s">
        <v>244</v>
      </c>
      <c s="37">
        <v>190</v>
      </c>
      <c s="36">
        <v>0</v>
      </c>
      <c s="36">
        <f>ROUND(G392*H392,6)</f>
      </c>
      <c r="L392" s="38">
        <v>0</v>
      </c>
      <c s="32">
        <f>ROUND(ROUND(L392,2)*ROUND(G392,3),2)</f>
      </c>
      <c s="36" t="s">
        <v>62</v>
      </c>
      <c>
        <f>(M392*21)/100</f>
      </c>
      <c t="s">
        <v>28</v>
      </c>
    </row>
    <row r="393" spans="1:5" ht="25.5">
      <c r="A393" s="35" t="s">
        <v>56</v>
      </c>
      <c r="E393" s="39" t="s">
        <v>3532</v>
      </c>
    </row>
    <row r="394" spans="1:5" ht="12.75">
      <c r="A394" s="35" t="s">
        <v>57</v>
      </c>
      <c r="E394" s="40" t="s">
        <v>5</v>
      </c>
    </row>
    <row r="395" spans="1:5" ht="242.25">
      <c r="A395" t="s">
        <v>58</v>
      </c>
      <c r="E395" s="39" t="s">
        <v>3533</v>
      </c>
    </row>
    <row r="396" spans="1:16" ht="25.5">
      <c r="A396" t="s">
        <v>50</v>
      </c>
      <c s="34" t="s">
        <v>463</v>
      </c>
      <c s="34" t="s">
        <v>2469</v>
      </c>
      <c s="35" t="s">
        <v>5</v>
      </c>
      <c s="6" t="s">
        <v>3534</v>
      </c>
      <c s="36" t="s">
        <v>244</v>
      </c>
      <c s="37">
        <v>10</v>
      </c>
      <c s="36">
        <v>0</v>
      </c>
      <c s="36">
        <f>ROUND(G396*H396,6)</f>
      </c>
      <c r="L396" s="38">
        <v>0</v>
      </c>
      <c s="32">
        <f>ROUND(ROUND(L396,2)*ROUND(G396,3),2)</f>
      </c>
      <c s="36" t="s">
        <v>62</v>
      </c>
      <c>
        <f>(M396*21)/100</f>
      </c>
      <c t="s">
        <v>28</v>
      </c>
    </row>
    <row r="397" spans="1:5" ht="25.5">
      <c r="A397" s="35" t="s">
        <v>56</v>
      </c>
      <c r="E397" s="39" t="s">
        <v>3534</v>
      </c>
    </row>
    <row r="398" spans="1:5" ht="12.75">
      <c r="A398" s="35" t="s">
        <v>57</v>
      </c>
      <c r="E398" s="40" t="s">
        <v>5</v>
      </c>
    </row>
    <row r="399" spans="1:5" ht="191.25">
      <c r="A399" t="s">
        <v>58</v>
      </c>
      <c r="E399" s="39" t="s">
        <v>3535</v>
      </c>
    </row>
    <row r="400" spans="1:16" ht="25.5">
      <c r="A400" t="s">
        <v>50</v>
      </c>
      <c s="34" t="s">
        <v>632</v>
      </c>
      <c s="34" t="s">
        <v>2475</v>
      </c>
      <c s="35" t="s">
        <v>5</v>
      </c>
      <c s="6" t="s">
        <v>3536</v>
      </c>
      <c s="36" t="s">
        <v>244</v>
      </c>
      <c s="37">
        <v>70</v>
      </c>
      <c s="36">
        <v>0</v>
      </c>
      <c s="36">
        <f>ROUND(G400*H400,6)</f>
      </c>
      <c r="L400" s="38">
        <v>0</v>
      </c>
      <c s="32">
        <f>ROUND(ROUND(L400,2)*ROUND(G400,3),2)</f>
      </c>
      <c s="36" t="s">
        <v>62</v>
      </c>
      <c>
        <f>(M400*21)/100</f>
      </c>
      <c t="s">
        <v>28</v>
      </c>
    </row>
    <row r="401" spans="1:5" ht="25.5">
      <c r="A401" s="35" t="s">
        <v>56</v>
      </c>
      <c r="E401" s="39" t="s">
        <v>3536</v>
      </c>
    </row>
    <row r="402" spans="1:5" ht="12.75">
      <c r="A402" s="35" t="s">
        <v>57</v>
      </c>
      <c r="E402" s="40" t="s">
        <v>5</v>
      </c>
    </row>
    <row r="403" spans="1:5" ht="242.25">
      <c r="A403" t="s">
        <v>58</v>
      </c>
      <c r="E403" s="39" t="s">
        <v>3537</v>
      </c>
    </row>
    <row r="404" spans="1:16" ht="25.5">
      <c r="A404" t="s">
        <v>50</v>
      </c>
      <c s="34" t="s">
        <v>634</v>
      </c>
      <c s="34" t="s">
        <v>2478</v>
      </c>
      <c s="35" t="s">
        <v>5</v>
      </c>
      <c s="6" t="s">
        <v>3538</v>
      </c>
      <c s="36" t="s">
        <v>244</v>
      </c>
      <c s="37">
        <v>165</v>
      </c>
      <c s="36">
        <v>0</v>
      </c>
      <c s="36">
        <f>ROUND(G404*H404,6)</f>
      </c>
      <c r="L404" s="38">
        <v>0</v>
      </c>
      <c s="32">
        <f>ROUND(ROUND(L404,2)*ROUND(G404,3),2)</f>
      </c>
      <c s="36" t="s">
        <v>62</v>
      </c>
      <c>
        <f>(M404*21)/100</f>
      </c>
      <c t="s">
        <v>28</v>
      </c>
    </row>
    <row r="405" spans="1:5" ht="25.5">
      <c r="A405" s="35" t="s">
        <v>56</v>
      </c>
      <c r="E405" s="39" t="s">
        <v>3538</v>
      </c>
    </row>
    <row r="406" spans="1:5" ht="12.75">
      <c r="A406" s="35" t="s">
        <v>57</v>
      </c>
      <c r="E406" s="40" t="s">
        <v>5</v>
      </c>
    </row>
    <row r="407" spans="1:5" ht="191.25">
      <c r="A407" t="s">
        <v>58</v>
      </c>
      <c r="E407" s="39" t="s">
        <v>3539</v>
      </c>
    </row>
    <row r="408" spans="1:16" ht="25.5">
      <c r="A408" t="s">
        <v>50</v>
      </c>
      <c s="34" t="s">
        <v>587</v>
      </c>
      <c s="34" t="s">
        <v>2480</v>
      </c>
      <c s="35" t="s">
        <v>5</v>
      </c>
      <c s="6" t="s">
        <v>3540</v>
      </c>
      <c s="36" t="s">
        <v>244</v>
      </c>
      <c s="37">
        <v>65</v>
      </c>
      <c s="36">
        <v>0</v>
      </c>
      <c s="36">
        <f>ROUND(G408*H408,6)</f>
      </c>
      <c r="L408" s="38">
        <v>0</v>
      </c>
      <c s="32">
        <f>ROUND(ROUND(L408,2)*ROUND(G408,3),2)</f>
      </c>
      <c s="36" t="s">
        <v>62</v>
      </c>
      <c>
        <f>(M408*21)/100</f>
      </c>
      <c t="s">
        <v>28</v>
      </c>
    </row>
    <row r="409" spans="1:5" ht="25.5">
      <c r="A409" s="35" t="s">
        <v>56</v>
      </c>
      <c r="E409" s="39" t="s">
        <v>3540</v>
      </c>
    </row>
    <row r="410" spans="1:5" ht="12.75">
      <c r="A410" s="35" t="s">
        <v>57</v>
      </c>
      <c r="E410" s="40" t="s">
        <v>5</v>
      </c>
    </row>
    <row r="411" spans="1:5" ht="191.25">
      <c r="A411" t="s">
        <v>58</v>
      </c>
      <c r="E411" s="39" t="s">
        <v>3541</v>
      </c>
    </row>
    <row r="412" spans="1:16" ht="25.5">
      <c r="A412" t="s">
        <v>50</v>
      </c>
      <c s="34" t="s">
        <v>1063</v>
      </c>
      <c s="34" t="s">
        <v>2482</v>
      </c>
      <c s="35" t="s">
        <v>5</v>
      </c>
      <c s="6" t="s">
        <v>3542</v>
      </c>
      <c s="36" t="s">
        <v>244</v>
      </c>
      <c s="37">
        <v>10</v>
      </c>
      <c s="36">
        <v>0</v>
      </c>
      <c s="36">
        <f>ROUND(G412*H412,6)</f>
      </c>
      <c r="L412" s="38">
        <v>0</v>
      </c>
      <c s="32">
        <f>ROUND(ROUND(L412,2)*ROUND(G412,3),2)</f>
      </c>
      <c s="36" t="s">
        <v>62</v>
      </c>
      <c>
        <f>(M412*21)/100</f>
      </c>
      <c t="s">
        <v>28</v>
      </c>
    </row>
    <row r="413" spans="1:5" ht="25.5">
      <c r="A413" s="35" t="s">
        <v>56</v>
      </c>
      <c r="E413" s="39" t="s">
        <v>3542</v>
      </c>
    </row>
    <row r="414" spans="1:5" ht="12.75">
      <c r="A414" s="35" t="s">
        <v>57</v>
      </c>
      <c r="E414" s="40" t="s">
        <v>5</v>
      </c>
    </row>
    <row r="415" spans="1:5" ht="191.25">
      <c r="A415" t="s">
        <v>58</v>
      </c>
      <c r="E415" s="39" t="s">
        <v>3543</v>
      </c>
    </row>
    <row r="416" spans="1:16" ht="25.5">
      <c r="A416" t="s">
        <v>50</v>
      </c>
      <c s="34" t="s">
        <v>1064</v>
      </c>
      <c s="34" t="s">
        <v>2486</v>
      </c>
      <c s="35" t="s">
        <v>5</v>
      </c>
      <c s="6" t="s">
        <v>3544</v>
      </c>
      <c s="36" t="s">
        <v>244</v>
      </c>
      <c s="37">
        <v>35</v>
      </c>
      <c s="36">
        <v>0</v>
      </c>
      <c s="36">
        <f>ROUND(G416*H416,6)</f>
      </c>
      <c r="L416" s="38">
        <v>0</v>
      </c>
      <c s="32">
        <f>ROUND(ROUND(L416,2)*ROUND(G416,3),2)</f>
      </c>
      <c s="36" t="s">
        <v>62</v>
      </c>
      <c>
        <f>(M416*21)/100</f>
      </c>
      <c t="s">
        <v>28</v>
      </c>
    </row>
    <row r="417" spans="1:5" ht="25.5">
      <c r="A417" s="35" t="s">
        <v>56</v>
      </c>
      <c r="E417" s="39" t="s">
        <v>3544</v>
      </c>
    </row>
    <row r="418" spans="1:5" ht="12.75">
      <c r="A418" s="35" t="s">
        <v>57</v>
      </c>
      <c r="E418" s="40" t="s">
        <v>5</v>
      </c>
    </row>
    <row r="419" spans="1:5" ht="242.25">
      <c r="A419" t="s">
        <v>58</v>
      </c>
      <c r="E419" s="39" t="s">
        <v>3545</v>
      </c>
    </row>
    <row r="420" spans="1:16" ht="12.75">
      <c r="A420" t="s">
        <v>50</v>
      </c>
      <c s="34" t="s">
        <v>1068</v>
      </c>
      <c s="34" t="s">
        <v>3546</v>
      </c>
      <c s="35" t="s">
        <v>5</v>
      </c>
      <c s="6" t="s">
        <v>3547</v>
      </c>
      <c s="36" t="s">
        <v>244</v>
      </c>
      <c s="37">
        <v>35</v>
      </c>
      <c s="36">
        <v>0</v>
      </c>
      <c s="36">
        <f>ROUND(G420*H420,6)</f>
      </c>
      <c r="L420" s="38">
        <v>0</v>
      </c>
      <c s="32">
        <f>ROUND(ROUND(L420,2)*ROUND(G420,3),2)</f>
      </c>
      <c s="36" t="s">
        <v>62</v>
      </c>
      <c>
        <f>(M420*21)/100</f>
      </c>
      <c t="s">
        <v>28</v>
      </c>
    </row>
    <row r="421" spans="1:5" ht="12.75">
      <c r="A421" s="35" t="s">
        <v>56</v>
      </c>
      <c r="E421" s="39" t="s">
        <v>3547</v>
      </c>
    </row>
    <row r="422" spans="1:5" ht="12.75">
      <c r="A422" s="35" t="s">
        <v>57</v>
      </c>
      <c r="E422" s="40" t="s">
        <v>5</v>
      </c>
    </row>
    <row r="423" spans="1:5" ht="140.25">
      <c r="A423" t="s">
        <v>58</v>
      </c>
      <c r="E423" s="39" t="s">
        <v>3548</v>
      </c>
    </row>
    <row r="424" spans="1:16" ht="25.5">
      <c r="A424" t="s">
        <v>50</v>
      </c>
      <c s="34" t="s">
        <v>1069</v>
      </c>
      <c s="34" t="s">
        <v>2490</v>
      </c>
      <c s="35" t="s">
        <v>5</v>
      </c>
      <c s="6" t="s">
        <v>3549</v>
      </c>
      <c s="36" t="s">
        <v>244</v>
      </c>
      <c s="37">
        <v>10</v>
      </c>
      <c s="36">
        <v>0</v>
      </c>
      <c s="36">
        <f>ROUND(G424*H424,6)</f>
      </c>
      <c r="L424" s="38">
        <v>0</v>
      </c>
      <c s="32">
        <f>ROUND(ROUND(L424,2)*ROUND(G424,3),2)</f>
      </c>
      <c s="36" t="s">
        <v>62</v>
      </c>
      <c>
        <f>(M424*21)/100</f>
      </c>
      <c t="s">
        <v>28</v>
      </c>
    </row>
    <row r="425" spans="1:5" ht="25.5">
      <c r="A425" s="35" t="s">
        <v>56</v>
      </c>
      <c r="E425" s="39" t="s">
        <v>3549</v>
      </c>
    </row>
    <row r="426" spans="1:5" ht="12.75">
      <c r="A426" s="35" t="s">
        <v>57</v>
      </c>
      <c r="E426" s="40" t="s">
        <v>5</v>
      </c>
    </row>
    <row r="427" spans="1:5" ht="191.25">
      <c r="A427" t="s">
        <v>58</v>
      </c>
      <c r="E427" s="39" t="s">
        <v>3550</v>
      </c>
    </row>
    <row r="428" spans="1:16" ht="25.5">
      <c r="A428" t="s">
        <v>50</v>
      </c>
      <c s="34" t="s">
        <v>1070</v>
      </c>
      <c s="34" t="s">
        <v>2494</v>
      </c>
      <c s="35" t="s">
        <v>5</v>
      </c>
      <c s="6" t="s">
        <v>3551</v>
      </c>
      <c s="36" t="s">
        <v>244</v>
      </c>
      <c s="37">
        <v>250</v>
      </c>
      <c s="36">
        <v>0</v>
      </c>
      <c s="36">
        <f>ROUND(G428*H428,6)</f>
      </c>
      <c r="L428" s="38">
        <v>0</v>
      </c>
      <c s="32">
        <f>ROUND(ROUND(L428,2)*ROUND(G428,3),2)</f>
      </c>
      <c s="36" t="s">
        <v>62</v>
      </c>
      <c>
        <f>(M428*21)/100</f>
      </c>
      <c t="s">
        <v>28</v>
      </c>
    </row>
    <row r="429" spans="1:5" ht="25.5">
      <c r="A429" s="35" t="s">
        <v>56</v>
      </c>
      <c r="E429" s="39" t="s">
        <v>3551</v>
      </c>
    </row>
    <row r="430" spans="1:5" ht="12.75">
      <c r="A430" s="35" t="s">
        <v>57</v>
      </c>
      <c r="E430" s="40" t="s">
        <v>5</v>
      </c>
    </row>
    <row r="431" spans="1:5" ht="191.25">
      <c r="A431" t="s">
        <v>58</v>
      </c>
      <c r="E431" s="39" t="s">
        <v>3541</v>
      </c>
    </row>
    <row r="432" spans="1:16" ht="12.75">
      <c r="A432" t="s">
        <v>50</v>
      </c>
      <c s="34" t="s">
        <v>1074</v>
      </c>
      <c s="34" t="s">
        <v>2498</v>
      </c>
      <c s="35" t="s">
        <v>5</v>
      </c>
      <c s="6" t="s">
        <v>3552</v>
      </c>
      <c s="36" t="s">
        <v>244</v>
      </c>
      <c s="37">
        <v>2047</v>
      </c>
      <c s="36">
        <v>0</v>
      </c>
      <c s="36">
        <f>ROUND(G432*H432,6)</f>
      </c>
      <c r="L432" s="38">
        <v>0</v>
      </c>
      <c s="32">
        <f>ROUND(ROUND(L432,2)*ROUND(G432,3),2)</f>
      </c>
      <c s="36" t="s">
        <v>62</v>
      </c>
      <c>
        <f>(M432*21)/100</f>
      </c>
      <c t="s">
        <v>28</v>
      </c>
    </row>
    <row r="433" spans="1:5" ht="12.75">
      <c r="A433" s="35" t="s">
        <v>56</v>
      </c>
      <c r="E433" s="39" t="s">
        <v>3552</v>
      </c>
    </row>
    <row r="434" spans="1:5" ht="12.75">
      <c r="A434" s="35" t="s">
        <v>57</v>
      </c>
      <c r="E434" s="40" t="s">
        <v>5</v>
      </c>
    </row>
    <row r="435" spans="1:5" ht="191.25">
      <c r="A435" t="s">
        <v>58</v>
      </c>
      <c r="E435" s="39" t="s">
        <v>3553</v>
      </c>
    </row>
    <row r="436" spans="1:16" ht="25.5">
      <c r="A436" t="s">
        <v>50</v>
      </c>
      <c s="34" t="s">
        <v>1077</v>
      </c>
      <c s="34" t="s">
        <v>2502</v>
      </c>
      <c s="35" t="s">
        <v>5</v>
      </c>
      <c s="6" t="s">
        <v>3554</v>
      </c>
      <c s="36" t="s">
        <v>244</v>
      </c>
      <c s="37">
        <v>474</v>
      </c>
      <c s="36">
        <v>0</v>
      </c>
      <c s="36">
        <f>ROUND(G436*H436,6)</f>
      </c>
      <c r="L436" s="38">
        <v>0</v>
      </c>
      <c s="32">
        <f>ROUND(ROUND(L436,2)*ROUND(G436,3),2)</f>
      </c>
      <c s="36" t="s">
        <v>62</v>
      </c>
      <c>
        <f>(M436*21)/100</f>
      </c>
      <c t="s">
        <v>28</v>
      </c>
    </row>
    <row r="437" spans="1:5" ht="25.5">
      <c r="A437" s="35" t="s">
        <v>56</v>
      </c>
      <c r="E437" s="39" t="s">
        <v>3554</v>
      </c>
    </row>
    <row r="438" spans="1:5" ht="12.75">
      <c r="A438" s="35" t="s">
        <v>57</v>
      </c>
      <c r="E438" s="40" t="s">
        <v>5</v>
      </c>
    </row>
    <row r="439" spans="1:5" ht="242.25">
      <c r="A439" t="s">
        <v>58</v>
      </c>
      <c r="E439" s="39" t="s">
        <v>3555</v>
      </c>
    </row>
    <row r="440" spans="1:16" ht="25.5">
      <c r="A440" t="s">
        <v>50</v>
      </c>
      <c s="34" t="s">
        <v>1081</v>
      </c>
      <c s="34" t="s">
        <v>3556</v>
      </c>
      <c s="35" t="s">
        <v>5</v>
      </c>
      <c s="6" t="s">
        <v>3557</v>
      </c>
      <c s="36" t="s">
        <v>244</v>
      </c>
      <c s="37">
        <v>474</v>
      </c>
      <c s="36">
        <v>0</v>
      </c>
      <c s="36">
        <f>ROUND(G440*H440,6)</f>
      </c>
      <c r="L440" s="38">
        <v>0</v>
      </c>
      <c s="32">
        <f>ROUND(ROUND(L440,2)*ROUND(G440,3),2)</f>
      </c>
      <c s="36" t="s">
        <v>62</v>
      </c>
      <c>
        <f>(M440*21)/100</f>
      </c>
      <c t="s">
        <v>28</v>
      </c>
    </row>
    <row r="441" spans="1:5" ht="25.5">
      <c r="A441" s="35" t="s">
        <v>56</v>
      </c>
      <c r="E441" s="39" t="s">
        <v>3557</v>
      </c>
    </row>
    <row r="442" spans="1:5" ht="12.75">
      <c r="A442" s="35" t="s">
        <v>57</v>
      </c>
      <c r="E442" s="40" t="s">
        <v>5</v>
      </c>
    </row>
    <row r="443" spans="1:5" ht="140.25">
      <c r="A443" t="s">
        <v>58</v>
      </c>
      <c r="E443" s="39" t="s">
        <v>3558</v>
      </c>
    </row>
    <row r="444" spans="1:16" ht="25.5">
      <c r="A444" t="s">
        <v>50</v>
      </c>
      <c s="34" t="s">
        <v>1085</v>
      </c>
      <c s="34" t="s">
        <v>2506</v>
      </c>
      <c s="35" t="s">
        <v>5</v>
      </c>
      <c s="6" t="s">
        <v>3559</v>
      </c>
      <c s="36" t="s">
        <v>244</v>
      </c>
      <c s="37">
        <v>24</v>
      </c>
      <c s="36">
        <v>0</v>
      </c>
      <c s="36">
        <f>ROUND(G444*H444,6)</f>
      </c>
      <c r="L444" s="38">
        <v>0</v>
      </c>
      <c s="32">
        <f>ROUND(ROUND(L444,2)*ROUND(G444,3),2)</f>
      </c>
      <c s="36" t="s">
        <v>62</v>
      </c>
      <c>
        <f>(M444*21)/100</f>
      </c>
      <c t="s">
        <v>28</v>
      </c>
    </row>
    <row r="445" spans="1:5" ht="25.5">
      <c r="A445" s="35" t="s">
        <v>56</v>
      </c>
      <c r="E445" s="39" t="s">
        <v>3559</v>
      </c>
    </row>
    <row r="446" spans="1:5" ht="12.75">
      <c r="A446" s="35" t="s">
        <v>57</v>
      </c>
      <c r="E446" s="40" t="s">
        <v>5</v>
      </c>
    </row>
    <row r="447" spans="1:5" ht="242.25">
      <c r="A447" t="s">
        <v>58</v>
      </c>
      <c r="E447" s="39" t="s">
        <v>3560</v>
      </c>
    </row>
    <row r="448" spans="1:16" ht="25.5">
      <c r="A448" t="s">
        <v>50</v>
      </c>
      <c s="34" t="s">
        <v>1086</v>
      </c>
      <c s="34" t="s">
        <v>3561</v>
      </c>
      <c s="35" t="s">
        <v>5</v>
      </c>
      <c s="6" t="s">
        <v>3562</v>
      </c>
      <c s="36" t="s">
        <v>244</v>
      </c>
      <c s="37">
        <v>24</v>
      </c>
      <c s="36">
        <v>0</v>
      </c>
      <c s="36">
        <f>ROUND(G448*H448,6)</f>
      </c>
      <c r="L448" s="38">
        <v>0</v>
      </c>
      <c s="32">
        <f>ROUND(ROUND(L448,2)*ROUND(G448,3),2)</f>
      </c>
      <c s="36" t="s">
        <v>62</v>
      </c>
      <c>
        <f>(M448*21)/100</f>
      </c>
      <c t="s">
        <v>28</v>
      </c>
    </row>
    <row r="449" spans="1:5" ht="25.5">
      <c r="A449" s="35" t="s">
        <v>56</v>
      </c>
      <c r="E449" s="39" t="s">
        <v>3562</v>
      </c>
    </row>
    <row r="450" spans="1:5" ht="12.75">
      <c r="A450" s="35" t="s">
        <v>57</v>
      </c>
      <c r="E450" s="40" t="s">
        <v>5</v>
      </c>
    </row>
    <row r="451" spans="1:5" ht="140.25">
      <c r="A451" t="s">
        <v>58</v>
      </c>
      <c r="E451" s="39" t="s">
        <v>3563</v>
      </c>
    </row>
    <row r="452" spans="1:16" ht="12.75">
      <c r="A452" t="s">
        <v>50</v>
      </c>
      <c s="34" t="s">
        <v>1089</v>
      </c>
      <c s="34" t="s">
        <v>2510</v>
      </c>
      <c s="35" t="s">
        <v>5</v>
      </c>
      <c s="6" t="s">
        <v>3564</v>
      </c>
      <c s="36" t="s">
        <v>244</v>
      </c>
      <c s="37">
        <v>67</v>
      </c>
      <c s="36">
        <v>0</v>
      </c>
      <c s="36">
        <f>ROUND(G452*H452,6)</f>
      </c>
      <c r="L452" s="38">
        <v>0</v>
      </c>
      <c s="32">
        <f>ROUND(ROUND(L452,2)*ROUND(G452,3),2)</f>
      </c>
      <c s="36" t="s">
        <v>62</v>
      </c>
      <c>
        <f>(M452*21)/100</f>
      </c>
      <c t="s">
        <v>28</v>
      </c>
    </row>
    <row r="453" spans="1:5" ht="12.75">
      <c r="A453" s="35" t="s">
        <v>56</v>
      </c>
      <c r="E453" s="39" t="s">
        <v>3564</v>
      </c>
    </row>
    <row r="454" spans="1:5" ht="12.75">
      <c r="A454" s="35" t="s">
        <v>57</v>
      </c>
      <c r="E454" s="40" t="s">
        <v>5</v>
      </c>
    </row>
    <row r="455" spans="1:5" ht="191.25">
      <c r="A455" t="s">
        <v>58</v>
      </c>
      <c r="E455" s="39" t="s">
        <v>3565</v>
      </c>
    </row>
    <row r="456" spans="1:16" ht="12.75">
      <c r="A456" t="s">
        <v>50</v>
      </c>
      <c s="34" t="s">
        <v>1093</v>
      </c>
      <c s="34" t="s">
        <v>3566</v>
      </c>
      <c s="35" t="s">
        <v>5</v>
      </c>
      <c s="6" t="s">
        <v>3567</v>
      </c>
      <c s="36" t="s">
        <v>244</v>
      </c>
      <c s="37">
        <v>67</v>
      </c>
      <c s="36">
        <v>0</v>
      </c>
      <c s="36">
        <f>ROUND(G456*H456,6)</f>
      </c>
      <c r="L456" s="38">
        <v>0</v>
      </c>
      <c s="32">
        <f>ROUND(ROUND(L456,2)*ROUND(G456,3),2)</f>
      </c>
      <c s="36" t="s">
        <v>62</v>
      </c>
      <c>
        <f>(M456*21)/100</f>
      </c>
      <c t="s">
        <v>28</v>
      </c>
    </row>
    <row r="457" spans="1:5" ht="12.75">
      <c r="A457" s="35" t="s">
        <v>56</v>
      </c>
      <c r="E457" s="39" t="s">
        <v>3567</v>
      </c>
    </row>
    <row r="458" spans="1:5" ht="12.75">
      <c r="A458" s="35" t="s">
        <v>57</v>
      </c>
      <c r="E458" s="40" t="s">
        <v>5</v>
      </c>
    </row>
    <row r="459" spans="1:5" ht="140.25">
      <c r="A459" t="s">
        <v>58</v>
      </c>
      <c r="E459" s="39" t="s">
        <v>3568</v>
      </c>
    </row>
    <row r="460" spans="1:16" ht="25.5">
      <c r="A460" t="s">
        <v>50</v>
      </c>
      <c s="34" t="s">
        <v>1094</v>
      </c>
      <c s="34" t="s">
        <v>2514</v>
      </c>
      <c s="35" t="s">
        <v>5</v>
      </c>
      <c s="6" t="s">
        <v>3569</v>
      </c>
      <c s="36" t="s">
        <v>244</v>
      </c>
      <c s="37">
        <v>12</v>
      </c>
      <c s="36">
        <v>0</v>
      </c>
      <c s="36">
        <f>ROUND(G460*H460,6)</f>
      </c>
      <c r="L460" s="38">
        <v>0</v>
      </c>
      <c s="32">
        <f>ROUND(ROUND(L460,2)*ROUND(G460,3),2)</f>
      </c>
      <c s="36" t="s">
        <v>62</v>
      </c>
      <c>
        <f>(M460*21)/100</f>
      </c>
      <c t="s">
        <v>28</v>
      </c>
    </row>
    <row r="461" spans="1:5" ht="25.5">
      <c r="A461" s="35" t="s">
        <v>56</v>
      </c>
      <c r="E461" s="39" t="s">
        <v>3569</v>
      </c>
    </row>
    <row r="462" spans="1:5" ht="12.75">
      <c r="A462" s="35" t="s">
        <v>57</v>
      </c>
      <c r="E462" s="40" t="s">
        <v>5</v>
      </c>
    </row>
    <row r="463" spans="1:5" ht="191.25">
      <c r="A463" t="s">
        <v>58</v>
      </c>
      <c r="E463" s="39" t="s">
        <v>3565</v>
      </c>
    </row>
    <row r="464" spans="1:16" ht="25.5">
      <c r="A464" t="s">
        <v>50</v>
      </c>
      <c s="34" t="s">
        <v>1097</v>
      </c>
      <c s="34" t="s">
        <v>3570</v>
      </c>
      <c s="35" t="s">
        <v>5</v>
      </c>
      <c s="6" t="s">
        <v>3571</v>
      </c>
      <c s="36" t="s">
        <v>244</v>
      </c>
      <c s="37">
        <v>12</v>
      </c>
      <c s="36">
        <v>0</v>
      </c>
      <c s="36">
        <f>ROUND(G464*H464,6)</f>
      </c>
      <c r="L464" s="38">
        <v>0</v>
      </c>
      <c s="32">
        <f>ROUND(ROUND(L464,2)*ROUND(G464,3),2)</f>
      </c>
      <c s="36" t="s">
        <v>62</v>
      </c>
      <c>
        <f>(M464*21)/100</f>
      </c>
      <c t="s">
        <v>28</v>
      </c>
    </row>
    <row r="465" spans="1:5" ht="25.5">
      <c r="A465" s="35" t="s">
        <v>56</v>
      </c>
      <c r="E465" s="39" t="s">
        <v>3571</v>
      </c>
    </row>
    <row r="466" spans="1:5" ht="12.75">
      <c r="A466" s="35" t="s">
        <v>57</v>
      </c>
      <c r="E466" s="40" t="s">
        <v>5</v>
      </c>
    </row>
    <row r="467" spans="1:5" ht="140.25">
      <c r="A467" t="s">
        <v>58</v>
      </c>
      <c r="E467" s="39" t="s">
        <v>3568</v>
      </c>
    </row>
    <row r="468" spans="1:16" ht="12.75">
      <c r="A468" t="s">
        <v>50</v>
      </c>
      <c s="34" t="s">
        <v>1099</v>
      </c>
      <c s="34" t="s">
        <v>2517</v>
      </c>
      <c s="35" t="s">
        <v>5</v>
      </c>
      <c s="6" t="s">
        <v>3572</v>
      </c>
      <c s="36" t="s">
        <v>244</v>
      </c>
      <c s="37">
        <v>30</v>
      </c>
      <c s="36">
        <v>0</v>
      </c>
      <c s="36">
        <f>ROUND(G468*H468,6)</f>
      </c>
      <c r="L468" s="38">
        <v>0</v>
      </c>
      <c s="32">
        <f>ROUND(ROUND(L468,2)*ROUND(G468,3),2)</f>
      </c>
      <c s="36" t="s">
        <v>62</v>
      </c>
      <c>
        <f>(M468*21)/100</f>
      </c>
      <c t="s">
        <v>28</v>
      </c>
    </row>
    <row r="469" spans="1:5" ht="12.75">
      <c r="A469" s="35" t="s">
        <v>56</v>
      </c>
      <c r="E469" s="39" t="s">
        <v>3572</v>
      </c>
    </row>
    <row r="470" spans="1:5" ht="12.75">
      <c r="A470" s="35" t="s">
        <v>57</v>
      </c>
      <c r="E470" s="40" t="s">
        <v>5</v>
      </c>
    </row>
    <row r="471" spans="1:5" ht="178.5">
      <c r="A471" t="s">
        <v>58</v>
      </c>
      <c r="E471" s="39" t="s">
        <v>3573</v>
      </c>
    </row>
    <row r="472" spans="1:16" ht="12.75">
      <c r="A472" t="s">
        <v>50</v>
      </c>
      <c s="34" t="s">
        <v>1102</v>
      </c>
      <c s="34" t="s">
        <v>3574</v>
      </c>
      <c s="35" t="s">
        <v>5</v>
      </c>
      <c s="6" t="s">
        <v>3575</v>
      </c>
      <c s="36" t="s">
        <v>244</v>
      </c>
      <c s="37">
        <v>30</v>
      </c>
      <c s="36">
        <v>0</v>
      </c>
      <c s="36">
        <f>ROUND(G472*H472,6)</f>
      </c>
      <c r="L472" s="38">
        <v>0</v>
      </c>
      <c s="32">
        <f>ROUND(ROUND(L472,2)*ROUND(G472,3),2)</f>
      </c>
      <c s="36" t="s">
        <v>62</v>
      </c>
      <c>
        <f>(M472*21)/100</f>
      </c>
      <c t="s">
        <v>28</v>
      </c>
    </row>
    <row r="473" spans="1:5" ht="12.75">
      <c r="A473" s="35" t="s">
        <v>56</v>
      </c>
      <c r="E473" s="39" t="s">
        <v>3575</v>
      </c>
    </row>
    <row r="474" spans="1:5" ht="12.75">
      <c r="A474" s="35" t="s">
        <v>57</v>
      </c>
      <c r="E474" s="40" t="s">
        <v>5</v>
      </c>
    </row>
    <row r="475" spans="1:5" ht="140.25">
      <c r="A475" t="s">
        <v>58</v>
      </c>
      <c r="E475" s="39" t="s">
        <v>3576</v>
      </c>
    </row>
    <row r="476" spans="1:16" ht="12.75">
      <c r="A476" t="s">
        <v>50</v>
      </c>
      <c s="34" t="s">
        <v>1103</v>
      </c>
      <c s="34" t="s">
        <v>2718</v>
      </c>
      <c s="35" t="s">
        <v>5</v>
      </c>
      <c s="6" t="s">
        <v>3577</v>
      </c>
      <c s="36" t="s">
        <v>244</v>
      </c>
      <c s="37">
        <v>6</v>
      </c>
      <c s="36">
        <v>0</v>
      </c>
      <c s="36">
        <f>ROUND(G476*H476,6)</f>
      </c>
      <c r="L476" s="38">
        <v>0</v>
      </c>
      <c s="32">
        <f>ROUND(ROUND(L476,2)*ROUND(G476,3),2)</f>
      </c>
      <c s="36" t="s">
        <v>62</v>
      </c>
      <c>
        <f>(M476*21)/100</f>
      </c>
      <c t="s">
        <v>28</v>
      </c>
    </row>
    <row r="477" spans="1:5" ht="12.75">
      <c r="A477" s="35" t="s">
        <v>56</v>
      </c>
      <c r="E477" s="39" t="s">
        <v>3577</v>
      </c>
    </row>
    <row r="478" spans="1:5" ht="12.75">
      <c r="A478" s="35" t="s">
        <v>57</v>
      </c>
      <c r="E478" s="40" t="s">
        <v>5</v>
      </c>
    </row>
    <row r="479" spans="1:5" ht="293.25">
      <c r="A479" t="s">
        <v>58</v>
      </c>
      <c r="E479" s="39" t="s">
        <v>3578</v>
      </c>
    </row>
    <row r="480" spans="1:16" ht="12.75">
      <c r="A480" t="s">
        <v>50</v>
      </c>
      <c s="34" t="s">
        <v>1104</v>
      </c>
      <c s="34" t="s">
        <v>3579</v>
      </c>
      <c s="35" t="s">
        <v>5</v>
      </c>
      <c s="6" t="s">
        <v>3580</v>
      </c>
      <c s="36" t="s">
        <v>244</v>
      </c>
      <c s="37">
        <v>6</v>
      </c>
      <c s="36">
        <v>0</v>
      </c>
      <c s="36">
        <f>ROUND(G480*H480,6)</f>
      </c>
      <c r="L480" s="38">
        <v>0</v>
      </c>
      <c s="32">
        <f>ROUND(ROUND(L480,2)*ROUND(G480,3),2)</f>
      </c>
      <c s="36" t="s">
        <v>62</v>
      </c>
      <c>
        <f>(M480*21)/100</f>
      </c>
      <c t="s">
        <v>28</v>
      </c>
    </row>
    <row r="481" spans="1:5" ht="12.75">
      <c r="A481" s="35" t="s">
        <v>56</v>
      </c>
      <c r="E481" s="39" t="s">
        <v>3580</v>
      </c>
    </row>
    <row r="482" spans="1:5" ht="12.75">
      <c r="A482" s="35" t="s">
        <v>57</v>
      </c>
      <c r="E482" s="40" t="s">
        <v>5</v>
      </c>
    </row>
    <row r="483" spans="1:5" ht="140.25">
      <c r="A483" t="s">
        <v>58</v>
      </c>
      <c r="E483" s="39" t="s">
        <v>3581</v>
      </c>
    </row>
    <row r="484" spans="1:16" ht="25.5">
      <c r="A484" t="s">
        <v>50</v>
      </c>
      <c s="34" t="s">
        <v>1105</v>
      </c>
      <c s="34" t="s">
        <v>2721</v>
      </c>
      <c s="35" t="s">
        <v>5</v>
      </c>
      <c s="6" t="s">
        <v>3582</v>
      </c>
      <c s="36" t="s">
        <v>244</v>
      </c>
      <c s="37">
        <v>3</v>
      </c>
      <c s="36">
        <v>0</v>
      </c>
      <c s="36">
        <f>ROUND(G484*H484,6)</f>
      </c>
      <c r="L484" s="38">
        <v>0</v>
      </c>
      <c s="32">
        <f>ROUND(ROUND(L484,2)*ROUND(G484,3),2)</f>
      </c>
      <c s="36" t="s">
        <v>62</v>
      </c>
      <c>
        <f>(M484*21)/100</f>
      </c>
      <c t="s">
        <v>28</v>
      </c>
    </row>
    <row r="485" spans="1:5" ht="25.5">
      <c r="A485" s="35" t="s">
        <v>56</v>
      </c>
      <c r="E485" s="39" t="s">
        <v>3582</v>
      </c>
    </row>
    <row r="486" spans="1:5" ht="12.75">
      <c r="A486" s="35" t="s">
        <v>57</v>
      </c>
      <c r="E486" s="40" t="s">
        <v>5</v>
      </c>
    </row>
    <row r="487" spans="1:5" ht="191.25">
      <c r="A487" t="s">
        <v>58</v>
      </c>
      <c r="E487" s="39" t="s">
        <v>3583</v>
      </c>
    </row>
    <row r="488" spans="1:16" ht="25.5">
      <c r="A488" t="s">
        <v>50</v>
      </c>
      <c s="34" t="s">
        <v>1106</v>
      </c>
      <c s="34" t="s">
        <v>3584</v>
      </c>
      <c s="35" t="s">
        <v>5</v>
      </c>
      <c s="6" t="s">
        <v>3585</v>
      </c>
      <c s="36" t="s">
        <v>244</v>
      </c>
      <c s="37">
        <v>3</v>
      </c>
      <c s="36">
        <v>0</v>
      </c>
      <c s="36">
        <f>ROUND(G488*H488,6)</f>
      </c>
      <c r="L488" s="38">
        <v>0</v>
      </c>
      <c s="32">
        <f>ROUND(ROUND(L488,2)*ROUND(G488,3),2)</f>
      </c>
      <c s="36" t="s">
        <v>62</v>
      </c>
      <c>
        <f>(M488*21)/100</f>
      </c>
      <c t="s">
        <v>28</v>
      </c>
    </row>
    <row r="489" spans="1:5" ht="25.5">
      <c r="A489" s="35" t="s">
        <v>56</v>
      </c>
      <c r="E489" s="39" t="s">
        <v>3585</v>
      </c>
    </row>
    <row r="490" spans="1:5" ht="12.75">
      <c r="A490" s="35" t="s">
        <v>57</v>
      </c>
      <c r="E490" s="40" t="s">
        <v>5</v>
      </c>
    </row>
    <row r="491" spans="1:5" ht="140.25">
      <c r="A491" t="s">
        <v>58</v>
      </c>
      <c r="E491" s="39" t="s">
        <v>3586</v>
      </c>
    </row>
    <row r="492" spans="1:16" ht="12.75">
      <c r="A492" t="s">
        <v>50</v>
      </c>
      <c s="34" t="s">
        <v>1107</v>
      </c>
      <c s="34" t="s">
        <v>2740</v>
      </c>
      <c s="35" t="s">
        <v>5</v>
      </c>
      <c s="6" t="s">
        <v>3587</v>
      </c>
      <c s="36" t="s">
        <v>244</v>
      </c>
      <c s="37">
        <v>40</v>
      </c>
      <c s="36">
        <v>0</v>
      </c>
      <c s="36">
        <f>ROUND(G492*H492,6)</f>
      </c>
      <c r="L492" s="38">
        <v>0</v>
      </c>
      <c s="32">
        <f>ROUND(ROUND(L492,2)*ROUND(G492,3),2)</f>
      </c>
      <c s="36" t="s">
        <v>62</v>
      </c>
      <c>
        <f>(M492*21)/100</f>
      </c>
      <c t="s">
        <v>28</v>
      </c>
    </row>
    <row r="493" spans="1:5" ht="12.75">
      <c r="A493" s="35" t="s">
        <v>56</v>
      </c>
      <c r="E493" s="39" t="s">
        <v>3587</v>
      </c>
    </row>
    <row r="494" spans="1:5" ht="12.75">
      <c r="A494" s="35" t="s">
        <v>57</v>
      </c>
      <c r="E494" s="40" t="s">
        <v>5</v>
      </c>
    </row>
    <row r="495" spans="1:5" ht="293.25">
      <c r="A495" t="s">
        <v>58</v>
      </c>
      <c r="E495" s="39" t="s">
        <v>3588</v>
      </c>
    </row>
    <row r="496" spans="1:16" ht="12.75">
      <c r="A496" t="s">
        <v>50</v>
      </c>
      <c s="34" t="s">
        <v>1108</v>
      </c>
      <c s="34" t="s">
        <v>3589</v>
      </c>
      <c s="35" t="s">
        <v>5</v>
      </c>
      <c s="6" t="s">
        <v>3590</v>
      </c>
      <c s="36" t="s">
        <v>244</v>
      </c>
      <c s="37">
        <v>40</v>
      </c>
      <c s="36">
        <v>0</v>
      </c>
      <c s="36">
        <f>ROUND(G496*H496,6)</f>
      </c>
      <c r="L496" s="38">
        <v>0</v>
      </c>
      <c s="32">
        <f>ROUND(ROUND(L496,2)*ROUND(G496,3),2)</f>
      </c>
      <c s="36" t="s">
        <v>62</v>
      </c>
      <c>
        <f>(M496*21)/100</f>
      </c>
      <c t="s">
        <v>28</v>
      </c>
    </row>
    <row r="497" spans="1:5" ht="12.75">
      <c r="A497" s="35" t="s">
        <v>56</v>
      </c>
      <c r="E497" s="39" t="s">
        <v>3590</v>
      </c>
    </row>
    <row r="498" spans="1:5" ht="12.75">
      <c r="A498" s="35" t="s">
        <v>57</v>
      </c>
      <c r="E498" s="40" t="s">
        <v>5</v>
      </c>
    </row>
    <row r="499" spans="1:5" ht="140.25">
      <c r="A499" t="s">
        <v>58</v>
      </c>
      <c r="E499" s="39" t="s">
        <v>3591</v>
      </c>
    </row>
    <row r="500" spans="1:16" ht="25.5">
      <c r="A500" t="s">
        <v>50</v>
      </c>
      <c s="34" t="s">
        <v>1109</v>
      </c>
      <c s="34" t="s">
        <v>3592</v>
      </c>
      <c s="35" t="s">
        <v>5</v>
      </c>
      <c s="6" t="s">
        <v>3593</v>
      </c>
      <c s="36" t="s">
        <v>54</v>
      </c>
      <c s="37">
        <v>190</v>
      </c>
      <c s="36">
        <v>0</v>
      </c>
      <c s="36">
        <f>ROUND(G500*H500,6)</f>
      </c>
      <c r="L500" s="38">
        <v>0</v>
      </c>
      <c s="32">
        <f>ROUND(ROUND(L500,2)*ROUND(G500,3),2)</f>
      </c>
      <c s="36" t="s">
        <v>55</v>
      </c>
      <c>
        <f>(M500*21)/100</f>
      </c>
      <c t="s">
        <v>28</v>
      </c>
    </row>
    <row r="501" spans="1:5" ht="25.5">
      <c r="A501" s="35" t="s">
        <v>56</v>
      </c>
      <c r="E501" s="39" t="s">
        <v>3593</v>
      </c>
    </row>
    <row r="502" spans="1:5" ht="12.75">
      <c r="A502" s="35" t="s">
        <v>57</v>
      </c>
      <c r="E502" s="40" t="s">
        <v>5</v>
      </c>
    </row>
    <row r="503" spans="1:5" ht="242.25">
      <c r="A503" t="s">
        <v>58</v>
      </c>
      <c r="E503" s="39" t="s">
        <v>3594</v>
      </c>
    </row>
    <row r="504" spans="1:16" ht="25.5">
      <c r="A504" t="s">
        <v>50</v>
      </c>
      <c s="34" t="s">
        <v>1110</v>
      </c>
      <c s="34" t="s">
        <v>3595</v>
      </c>
      <c s="35" t="s">
        <v>5</v>
      </c>
      <c s="6" t="s">
        <v>3596</v>
      </c>
      <c s="36" t="s">
        <v>54</v>
      </c>
      <c s="37">
        <v>10</v>
      </c>
      <c s="36">
        <v>0</v>
      </c>
      <c s="36">
        <f>ROUND(G504*H504,6)</f>
      </c>
      <c r="L504" s="38">
        <v>0</v>
      </c>
      <c s="32">
        <f>ROUND(ROUND(L504,2)*ROUND(G504,3),2)</f>
      </c>
      <c s="36" t="s">
        <v>55</v>
      </c>
      <c>
        <f>(M504*21)/100</f>
      </c>
      <c t="s">
        <v>28</v>
      </c>
    </row>
    <row r="505" spans="1:5" ht="25.5">
      <c r="A505" s="35" t="s">
        <v>56</v>
      </c>
      <c r="E505" s="39" t="s">
        <v>3596</v>
      </c>
    </row>
    <row r="506" spans="1:5" ht="12.75">
      <c r="A506" s="35" t="s">
        <v>57</v>
      </c>
      <c r="E506" s="40" t="s">
        <v>5</v>
      </c>
    </row>
    <row r="507" spans="1:5" ht="191.25">
      <c r="A507" t="s">
        <v>58</v>
      </c>
      <c r="E507" s="39" t="s">
        <v>3597</v>
      </c>
    </row>
    <row r="508" spans="1:16" ht="12.75">
      <c r="A508" t="s">
        <v>50</v>
      </c>
      <c s="34" t="s">
        <v>1111</v>
      </c>
      <c s="34" t="s">
        <v>3598</v>
      </c>
      <c s="35" t="s">
        <v>5</v>
      </c>
      <c s="6" t="s">
        <v>3599</v>
      </c>
      <c s="36" t="s">
        <v>54</v>
      </c>
      <c s="37">
        <v>70</v>
      </c>
      <c s="36">
        <v>0</v>
      </c>
      <c s="36">
        <f>ROUND(G508*H508,6)</f>
      </c>
      <c r="L508" s="38">
        <v>0</v>
      </c>
      <c s="32">
        <f>ROUND(ROUND(L508,2)*ROUND(G508,3),2)</f>
      </c>
      <c s="36" t="s">
        <v>55</v>
      </c>
      <c>
        <f>(M508*21)/100</f>
      </c>
      <c t="s">
        <v>28</v>
      </c>
    </row>
    <row r="509" spans="1:5" ht="12.75">
      <c r="A509" s="35" t="s">
        <v>56</v>
      </c>
      <c r="E509" s="39" t="s">
        <v>3599</v>
      </c>
    </row>
    <row r="510" spans="1:5" ht="12.75">
      <c r="A510" s="35" t="s">
        <v>57</v>
      </c>
      <c r="E510" s="40" t="s">
        <v>5</v>
      </c>
    </row>
    <row r="511" spans="1:5" ht="242.25">
      <c r="A511" t="s">
        <v>58</v>
      </c>
      <c r="E511" s="39" t="s">
        <v>3600</v>
      </c>
    </row>
    <row r="512" spans="1:16" ht="12.75">
      <c r="A512" t="s">
        <v>50</v>
      </c>
      <c s="34" t="s">
        <v>1117</v>
      </c>
      <c s="34" t="s">
        <v>3601</v>
      </c>
      <c s="35" t="s">
        <v>5</v>
      </c>
      <c s="6" t="s">
        <v>3602</v>
      </c>
      <c s="36" t="s">
        <v>54</v>
      </c>
      <c s="37">
        <v>165</v>
      </c>
      <c s="36">
        <v>0</v>
      </c>
      <c s="36">
        <f>ROUND(G512*H512,6)</f>
      </c>
      <c r="L512" s="38">
        <v>0</v>
      </c>
      <c s="32">
        <f>ROUND(ROUND(L512,2)*ROUND(G512,3),2)</f>
      </c>
      <c s="36" t="s">
        <v>55</v>
      </c>
      <c>
        <f>(M512*21)/100</f>
      </c>
      <c t="s">
        <v>28</v>
      </c>
    </row>
    <row r="513" spans="1:5" ht="12.75">
      <c r="A513" s="35" t="s">
        <v>56</v>
      </c>
      <c r="E513" s="39" t="s">
        <v>3602</v>
      </c>
    </row>
    <row r="514" spans="1:5" ht="12.75">
      <c r="A514" s="35" t="s">
        <v>57</v>
      </c>
      <c r="E514" s="40" t="s">
        <v>5</v>
      </c>
    </row>
    <row r="515" spans="1:5" ht="242.25">
      <c r="A515" t="s">
        <v>58</v>
      </c>
      <c r="E515" s="39" t="s">
        <v>3603</v>
      </c>
    </row>
    <row r="516" spans="1:16" ht="12.75">
      <c r="A516" t="s">
        <v>50</v>
      </c>
      <c s="34" t="s">
        <v>1118</v>
      </c>
      <c s="34" t="s">
        <v>3604</v>
      </c>
      <c s="35" t="s">
        <v>5</v>
      </c>
      <c s="6" t="s">
        <v>3605</v>
      </c>
      <c s="36" t="s">
        <v>54</v>
      </c>
      <c s="37">
        <v>65</v>
      </c>
      <c s="36">
        <v>0</v>
      </c>
      <c s="36">
        <f>ROUND(G516*H516,6)</f>
      </c>
      <c r="L516" s="38">
        <v>0</v>
      </c>
      <c s="32">
        <f>ROUND(ROUND(L516,2)*ROUND(G516,3),2)</f>
      </c>
      <c s="36" t="s">
        <v>55</v>
      </c>
      <c>
        <f>(M516*21)/100</f>
      </c>
      <c t="s">
        <v>28</v>
      </c>
    </row>
    <row r="517" spans="1:5" ht="12.75">
      <c r="A517" s="35" t="s">
        <v>56</v>
      </c>
      <c r="E517" s="39" t="s">
        <v>3605</v>
      </c>
    </row>
    <row r="518" spans="1:5" ht="12.75">
      <c r="A518" s="35" t="s">
        <v>57</v>
      </c>
      <c r="E518" s="40" t="s">
        <v>5</v>
      </c>
    </row>
    <row r="519" spans="1:5" ht="242.25">
      <c r="A519" t="s">
        <v>58</v>
      </c>
      <c r="E519" s="39" t="s">
        <v>3606</v>
      </c>
    </row>
    <row r="520" spans="1:16" ht="12.75">
      <c r="A520" t="s">
        <v>50</v>
      </c>
      <c s="34" t="s">
        <v>1119</v>
      </c>
      <c s="34" t="s">
        <v>3607</v>
      </c>
      <c s="35" t="s">
        <v>5</v>
      </c>
      <c s="6" t="s">
        <v>3608</v>
      </c>
      <c s="36" t="s">
        <v>54</v>
      </c>
      <c s="37">
        <v>65</v>
      </c>
      <c s="36">
        <v>0</v>
      </c>
      <c s="36">
        <f>ROUND(G520*H520,6)</f>
      </c>
      <c r="L520" s="38">
        <v>0</v>
      </c>
      <c s="32">
        <f>ROUND(ROUND(L520,2)*ROUND(G520,3),2)</f>
      </c>
      <c s="36" t="s">
        <v>55</v>
      </c>
      <c>
        <f>(M520*21)/100</f>
      </c>
      <c t="s">
        <v>28</v>
      </c>
    </row>
    <row r="521" spans="1:5" ht="12.75">
      <c r="A521" s="35" t="s">
        <v>56</v>
      </c>
      <c r="E521" s="39" t="s">
        <v>3608</v>
      </c>
    </row>
    <row r="522" spans="1:5" ht="12.75">
      <c r="A522" s="35" t="s">
        <v>57</v>
      </c>
      <c r="E522" s="40" t="s">
        <v>5</v>
      </c>
    </row>
    <row r="523" spans="1:5" ht="191.25">
      <c r="A523" t="s">
        <v>58</v>
      </c>
      <c r="E523" s="39" t="s">
        <v>3609</v>
      </c>
    </row>
    <row r="524" spans="1:16" ht="12.75">
      <c r="A524" t="s">
        <v>50</v>
      </c>
      <c s="34" t="s">
        <v>1120</v>
      </c>
      <c s="34" t="s">
        <v>3610</v>
      </c>
      <c s="35" t="s">
        <v>5</v>
      </c>
      <c s="6" t="s">
        <v>3611</v>
      </c>
      <c s="36" t="s">
        <v>54</v>
      </c>
      <c s="37">
        <v>10</v>
      </c>
      <c s="36">
        <v>0</v>
      </c>
      <c s="36">
        <f>ROUND(G524*H524,6)</f>
      </c>
      <c r="L524" s="38">
        <v>0</v>
      </c>
      <c s="32">
        <f>ROUND(ROUND(L524,2)*ROUND(G524,3),2)</f>
      </c>
      <c s="36" t="s">
        <v>55</v>
      </c>
      <c>
        <f>(M524*21)/100</f>
      </c>
      <c t="s">
        <v>28</v>
      </c>
    </row>
    <row r="525" spans="1:5" ht="12.75">
      <c r="A525" s="35" t="s">
        <v>56</v>
      </c>
      <c r="E525" s="39" t="s">
        <v>3611</v>
      </c>
    </row>
    <row r="526" spans="1:5" ht="12.75">
      <c r="A526" s="35" t="s">
        <v>57</v>
      </c>
      <c r="E526" s="40" t="s">
        <v>5</v>
      </c>
    </row>
    <row r="527" spans="1:5" ht="242.25">
      <c r="A527" t="s">
        <v>58</v>
      </c>
      <c r="E527" s="39" t="s">
        <v>3612</v>
      </c>
    </row>
    <row r="528" spans="1:16" ht="25.5">
      <c r="A528" t="s">
        <v>50</v>
      </c>
      <c s="34" t="s">
        <v>1121</v>
      </c>
      <c s="34" t="s">
        <v>3613</v>
      </c>
      <c s="35" t="s">
        <v>5</v>
      </c>
      <c s="6" t="s">
        <v>3614</v>
      </c>
      <c s="36" t="s">
        <v>54</v>
      </c>
      <c s="37">
        <v>250</v>
      </c>
      <c s="36">
        <v>0</v>
      </c>
      <c s="36">
        <f>ROUND(G528*H528,6)</f>
      </c>
      <c r="L528" s="38">
        <v>0</v>
      </c>
      <c s="32">
        <f>ROUND(ROUND(L528,2)*ROUND(G528,3),2)</f>
      </c>
      <c s="36" t="s">
        <v>55</v>
      </c>
      <c>
        <f>(M528*21)/100</f>
      </c>
      <c t="s">
        <v>28</v>
      </c>
    </row>
    <row r="529" spans="1:5" ht="25.5">
      <c r="A529" s="35" t="s">
        <v>56</v>
      </c>
      <c r="E529" s="39" t="s">
        <v>3614</v>
      </c>
    </row>
    <row r="530" spans="1:5" ht="12.75">
      <c r="A530" s="35" t="s">
        <v>57</v>
      </c>
      <c r="E530" s="40" t="s">
        <v>5</v>
      </c>
    </row>
    <row r="531" spans="1:5" ht="242.25">
      <c r="A531" t="s">
        <v>58</v>
      </c>
      <c r="E531" s="39" t="s">
        <v>3615</v>
      </c>
    </row>
    <row r="532" spans="1:16" ht="12.75">
      <c r="A532" t="s">
        <v>50</v>
      </c>
      <c s="34" t="s">
        <v>1122</v>
      </c>
      <c s="34" t="s">
        <v>3616</v>
      </c>
      <c s="35" t="s">
        <v>5</v>
      </c>
      <c s="6" t="s">
        <v>3617</v>
      </c>
      <c s="36" t="s">
        <v>54</v>
      </c>
      <c s="37">
        <v>2047</v>
      </c>
      <c s="36">
        <v>0</v>
      </c>
      <c s="36">
        <f>ROUND(G532*H532,6)</f>
      </c>
      <c r="L532" s="38">
        <v>0</v>
      </c>
      <c s="32">
        <f>ROUND(ROUND(L532,2)*ROUND(G532,3),2)</f>
      </c>
      <c s="36" t="s">
        <v>55</v>
      </c>
      <c>
        <f>(M532*21)/100</f>
      </c>
      <c t="s">
        <v>28</v>
      </c>
    </row>
    <row r="533" spans="1:5" ht="12.75">
      <c r="A533" s="35" t="s">
        <v>56</v>
      </c>
      <c r="E533" s="39" t="s">
        <v>3617</v>
      </c>
    </row>
    <row r="534" spans="1:5" ht="12.75">
      <c r="A534" s="35" t="s">
        <v>57</v>
      </c>
      <c r="E534" s="40" t="s">
        <v>5</v>
      </c>
    </row>
    <row r="535" spans="1:5" ht="191.25">
      <c r="A535" t="s">
        <v>58</v>
      </c>
      <c r="E535" s="39" t="s">
        <v>3618</v>
      </c>
    </row>
    <row r="536" spans="1:13" ht="12.75">
      <c r="A536" t="s">
        <v>47</v>
      </c>
      <c r="C536" s="31" t="s">
        <v>197</v>
      </c>
      <c r="E536" s="33" t="s">
        <v>3619</v>
      </c>
      <c r="J536" s="32">
        <f>0</f>
      </c>
      <c s="32">
        <f>0</f>
      </c>
      <c s="32">
        <f>0+L537+L541+L545+L549+L553+L557+L561+L565+L569+L573+L577+L581+L585+L589+L593+L597+L601+L605+L609+L613+L617+L621+L625+L629+L633+L637+L641+L645+L649+L653+L657+L661+L665</f>
      </c>
      <c s="32">
        <f>0+M537+M541+M545+M549+M553+M557+M561+M565+M569+M573+M577+M581+M585+M589+M593+M597+M601+M605+M609+M613+M617+M621+M625+M629+M633+M637+M641+M645+M649+M653+M657+M661+M665</f>
      </c>
    </row>
    <row r="537" spans="1:16" ht="12.75">
      <c r="A537" t="s">
        <v>50</v>
      </c>
      <c s="34" t="s">
        <v>1173</v>
      </c>
      <c s="34" t="s">
        <v>1963</v>
      </c>
      <c s="35" t="s">
        <v>5</v>
      </c>
      <c s="6" t="s">
        <v>3620</v>
      </c>
      <c s="36" t="s">
        <v>244</v>
      </c>
      <c s="37">
        <v>5750</v>
      </c>
      <c s="36">
        <v>0</v>
      </c>
      <c s="36">
        <f>ROUND(G537*H537,6)</f>
      </c>
      <c r="L537" s="38">
        <v>0</v>
      </c>
      <c s="32">
        <f>ROUND(ROUND(L537,2)*ROUND(G537,3),2)</f>
      </c>
      <c s="36" t="s">
        <v>62</v>
      </c>
      <c>
        <f>(M537*21)/100</f>
      </c>
      <c t="s">
        <v>28</v>
      </c>
    </row>
    <row r="538" spans="1:5" ht="12.75">
      <c r="A538" s="35" t="s">
        <v>56</v>
      </c>
      <c r="E538" s="39" t="s">
        <v>3620</v>
      </c>
    </row>
    <row r="539" spans="1:5" ht="12.75">
      <c r="A539" s="35" t="s">
        <v>57</v>
      </c>
      <c r="E539" s="40" t="s">
        <v>5</v>
      </c>
    </row>
    <row r="540" spans="1:5" ht="242.25">
      <c r="A540" t="s">
        <v>58</v>
      </c>
      <c r="E540" s="39" t="s">
        <v>3621</v>
      </c>
    </row>
    <row r="541" spans="1:16" ht="12.75">
      <c r="A541" t="s">
        <v>50</v>
      </c>
      <c s="34" t="s">
        <v>1174</v>
      </c>
      <c s="34" t="s">
        <v>2789</v>
      </c>
      <c s="35" t="s">
        <v>5</v>
      </c>
      <c s="6" t="s">
        <v>3622</v>
      </c>
      <c s="36" t="s">
        <v>202</v>
      </c>
      <c s="37">
        <v>1080</v>
      </c>
      <c s="36">
        <v>0</v>
      </c>
      <c s="36">
        <f>ROUND(G541*H541,6)</f>
      </c>
      <c r="L541" s="38">
        <v>0</v>
      </c>
      <c s="32">
        <f>ROUND(ROUND(L541,2)*ROUND(G541,3),2)</f>
      </c>
      <c s="36" t="s">
        <v>62</v>
      </c>
      <c>
        <f>(M541*21)/100</f>
      </c>
      <c t="s">
        <v>28</v>
      </c>
    </row>
    <row r="542" spans="1:5" ht="12.75">
      <c r="A542" s="35" t="s">
        <v>56</v>
      </c>
      <c r="E542" s="39" t="s">
        <v>3622</v>
      </c>
    </row>
    <row r="543" spans="1:5" ht="12.75">
      <c r="A543" s="35" t="s">
        <v>57</v>
      </c>
      <c r="E543" s="40" t="s">
        <v>5</v>
      </c>
    </row>
    <row r="544" spans="1:5" ht="242.25">
      <c r="A544" t="s">
        <v>58</v>
      </c>
      <c r="E544" s="39" t="s">
        <v>3623</v>
      </c>
    </row>
    <row r="545" spans="1:16" ht="12.75">
      <c r="A545" t="s">
        <v>50</v>
      </c>
      <c s="34" t="s">
        <v>1175</v>
      </c>
      <c s="34" t="s">
        <v>1966</v>
      </c>
      <c s="35" t="s">
        <v>5</v>
      </c>
      <c s="6" t="s">
        <v>3624</v>
      </c>
      <c s="36" t="s">
        <v>202</v>
      </c>
      <c s="37">
        <v>1080</v>
      </c>
      <c s="36">
        <v>0</v>
      </c>
      <c s="36">
        <f>ROUND(G545*H545,6)</f>
      </c>
      <c r="L545" s="38">
        <v>0</v>
      </c>
      <c s="32">
        <f>ROUND(ROUND(L545,2)*ROUND(G545,3),2)</f>
      </c>
      <c s="36" t="s">
        <v>62</v>
      </c>
      <c>
        <f>(M545*21)/100</f>
      </c>
      <c t="s">
        <v>28</v>
      </c>
    </row>
    <row r="546" spans="1:5" ht="12.75">
      <c r="A546" s="35" t="s">
        <v>56</v>
      </c>
      <c r="E546" s="39" t="s">
        <v>3624</v>
      </c>
    </row>
    <row r="547" spans="1:5" ht="12.75">
      <c r="A547" s="35" t="s">
        <v>57</v>
      </c>
      <c r="E547" s="40" t="s">
        <v>5</v>
      </c>
    </row>
    <row r="548" spans="1:5" ht="140.25">
      <c r="A548" t="s">
        <v>58</v>
      </c>
      <c r="E548" s="39" t="s">
        <v>3625</v>
      </c>
    </row>
    <row r="549" spans="1:16" ht="12.75">
      <c r="A549" t="s">
        <v>50</v>
      </c>
      <c s="34" t="s">
        <v>1176</v>
      </c>
      <c s="34" t="s">
        <v>2792</v>
      </c>
      <c s="35" t="s">
        <v>5</v>
      </c>
      <c s="6" t="s">
        <v>3626</v>
      </c>
      <c s="36" t="s">
        <v>202</v>
      </c>
      <c s="37">
        <v>420</v>
      </c>
      <c s="36">
        <v>0</v>
      </c>
      <c s="36">
        <f>ROUND(G549*H549,6)</f>
      </c>
      <c r="L549" s="38">
        <v>0</v>
      </c>
      <c s="32">
        <f>ROUND(ROUND(L549,2)*ROUND(G549,3),2)</f>
      </c>
      <c s="36" t="s">
        <v>62</v>
      </c>
      <c>
        <f>(M549*21)/100</f>
      </c>
      <c t="s">
        <v>28</v>
      </c>
    </row>
    <row r="550" spans="1:5" ht="12.75">
      <c r="A550" s="35" t="s">
        <v>56</v>
      </c>
      <c r="E550" s="39" t="s">
        <v>3626</v>
      </c>
    </row>
    <row r="551" spans="1:5" ht="12.75">
      <c r="A551" s="35" t="s">
        <v>57</v>
      </c>
      <c r="E551" s="40" t="s">
        <v>5</v>
      </c>
    </row>
    <row r="552" spans="1:5" ht="242.25">
      <c r="A552" t="s">
        <v>58</v>
      </c>
      <c r="E552" s="39" t="s">
        <v>3627</v>
      </c>
    </row>
    <row r="553" spans="1:16" ht="12.75">
      <c r="A553" t="s">
        <v>50</v>
      </c>
      <c s="34" t="s">
        <v>1177</v>
      </c>
      <c s="34" t="s">
        <v>1972</v>
      </c>
      <c s="35" t="s">
        <v>5</v>
      </c>
      <c s="6" t="s">
        <v>3628</v>
      </c>
      <c s="36" t="s">
        <v>202</v>
      </c>
      <c s="37">
        <v>420</v>
      </c>
      <c s="36">
        <v>0</v>
      </c>
      <c s="36">
        <f>ROUND(G553*H553,6)</f>
      </c>
      <c r="L553" s="38">
        <v>0</v>
      </c>
      <c s="32">
        <f>ROUND(ROUND(L553,2)*ROUND(G553,3),2)</f>
      </c>
      <c s="36" t="s">
        <v>62</v>
      </c>
      <c>
        <f>(M553*21)/100</f>
      </c>
      <c t="s">
        <v>28</v>
      </c>
    </row>
    <row r="554" spans="1:5" ht="12.75">
      <c r="A554" s="35" t="s">
        <v>56</v>
      </c>
      <c r="E554" s="39" t="s">
        <v>3628</v>
      </c>
    </row>
    <row r="555" spans="1:5" ht="12.75">
      <c r="A555" s="35" t="s">
        <v>57</v>
      </c>
      <c r="E555" s="40" t="s">
        <v>5</v>
      </c>
    </row>
    <row r="556" spans="1:5" ht="140.25">
      <c r="A556" t="s">
        <v>58</v>
      </c>
      <c r="E556" s="39" t="s">
        <v>3629</v>
      </c>
    </row>
    <row r="557" spans="1:16" ht="12.75">
      <c r="A557" t="s">
        <v>50</v>
      </c>
      <c s="34" t="s">
        <v>1178</v>
      </c>
      <c s="34" t="s">
        <v>2795</v>
      </c>
      <c s="35" t="s">
        <v>5</v>
      </c>
      <c s="6" t="s">
        <v>3630</v>
      </c>
      <c s="36" t="s">
        <v>202</v>
      </c>
      <c s="37">
        <v>225</v>
      </c>
      <c s="36">
        <v>0</v>
      </c>
      <c s="36">
        <f>ROUND(G557*H557,6)</f>
      </c>
      <c r="L557" s="38">
        <v>0</v>
      </c>
      <c s="32">
        <f>ROUND(ROUND(L557,2)*ROUND(G557,3),2)</f>
      </c>
      <c s="36" t="s">
        <v>62</v>
      </c>
      <c>
        <f>(M557*21)/100</f>
      </c>
      <c t="s">
        <v>28</v>
      </c>
    </row>
    <row r="558" spans="1:5" ht="12.75">
      <c r="A558" s="35" t="s">
        <v>56</v>
      </c>
      <c r="E558" s="39" t="s">
        <v>3630</v>
      </c>
    </row>
    <row r="559" spans="1:5" ht="12.75">
      <c r="A559" s="35" t="s">
        <v>57</v>
      </c>
      <c r="E559" s="40" t="s">
        <v>5</v>
      </c>
    </row>
    <row r="560" spans="1:5" ht="242.25">
      <c r="A560" t="s">
        <v>58</v>
      </c>
      <c r="E560" s="39" t="s">
        <v>3631</v>
      </c>
    </row>
    <row r="561" spans="1:16" ht="12.75">
      <c r="A561" t="s">
        <v>50</v>
      </c>
      <c s="34" t="s">
        <v>1179</v>
      </c>
      <c s="34" t="s">
        <v>1975</v>
      </c>
      <c s="35" t="s">
        <v>5</v>
      </c>
      <c s="6" t="s">
        <v>3632</v>
      </c>
      <c s="36" t="s">
        <v>202</v>
      </c>
      <c s="37">
        <v>225</v>
      </c>
      <c s="36">
        <v>0</v>
      </c>
      <c s="36">
        <f>ROUND(G561*H561,6)</f>
      </c>
      <c r="L561" s="38">
        <v>0</v>
      </c>
      <c s="32">
        <f>ROUND(ROUND(L561,2)*ROUND(G561,3),2)</f>
      </c>
      <c s="36" t="s">
        <v>62</v>
      </c>
      <c>
        <f>(M561*21)/100</f>
      </c>
      <c t="s">
        <v>28</v>
      </c>
    </row>
    <row r="562" spans="1:5" ht="12.75">
      <c r="A562" s="35" t="s">
        <v>56</v>
      </c>
      <c r="E562" s="39" t="s">
        <v>3632</v>
      </c>
    </row>
    <row r="563" spans="1:5" ht="12.75">
      <c r="A563" s="35" t="s">
        <v>57</v>
      </c>
      <c r="E563" s="40" t="s">
        <v>5</v>
      </c>
    </row>
    <row r="564" spans="1:5" ht="140.25">
      <c r="A564" t="s">
        <v>58</v>
      </c>
      <c r="E564" s="39" t="s">
        <v>3633</v>
      </c>
    </row>
    <row r="565" spans="1:16" ht="12.75">
      <c r="A565" t="s">
        <v>50</v>
      </c>
      <c s="34" t="s">
        <v>1180</v>
      </c>
      <c s="34" t="s">
        <v>2798</v>
      </c>
      <c s="35" t="s">
        <v>5</v>
      </c>
      <c s="6" t="s">
        <v>3634</v>
      </c>
      <c s="36" t="s">
        <v>2716</v>
      </c>
      <c s="37">
        <v>10</v>
      </c>
      <c s="36">
        <v>0</v>
      </c>
      <c s="36">
        <f>ROUND(G565*H565,6)</f>
      </c>
      <c r="L565" s="38">
        <v>0</v>
      </c>
      <c s="32">
        <f>ROUND(ROUND(L565,2)*ROUND(G565,3),2)</f>
      </c>
      <c s="36" t="s">
        <v>62</v>
      </c>
      <c>
        <f>(M565*21)/100</f>
      </c>
      <c t="s">
        <v>28</v>
      </c>
    </row>
    <row r="566" spans="1:5" ht="12.75">
      <c r="A566" s="35" t="s">
        <v>56</v>
      </c>
      <c r="E566" s="39" t="s">
        <v>3634</v>
      </c>
    </row>
    <row r="567" spans="1:5" ht="12.75">
      <c r="A567" s="35" t="s">
        <v>57</v>
      </c>
      <c r="E567" s="40" t="s">
        <v>5</v>
      </c>
    </row>
    <row r="568" spans="1:5" ht="242.25">
      <c r="A568" t="s">
        <v>58</v>
      </c>
      <c r="E568" s="39" t="s">
        <v>3635</v>
      </c>
    </row>
    <row r="569" spans="1:16" ht="12.75">
      <c r="A569" t="s">
        <v>50</v>
      </c>
      <c s="34" t="s">
        <v>1181</v>
      </c>
      <c s="34" t="s">
        <v>1984</v>
      </c>
      <c s="35" t="s">
        <v>5</v>
      </c>
      <c s="6" t="s">
        <v>3636</v>
      </c>
      <c s="36" t="s">
        <v>2716</v>
      </c>
      <c s="37">
        <v>10</v>
      </c>
      <c s="36">
        <v>0</v>
      </c>
      <c s="36">
        <f>ROUND(G569*H569,6)</f>
      </c>
      <c r="L569" s="38">
        <v>0</v>
      </c>
      <c s="32">
        <f>ROUND(ROUND(L569,2)*ROUND(G569,3),2)</f>
      </c>
      <c s="36" t="s">
        <v>62</v>
      </c>
      <c>
        <f>(M569*21)/100</f>
      </c>
      <c t="s">
        <v>28</v>
      </c>
    </row>
    <row r="570" spans="1:5" ht="12.75">
      <c r="A570" s="35" t="s">
        <v>56</v>
      </c>
      <c r="E570" s="39" t="s">
        <v>3636</v>
      </c>
    </row>
    <row r="571" spans="1:5" ht="12.75">
      <c r="A571" s="35" t="s">
        <v>57</v>
      </c>
      <c r="E571" s="40" t="s">
        <v>5</v>
      </c>
    </row>
    <row r="572" spans="1:5" ht="140.25">
      <c r="A572" t="s">
        <v>58</v>
      </c>
      <c r="E572" s="39" t="s">
        <v>3637</v>
      </c>
    </row>
    <row r="573" spans="1:16" ht="12.75">
      <c r="A573" t="s">
        <v>50</v>
      </c>
      <c s="34" t="s">
        <v>1182</v>
      </c>
      <c s="34" t="s">
        <v>2803</v>
      </c>
      <c s="35" t="s">
        <v>5</v>
      </c>
      <c s="6" t="s">
        <v>3638</v>
      </c>
      <c s="36" t="s">
        <v>202</v>
      </c>
      <c s="37">
        <v>420</v>
      </c>
      <c s="36">
        <v>0</v>
      </c>
      <c s="36">
        <f>ROUND(G573*H573,6)</f>
      </c>
      <c r="L573" s="38">
        <v>0</v>
      </c>
      <c s="32">
        <f>ROUND(ROUND(L573,2)*ROUND(G573,3),2)</f>
      </c>
      <c s="36" t="s">
        <v>62</v>
      </c>
      <c>
        <f>(M573*21)/100</f>
      </c>
      <c t="s">
        <v>28</v>
      </c>
    </row>
    <row r="574" spans="1:5" ht="12.75">
      <c r="A574" s="35" t="s">
        <v>56</v>
      </c>
      <c r="E574" s="39" t="s">
        <v>3638</v>
      </c>
    </row>
    <row r="575" spans="1:5" ht="12.75">
      <c r="A575" s="35" t="s">
        <v>57</v>
      </c>
      <c r="E575" s="40" t="s">
        <v>5</v>
      </c>
    </row>
    <row r="576" spans="1:5" ht="242.25">
      <c r="A576" t="s">
        <v>58</v>
      </c>
      <c r="E576" s="39" t="s">
        <v>3639</v>
      </c>
    </row>
    <row r="577" spans="1:16" ht="12.75">
      <c r="A577" t="s">
        <v>50</v>
      </c>
      <c s="34" t="s">
        <v>1183</v>
      </c>
      <c s="34" t="s">
        <v>1978</v>
      </c>
      <c s="35" t="s">
        <v>5</v>
      </c>
      <c s="6" t="s">
        <v>3640</v>
      </c>
      <c s="36" t="s">
        <v>202</v>
      </c>
      <c s="37">
        <v>420</v>
      </c>
      <c s="36">
        <v>0</v>
      </c>
      <c s="36">
        <f>ROUND(G577*H577,6)</f>
      </c>
      <c r="L577" s="38">
        <v>0</v>
      </c>
      <c s="32">
        <f>ROUND(ROUND(L577,2)*ROUND(G577,3),2)</f>
      </c>
      <c s="36" t="s">
        <v>62</v>
      </c>
      <c>
        <f>(M577*21)/100</f>
      </c>
      <c t="s">
        <v>28</v>
      </c>
    </row>
    <row r="578" spans="1:5" ht="12.75">
      <c r="A578" s="35" t="s">
        <v>56</v>
      </c>
      <c r="E578" s="39" t="s">
        <v>3640</v>
      </c>
    </row>
    <row r="579" spans="1:5" ht="12.75">
      <c r="A579" s="35" t="s">
        <v>57</v>
      </c>
      <c r="E579" s="40" t="s">
        <v>5</v>
      </c>
    </row>
    <row r="580" spans="1:5" ht="140.25">
      <c r="A580" t="s">
        <v>58</v>
      </c>
      <c r="E580" s="39" t="s">
        <v>3641</v>
      </c>
    </row>
    <row r="581" spans="1:16" ht="12.75">
      <c r="A581" t="s">
        <v>50</v>
      </c>
      <c s="34" t="s">
        <v>1184</v>
      </c>
      <c s="34" t="s">
        <v>2965</v>
      </c>
      <c s="35" t="s">
        <v>5</v>
      </c>
      <c s="6" t="s">
        <v>3642</v>
      </c>
      <c s="36" t="s">
        <v>202</v>
      </c>
      <c s="37">
        <v>120</v>
      </c>
      <c s="36">
        <v>0</v>
      </c>
      <c s="36">
        <f>ROUND(G581*H581,6)</f>
      </c>
      <c r="L581" s="38">
        <v>0</v>
      </c>
      <c s="32">
        <f>ROUND(ROUND(L581,2)*ROUND(G581,3),2)</f>
      </c>
      <c s="36" t="s">
        <v>62</v>
      </c>
      <c>
        <f>(M581*21)/100</f>
      </c>
      <c t="s">
        <v>28</v>
      </c>
    </row>
    <row r="582" spans="1:5" ht="12.75">
      <c r="A582" s="35" t="s">
        <v>56</v>
      </c>
      <c r="E582" s="39" t="s">
        <v>3642</v>
      </c>
    </row>
    <row r="583" spans="1:5" ht="12.75">
      <c r="A583" s="35" t="s">
        <v>57</v>
      </c>
      <c r="E583" s="40" t="s">
        <v>5</v>
      </c>
    </row>
    <row r="584" spans="1:5" ht="242.25">
      <c r="A584" t="s">
        <v>58</v>
      </c>
      <c r="E584" s="39" t="s">
        <v>3643</v>
      </c>
    </row>
    <row r="585" spans="1:16" ht="12.75">
      <c r="A585" t="s">
        <v>50</v>
      </c>
      <c s="34" t="s">
        <v>1185</v>
      </c>
      <c s="34" t="s">
        <v>1994</v>
      </c>
      <c s="35" t="s">
        <v>5</v>
      </c>
      <c s="6" t="s">
        <v>3644</v>
      </c>
      <c s="36" t="s">
        <v>202</v>
      </c>
      <c s="37">
        <v>120</v>
      </c>
      <c s="36">
        <v>0</v>
      </c>
      <c s="36">
        <f>ROUND(G585*H585,6)</f>
      </c>
      <c r="L585" s="38">
        <v>0</v>
      </c>
      <c s="32">
        <f>ROUND(ROUND(L585,2)*ROUND(G585,3),2)</f>
      </c>
      <c s="36" t="s">
        <v>62</v>
      </c>
      <c>
        <f>(M585*21)/100</f>
      </c>
      <c t="s">
        <v>28</v>
      </c>
    </row>
    <row r="586" spans="1:5" ht="12.75">
      <c r="A586" s="35" t="s">
        <v>56</v>
      </c>
      <c r="E586" s="39" t="s">
        <v>3644</v>
      </c>
    </row>
    <row r="587" spans="1:5" ht="12.75">
      <c r="A587" s="35" t="s">
        <v>57</v>
      </c>
      <c r="E587" s="40" t="s">
        <v>5</v>
      </c>
    </row>
    <row r="588" spans="1:5" ht="140.25">
      <c r="A588" t="s">
        <v>58</v>
      </c>
      <c r="E588" s="39" t="s">
        <v>3641</v>
      </c>
    </row>
    <row r="589" spans="1:16" ht="12.75">
      <c r="A589" t="s">
        <v>50</v>
      </c>
      <c s="34" t="s">
        <v>1186</v>
      </c>
      <c s="34" t="s">
        <v>2969</v>
      </c>
      <c s="35" t="s">
        <v>5</v>
      </c>
      <c s="6" t="s">
        <v>3645</v>
      </c>
      <c s="36" t="s">
        <v>202</v>
      </c>
      <c s="37">
        <v>1080</v>
      </c>
      <c s="36">
        <v>0</v>
      </c>
      <c s="36">
        <f>ROUND(G589*H589,6)</f>
      </c>
      <c r="L589" s="38">
        <v>0</v>
      </c>
      <c s="32">
        <f>ROUND(ROUND(L589,2)*ROUND(G589,3),2)</f>
      </c>
      <c s="36" t="s">
        <v>62</v>
      </c>
      <c>
        <f>(M589*21)/100</f>
      </c>
      <c t="s">
        <v>28</v>
      </c>
    </row>
    <row r="590" spans="1:5" ht="12.75">
      <c r="A590" s="35" t="s">
        <v>56</v>
      </c>
      <c r="E590" s="39" t="s">
        <v>3645</v>
      </c>
    </row>
    <row r="591" spans="1:5" ht="12.75">
      <c r="A591" s="35" t="s">
        <v>57</v>
      </c>
      <c r="E591" s="40" t="s">
        <v>5</v>
      </c>
    </row>
    <row r="592" spans="1:5" ht="242.25">
      <c r="A592" t="s">
        <v>58</v>
      </c>
      <c r="E592" s="39" t="s">
        <v>3646</v>
      </c>
    </row>
    <row r="593" spans="1:16" ht="12.75">
      <c r="A593" t="s">
        <v>50</v>
      </c>
      <c s="34" t="s">
        <v>1187</v>
      </c>
      <c s="34" t="s">
        <v>2008</v>
      </c>
      <c s="35" t="s">
        <v>5</v>
      </c>
      <c s="6" t="s">
        <v>3647</v>
      </c>
      <c s="36" t="s">
        <v>202</v>
      </c>
      <c s="37">
        <v>1080</v>
      </c>
      <c s="36">
        <v>0</v>
      </c>
      <c s="36">
        <f>ROUND(G593*H593,6)</f>
      </c>
      <c r="L593" s="38">
        <v>0</v>
      </c>
      <c s="32">
        <f>ROUND(ROUND(L593,2)*ROUND(G593,3),2)</f>
      </c>
      <c s="36" t="s">
        <v>62</v>
      </c>
      <c>
        <f>(M593*21)/100</f>
      </c>
      <c t="s">
        <v>28</v>
      </c>
    </row>
    <row r="594" spans="1:5" ht="12.75">
      <c r="A594" s="35" t="s">
        <v>56</v>
      </c>
      <c r="E594" s="39" t="s">
        <v>3647</v>
      </c>
    </row>
    <row r="595" spans="1:5" ht="12.75">
      <c r="A595" s="35" t="s">
        <v>57</v>
      </c>
      <c r="E595" s="40" t="s">
        <v>5</v>
      </c>
    </row>
    <row r="596" spans="1:5" ht="140.25">
      <c r="A596" t="s">
        <v>58</v>
      </c>
      <c r="E596" s="39" t="s">
        <v>3641</v>
      </c>
    </row>
    <row r="597" spans="1:16" ht="12.75">
      <c r="A597" t="s">
        <v>50</v>
      </c>
      <c s="34" t="s">
        <v>1188</v>
      </c>
      <c s="34" t="s">
        <v>2972</v>
      </c>
      <c s="35" t="s">
        <v>5</v>
      </c>
      <c s="6" t="s">
        <v>3648</v>
      </c>
      <c s="36" t="s">
        <v>202</v>
      </c>
      <c s="37">
        <v>320</v>
      </c>
      <c s="36">
        <v>0</v>
      </c>
      <c s="36">
        <f>ROUND(G597*H597,6)</f>
      </c>
      <c r="L597" s="38">
        <v>0</v>
      </c>
      <c s="32">
        <f>ROUND(ROUND(L597,2)*ROUND(G597,3),2)</f>
      </c>
      <c s="36" t="s">
        <v>62</v>
      </c>
      <c>
        <f>(M597*21)/100</f>
      </c>
      <c t="s">
        <v>28</v>
      </c>
    </row>
    <row r="598" spans="1:5" ht="12.75">
      <c r="A598" s="35" t="s">
        <v>56</v>
      </c>
      <c r="E598" s="39" t="s">
        <v>3648</v>
      </c>
    </row>
    <row r="599" spans="1:5" ht="12.75">
      <c r="A599" s="35" t="s">
        <v>57</v>
      </c>
      <c r="E599" s="40" t="s">
        <v>5</v>
      </c>
    </row>
    <row r="600" spans="1:5" ht="242.25">
      <c r="A600" t="s">
        <v>58</v>
      </c>
      <c r="E600" s="39" t="s">
        <v>3649</v>
      </c>
    </row>
    <row r="601" spans="1:16" ht="12.75">
      <c r="A601" t="s">
        <v>50</v>
      </c>
      <c s="34" t="s">
        <v>1189</v>
      </c>
      <c s="34" t="s">
        <v>2011</v>
      </c>
      <c s="35" t="s">
        <v>5</v>
      </c>
      <c s="6" t="s">
        <v>3650</v>
      </c>
      <c s="36" t="s">
        <v>202</v>
      </c>
      <c s="37">
        <v>320</v>
      </c>
      <c s="36">
        <v>0</v>
      </c>
      <c s="36">
        <f>ROUND(G601*H601,6)</f>
      </c>
      <c r="L601" s="38">
        <v>0</v>
      </c>
      <c s="32">
        <f>ROUND(ROUND(L601,2)*ROUND(G601,3),2)</f>
      </c>
      <c s="36" t="s">
        <v>62</v>
      </c>
      <c>
        <f>(M601*21)/100</f>
      </c>
      <c t="s">
        <v>28</v>
      </c>
    </row>
    <row r="602" spans="1:5" ht="12.75">
      <c r="A602" s="35" t="s">
        <v>56</v>
      </c>
      <c r="E602" s="39" t="s">
        <v>3650</v>
      </c>
    </row>
    <row r="603" spans="1:5" ht="12.75">
      <c r="A603" s="35" t="s">
        <v>57</v>
      </c>
      <c r="E603" s="40" t="s">
        <v>5</v>
      </c>
    </row>
    <row r="604" spans="1:5" ht="140.25">
      <c r="A604" t="s">
        <v>58</v>
      </c>
      <c r="E604" s="39" t="s">
        <v>3641</v>
      </c>
    </row>
    <row r="605" spans="1:16" ht="12.75">
      <c r="A605" t="s">
        <v>50</v>
      </c>
      <c s="34" t="s">
        <v>1192</v>
      </c>
      <c s="34" t="s">
        <v>2976</v>
      </c>
      <c s="35" t="s">
        <v>5</v>
      </c>
      <c s="6" t="s">
        <v>3651</v>
      </c>
      <c s="36" t="s">
        <v>202</v>
      </c>
      <c s="37">
        <v>225</v>
      </c>
      <c s="36">
        <v>0</v>
      </c>
      <c s="36">
        <f>ROUND(G605*H605,6)</f>
      </c>
      <c r="L605" s="38">
        <v>0</v>
      </c>
      <c s="32">
        <f>ROUND(ROUND(L605,2)*ROUND(G605,3),2)</f>
      </c>
      <c s="36" t="s">
        <v>62</v>
      </c>
      <c>
        <f>(M605*21)/100</f>
      </c>
      <c t="s">
        <v>28</v>
      </c>
    </row>
    <row r="606" spans="1:5" ht="12.75">
      <c r="A606" s="35" t="s">
        <v>56</v>
      </c>
      <c r="E606" s="39" t="s">
        <v>3651</v>
      </c>
    </row>
    <row r="607" spans="1:5" ht="12.75">
      <c r="A607" s="35" t="s">
        <v>57</v>
      </c>
      <c r="E607" s="40" t="s">
        <v>5</v>
      </c>
    </row>
    <row r="608" spans="1:5" ht="191.25">
      <c r="A608" t="s">
        <v>58</v>
      </c>
      <c r="E608" s="39" t="s">
        <v>3652</v>
      </c>
    </row>
    <row r="609" spans="1:16" ht="12.75">
      <c r="A609" t="s">
        <v>50</v>
      </c>
      <c s="34" t="s">
        <v>1193</v>
      </c>
      <c s="34" t="s">
        <v>3653</v>
      </c>
      <c s="35" t="s">
        <v>5</v>
      </c>
      <c s="6" t="s">
        <v>3654</v>
      </c>
      <c s="36" t="s">
        <v>202</v>
      </c>
      <c s="37">
        <v>225</v>
      </c>
      <c s="36">
        <v>0</v>
      </c>
      <c s="36">
        <f>ROUND(G609*H609,6)</f>
      </c>
      <c r="L609" s="38">
        <v>0</v>
      </c>
      <c s="32">
        <f>ROUND(ROUND(L609,2)*ROUND(G609,3),2)</f>
      </c>
      <c s="36" t="s">
        <v>62</v>
      </c>
      <c>
        <f>(M609*21)/100</f>
      </c>
      <c t="s">
        <v>28</v>
      </c>
    </row>
    <row r="610" spans="1:5" ht="12.75">
      <c r="A610" s="35" t="s">
        <v>56</v>
      </c>
      <c r="E610" s="39" t="s">
        <v>3654</v>
      </c>
    </row>
    <row r="611" spans="1:5" ht="12.75">
      <c r="A611" s="35" t="s">
        <v>57</v>
      </c>
      <c r="E611" s="40" t="s">
        <v>5</v>
      </c>
    </row>
    <row r="612" spans="1:5" ht="140.25">
      <c r="A612" t="s">
        <v>58</v>
      </c>
      <c r="E612" s="39" t="s">
        <v>3655</v>
      </c>
    </row>
    <row r="613" spans="1:16" ht="12.75">
      <c r="A613" t="s">
        <v>50</v>
      </c>
      <c s="34" t="s">
        <v>1194</v>
      </c>
      <c s="34" t="s">
        <v>2980</v>
      </c>
      <c s="35" t="s">
        <v>5</v>
      </c>
      <c s="6" t="s">
        <v>3656</v>
      </c>
      <c s="36" t="s">
        <v>244</v>
      </c>
      <c s="37">
        <v>4</v>
      </c>
      <c s="36">
        <v>0</v>
      </c>
      <c s="36">
        <f>ROUND(G613*H613,6)</f>
      </c>
      <c r="L613" s="38">
        <v>0</v>
      </c>
      <c s="32">
        <f>ROUND(ROUND(L613,2)*ROUND(G613,3),2)</f>
      </c>
      <c s="36" t="s">
        <v>62</v>
      </c>
      <c>
        <f>(M613*21)/100</f>
      </c>
      <c t="s">
        <v>28</v>
      </c>
    </row>
    <row r="614" spans="1:5" ht="12.75">
      <c r="A614" s="35" t="s">
        <v>56</v>
      </c>
      <c r="E614" s="39" t="s">
        <v>3656</v>
      </c>
    </row>
    <row r="615" spans="1:5" ht="12.75">
      <c r="A615" s="35" t="s">
        <v>57</v>
      </c>
      <c r="E615" s="40" t="s">
        <v>5</v>
      </c>
    </row>
    <row r="616" spans="1:5" ht="280.5">
      <c r="A616" t="s">
        <v>58</v>
      </c>
      <c r="E616" s="39" t="s">
        <v>3657</v>
      </c>
    </row>
    <row r="617" spans="1:16" ht="12.75">
      <c r="A617" t="s">
        <v>50</v>
      </c>
      <c s="34" t="s">
        <v>1195</v>
      </c>
      <c s="34" t="s">
        <v>3658</v>
      </c>
      <c s="35" t="s">
        <v>5</v>
      </c>
      <c s="6" t="s">
        <v>3659</v>
      </c>
      <c s="36" t="s">
        <v>202</v>
      </c>
      <c s="37">
        <v>1750</v>
      </c>
      <c s="36">
        <v>0</v>
      </c>
      <c s="36">
        <f>ROUND(G617*H617,6)</f>
      </c>
      <c r="L617" s="38">
        <v>0</v>
      </c>
      <c s="32">
        <f>ROUND(ROUND(L617,2)*ROUND(G617,3),2)</f>
      </c>
      <c s="36" t="s">
        <v>55</v>
      </c>
      <c>
        <f>(M617*21)/100</f>
      </c>
      <c t="s">
        <v>28</v>
      </c>
    </row>
    <row r="618" spans="1:5" ht="12.75">
      <c r="A618" s="35" t="s">
        <v>56</v>
      </c>
      <c r="E618" s="39" t="s">
        <v>3659</v>
      </c>
    </row>
    <row r="619" spans="1:5" ht="12.75">
      <c r="A619" s="35" t="s">
        <v>57</v>
      </c>
      <c r="E619" s="40" t="s">
        <v>5</v>
      </c>
    </row>
    <row r="620" spans="1:5" ht="191.25">
      <c r="A620" t="s">
        <v>58</v>
      </c>
      <c r="E620" s="39" t="s">
        <v>3660</v>
      </c>
    </row>
    <row r="621" spans="1:16" ht="12.75">
      <c r="A621" t="s">
        <v>50</v>
      </c>
      <c s="34" t="s">
        <v>1196</v>
      </c>
      <c s="34" t="s">
        <v>3661</v>
      </c>
      <c s="35" t="s">
        <v>5</v>
      </c>
      <c s="6" t="s">
        <v>3662</v>
      </c>
      <c s="36" t="s">
        <v>202</v>
      </c>
      <c s="37">
        <v>1250</v>
      </c>
      <c s="36">
        <v>0</v>
      </c>
      <c s="36">
        <f>ROUND(G621*H621,6)</f>
      </c>
      <c r="L621" s="38">
        <v>0</v>
      </c>
      <c s="32">
        <f>ROUND(ROUND(L621,2)*ROUND(G621,3),2)</f>
      </c>
      <c s="36" t="s">
        <v>55</v>
      </c>
      <c>
        <f>(M621*21)/100</f>
      </c>
      <c t="s">
        <v>28</v>
      </c>
    </row>
    <row r="622" spans="1:5" ht="12.75">
      <c r="A622" s="35" t="s">
        <v>56</v>
      </c>
      <c r="E622" s="39" t="s">
        <v>3662</v>
      </c>
    </row>
    <row r="623" spans="1:5" ht="12.75">
      <c r="A623" s="35" t="s">
        <v>57</v>
      </c>
      <c r="E623" s="40" t="s">
        <v>5</v>
      </c>
    </row>
    <row r="624" spans="1:5" ht="191.25">
      <c r="A624" t="s">
        <v>58</v>
      </c>
      <c r="E624" s="39" t="s">
        <v>3663</v>
      </c>
    </row>
    <row r="625" spans="1:16" ht="12.75">
      <c r="A625" t="s">
        <v>50</v>
      </c>
      <c s="34" t="s">
        <v>1197</v>
      </c>
      <c s="34" t="s">
        <v>3664</v>
      </c>
      <c s="35" t="s">
        <v>5</v>
      </c>
      <c s="6" t="s">
        <v>3665</v>
      </c>
      <c s="36" t="s">
        <v>202</v>
      </c>
      <c s="37">
        <v>30550</v>
      </c>
      <c s="36">
        <v>0</v>
      </c>
      <c s="36">
        <f>ROUND(G625*H625,6)</f>
      </c>
      <c r="L625" s="38">
        <v>0</v>
      </c>
      <c s="32">
        <f>ROUND(ROUND(L625,2)*ROUND(G625,3),2)</f>
      </c>
      <c s="36" t="s">
        <v>55</v>
      </c>
      <c>
        <f>(M625*21)/100</f>
      </c>
      <c t="s">
        <v>28</v>
      </c>
    </row>
    <row r="626" spans="1:5" ht="12.75">
      <c r="A626" s="35" t="s">
        <v>56</v>
      </c>
      <c r="E626" s="39" t="s">
        <v>3665</v>
      </c>
    </row>
    <row r="627" spans="1:5" ht="12.75">
      <c r="A627" s="35" t="s">
        <v>57</v>
      </c>
      <c r="E627" s="40" t="s">
        <v>5</v>
      </c>
    </row>
    <row r="628" spans="1:5" ht="191.25">
      <c r="A628" t="s">
        <v>58</v>
      </c>
      <c r="E628" s="39" t="s">
        <v>3666</v>
      </c>
    </row>
    <row r="629" spans="1:16" ht="12.75">
      <c r="A629" t="s">
        <v>50</v>
      </c>
      <c s="34" t="s">
        <v>1198</v>
      </c>
      <c s="34" t="s">
        <v>910</v>
      </c>
      <c s="35" t="s">
        <v>5</v>
      </c>
      <c s="6" t="s">
        <v>911</v>
      </c>
      <c s="36" t="s">
        <v>54</v>
      </c>
      <c s="37">
        <v>6250</v>
      </c>
      <c s="36">
        <v>0</v>
      </c>
      <c s="36">
        <f>ROUND(G629*H629,6)</f>
      </c>
      <c r="L629" s="38">
        <v>0</v>
      </c>
      <c s="32">
        <f>ROUND(ROUND(L629,2)*ROUND(G629,3),2)</f>
      </c>
      <c s="36" t="s">
        <v>55</v>
      </c>
      <c>
        <f>(M629*21)/100</f>
      </c>
      <c t="s">
        <v>28</v>
      </c>
    </row>
    <row r="630" spans="1:5" ht="12.75">
      <c r="A630" s="35" t="s">
        <v>56</v>
      </c>
      <c r="E630" s="39" t="s">
        <v>911</v>
      </c>
    </row>
    <row r="631" spans="1:5" ht="12.75">
      <c r="A631" s="35" t="s">
        <v>57</v>
      </c>
      <c r="E631" s="40" t="s">
        <v>5</v>
      </c>
    </row>
    <row r="632" spans="1:5" ht="89.25">
      <c r="A632" t="s">
        <v>58</v>
      </c>
      <c r="E632" s="39" t="s">
        <v>912</v>
      </c>
    </row>
    <row r="633" spans="1:16" ht="12.75">
      <c r="A633" t="s">
        <v>50</v>
      </c>
      <c s="34" t="s">
        <v>1199</v>
      </c>
      <c s="34" t="s">
        <v>907</v>
      </c>
      <c s="35" t="s">
        <v>5</v>
      </c>
      <c s="6" t="s">
        <v>908</v>
      </c>
      <c s="36" t="s">
        <v>54</v>
      </c>
      <c s="37">
        <v>6250</v>
      </c>
      <c s="36">
        <v>0</v>
      </c>
      <c s="36">
        <f>ROUND(G633*H633,6)</f>
      </c>
      <c r="L633" s="38">
        <v>0</v>
      </c>
      <c s="32">
        <f>ROUND(ROUND(L633,2)*ROUND(G633,3),2)</f>
      </c>
      <c s="36" t="s">
        <v>55</v>
      </c>
      <c>
        <f>(M633*21)/100</f>
      </c>
      <c t="s">
        <v>28</v>
      </c>
    </row>
    <row r="634" spans="1:5" ht="12.75">
      <c r="A634" s="35" t="s">
        <v>56</v>
      </c>
      <c r="E634" s="39" t="s">
        <v>908</v>
      </c>
    </row>
    <row r="635" spans="1:5" ht="12.75">
      <c r="A635" s="35" t="s">
        <v>57</v>
      </c>
      <c r="E635" s="40" t="s">
        <v>5</v>
      </c>
    </row>
    <row r="636" spans="1:5" ht="242.25">
      <c r="A636" t="s">
        <v>58</v>
      </c>
      <c r="E636" s="39" t="s">
        <v>3667</v>
      </c>
    </row>
    <row r="637" spans="1:16" ht="12.75">
      <c r="A637" t="s">
        <v>50</v>
      </c>
      <c s="34" t="s">
        <v>1200</v>
      </c>
      <c s="34" t="s">
        <v>3668</v>
      </c>
      <c s="35" t="s">
        <v>5</v>
      </c>
      <c s="6" t="s">
        <v>3669</v>
      </c>
      <c s="36" t="s">
        <v>54</v>
      </c>
      <c s="37">
        <v>1525</v>
      </c>
      <c s="36">
        <v>0</v>
      </c>
      <c s="36">
        <f>ROUND(G637*H637,6)</f>
      </c>
      <c r="L637" s="38">
        <v>0</v>
      </c>
      <c s="32">
        <f>ROUND(ROUND(L637,2)*ROUND(G637,3),2)</f>
      </c>
      <c s="36" t="s">
        <v>55</v>
      </c>
      <c>
        <f>(M637*21)/100</f>
      </c>
      <c t="s">
        <v>28</v>
      </c>
    </row>
    <row r="638" spans="1:5" ht="12.75">
      <c r="A638" s="35" t="s">
        <v>56</v>
      </c>
      <c r="E638" s="39" t="s">
        <v>3669</v>
      </c>
    </row>
    <row r="639" spans="1:5" ht="12.75">
      <c r="A639" s="35" t="s">
        <v>57</v>
      </c>
      <c r="E639" s="40" t="s">
        <v>5</v>
      </c>
    </row>
    <row r="640" spans="1:5" ht="242.25">
      <c r="A640" t="s">
        <v>58</v>
      </c>
      <c r="E640" s="39" t="s">
        <v>3670</v>
      </c>
    </row>
    <row r="641" spans="1:16" ht="12.75">
      <c r="A641" t="s">
        <v>50</v>
      </c>
      <c s="34" t="s">
        <v>1201</v>
      </c>
      <c s="34" t="s">
        <v>3671</v>
      </c>
      <c s="35" t="s">
        <v>5</v>
      </c>
      <c s="6" t="s">
        <v>3672</v>
      </c>
      <c s="36" t="s">
        <v>54</v>
      </c>
      <c s="37">
        <v>1525</v>
      </c>
      <c s="36">
        <v>0</v>
      </c>
      <c s="36">
        <f>ROUND(G641*H641,6)</f>
      </c>
      <c r="L641" s="38">
        <v>0</v>
      </c>
      <c s="32">
        <f>ROUND(ROUND(L641,2)*ROUND(G641,3),2)</f>
      </c>
      <c s="36" t="s">
        <v>55</v>
      </c>
      <c>
        <f>(M641*21)/100</f>
      </c>
      <c t="s">
        <v>28</v>
      </c>
    </row>
    <row r="642" spans="1:5" ht="12.75">
      <c r="A642" s="35" t="s">
        <v>56</v>
      </c>
      <c r="E642" s="39" t="s">
        <v>3672</v>
      </c>
    </row>
    <row r="643" spans="1:5" ht="12.75">
      <c r="A643" s="35" t="s">
        <v>57</v>
      </c>
      <c r="E643" s="40" t="s">
        <v>5</v>
      </c>
    </row>
    <row r="644" spans="1:5" ht="89.25">
      <c r="A644" t="s">
        <v>58</v>
      </c>
      <c r="E644" s="39" t="s">
        <v>3673</v>
      </c>
    </row>
    <row r="645" spans="1:16" ht="25.5">
      <c r="A645" t="s">
        <v>50</v>
      </c>
      <c s="34" t="s">
        <v>1202</v>
      </c>
      <c s="34" t="s">
        <v>3674</v>
      </c>
      <c s="35" t="s">
        <v>5</v>
      </c>
      <c s="6" t="s">
        <v>3675</v>
      </c>
      <c s="36" t="s">
        <v>54</v>
      </c>
      <c s="37">
        <v>50</v>
      </c>
      <c s="36">
        <v>0</v>
      </c>
      <c s="36">
        <f>ROUND(G645*H645,6)</f>
      </c>
      <c r="L645" s="38">
        <v>0</v>
      </c>
      <c s="32">
        <f>ROUND(ROUND(L645,2)*ROUND(G645,3),2)</f>
      </c>
      <c s="36" t="s">
        <v>55</v>
      </c>
      <c>
        <f>(M645*21)/100</f>
      </c>
      <c t="s">
        <v>28</v>
      </c>
    </row>
    <row r="646" spans="1:5" ht="25.5">
      <c r="A646" s="35" t="s">
        <v>56</v>
      </c>
      <c r="E646" s="39" t="s">
        <v>3675</v>
      </c>
    </row>
    <row r="647" spans="1:5" ht="12.75">
      <c r="A647" s="35" t="s">
        <v>57</v>
      </c>
      <c r="E647" s="40" t="s">
        <v>5</v>
      </c>
    </row>
    <row r="648" spans="1:5" ht="140.25">
      <c r="A648" t="s">
        <v>58</v>
      </c>
      <c r="E648" s="39" t="s">
        <v>3676</v>
      </c>
    </row>
    <row r="649" spans="1:16" ht="12.75">
      <c r="A649" t="s">
        <v>50</v>
      </c>
      <c s="34" t="s">
        <v>1203</v>
      </c>
      <c s="34" t="s">
        <v>3668</v>
      </c>
      <c s="35" t="s">
        <v>51</v>
      </c>
      <c s="6" t="s">
        <v>3669</v>
      </c>
      <c s="36" t="s">
        <v>54</v>
      </c>
      <c s="37">
        <v>50</v>
      </c>
      <c s="36">
        <v>0</v>
      </c>
      <c s="36">
        <f>ROUND(G649*H649,6)</f>
      </c>
      <c r="L649" s="38">
        <v>0</v>
      </c>
      <c s="32">
        <f>ROUND(ROUND(L649,2)*ROUND(G649,3),2)</f>
      </c>
      <c s="36" t="s">
        <v>55</v>
      </c>
      <c>
        <f>(M649*21)/100</f>
      </c>
      <c t="s">
        <v>28</v>
      </c>
    </row>
    <row r="650" spans="1:5" ht="12.75">
      <c r="A650" s="35" t="s">
        <v>56</v>
      </c>
      <c r="E650" s="39" t="s">
        <v>3669</v>
      </c>
    </row>
    <row r="651" spans="1:5" ht="12.75">
      <c r="A651" s="35" t="s">
        <v>57</v>
      </c>
      <c r="E651" s="40" t="s">
        <v>5</v>
      </c>
    </row>
    <row r="652" spans="1:5" ht="242.25">
      <c r="A652" t="s">
        <v>58</v>
      </c>
      <c r="E652" s="39" t="s">
        <v>3670</v>
      </c>
    </row>
    <row r="653" spans="1:16" ht="12.75">
      <c r="A653" t="s">
        <v>50</v>
      </c>
      <c s="34" t="s">
        <v>1205</v>
      </c>
      <c s="34" t="s">
        <v>3677</v>
      </c>
      <c s="35" t="s">
        <v>5</v>
      </c>
      <c s="6" t="s">
        <v>3678</v>
      </c>
      <c s="36" t="s">
        <v>202</v>
      </c>
      <c s="37">
        <v>1750</v>
      </c>
      <c s="36">
        <v>0</v>
      </c>
      <c s="36">
        <f>ROUND(G653*H653,6)</f>
      </c>
      <c r="L653" s="38">
        <v>0</v>
      </c>
      <c s="32">
        <f>ROUND(ROUND(L653,2)*ROUND(G653,3),2)</f>
      </c>
      <c s="36" t="s">
        <v>55</v>
      </c>
      <c>
        <f>(M653*21)/100</f>
      </c>
      <c t="s">
        <v>28</v>
      </c>
    </row>
    <row r="654" spans="1:5" ht="12.75">
      <c r="A654" s="35" t="s">
        <v>56</v>
      </c>
      <c r="E654" s="39" t="s">
        <v>3678</v>
      </c>
    </row>
    <row r="655" spans="1:5" ht="12.75">
      <c r="A655" s="35" t="s">
        <v>57</v>
      </c>
      <c r="E655" s="40" t="s">
        <v>5</v>
      </c>
    </row>
    <row r="656" spans="1:5" ht="89.25">
      <c r="A656" t="s">
        <v>58</v>
      </c>
      <c r="E656" s="39" t="s">
        <v>3679</v>
      </c>
    </row>
    <row r="657" spans="1:16" ht="12.75">
      <c r="A657" t="s">
        <v>50</v>
      </c>
      <c s="34" t="s">
        <v>1206</v>
      </c>
      <c s="34" t="s">
        <v>3680</v>
      </c>
      <c s="35" t="s">
        <v>5</v>
      </c>
      <c s="6" t="s">
        <v>3681</v>
      </c>
      <c s="36" t="s">
        <v>202</v>
      </c>
      <c s="37">
        <v>1250</v>
      </c>
      <c s="36">
        <v>0</v>
      </c>
      <c s="36">
        <f>ROUND(G657*H657,6)</f>
      </c>
      <c r="L657" s="38">
        <v>0</v>
      </c>
      <c s="32">
        <f>ROUND(ROUND(L657,2)*ROUND(G657,3),2)</f>
      </c>
      <c s="36" t="s">
        <v>55</v>
      </c>
      <c>
        <f>(M657*21)/100</f>
      </c>
      <c t="s">
        <v>28</v>
      </c>
    </row>
    <row r="658" spans="1:5" ht="12.75">
      <c r="A658" s="35" t="s">
        <v>56</v>
      </c>
      <c r="E658" s="39" t="s">
        <v>3681</v>
      </c>
    </row>
    <row r="659" spans="1:5" ht="12.75">
      <c r="A659" s="35" t="s">
        <v>57</v>
      </c>
      <c r="E659" s="40" t="s">
        <v>5</v>
      </c>
    </row>
    <row r="660" spans="1:5" ht="89.25">
      <c r="A660" t="s">
        <v>58</v>
      </c>
      <c r="E660" s="39" t="s">
        <v>3682</v>
      </c>
    </row>
    <row r="661" spans="1:16" ht="12.75">
      <c r="A661" t="s">
        <v>50</v>
      </c>
      <c s="34" t="s">
        <v>1207</v>
      </c>
      <c s="34" t="s">
        <v>3683</v>
      </c>
      <c s="35" t="s">
        <v>5</v>
      </c>
      <c s="6" t="s">
        <v>3684</v>
      </c>
      <c s="36" t="s">
        <v>202</v>
      </c>
      <c s="37">
        <v>30550</v>
      </c>
      <c s="36">
        <v>0</v>
      </c>
      <c s="36">
        <f>ROUND(G661*H661,6)</f>
      </c>
      <c r="L661" s="38">
        <v>0</v>
      </c>
      <c s="32">
        <f>ROUND(ROUND(L661,2)*ROUND(G661,3),2)</f>
      </c>
      <c s="36" t="s">
        <v>55</v>
      </c>
      <c>
        <f>(M661*21)/100</f>
      </c>
      <c t="s">
        <v>28</v>
      </c>
    </row>
    <row r="662" spans="1:5" ht="12.75">
      <c r="A662" s="35" t="s">
        <v>56</v>
      </c>
      <c r="E662" s="39" t="s">
        <v>3684</v>
      </c>
    </row>
    <row r="663" spans="1:5" ht="12.75">
      <c r="A663" s="35" t="s">
        <v>57</v>
      </c>
      <c r="E663" s="40" t="s">
        <v>5</v>
      </c>
    </row>
    <row r="664" spans="1:5" ht="89.25">
      <c r="A664" t="s">
        <v>58</v>
      </c>
      <c r="E664" s="39" t="s">
        <v>3685</v>
      </c>
    </row>
    <row r="665" spans="1:16" ht="12.75">
      <c r="A665" t="s">
        <v>50</v>
      </c>
      <c s="34" t="s">
        <v>1208</v>
      </c>
      <c s="34" t="s">
        <v>317</v>
      </c>
      <c s="35" t="s">
        <v>5</v>
      </c>
      <c s="6" t="s">
        <v>318</v>
      </c>
      <c s="36" t="s">
        <v>54</v>
      </c>
      <c s="37">
        <v>5750</v>
      </c>
      <c s="36">
        <v>0</v>
      </c>
      <c s="36">
        <f>ROUND(G665*H665,6)</f>
      </c>
      <c r="L665" s="38">
        <v>0</v>
      </c>
      <c s="32">
        <f>ROUND(ROUND(L665,2)*ROUND(G665,3),2)</f>
      </c>
      <c s="36" t="s">
        <v>55</v>
      </c>
      <c>
        <f>(M665*21)/100</f>
      </c>
      <c t="s">
        <v>28</v>
      </c>
    </row>
    <row r="666" spans="1:5" ht="12.75">
      <c r="A666" s="35" t="s">
        <v>56</v>
      </c>
      <c r="E666" s="39" t="s">
        <v>318</v>
      </c>
    </row>
    <row r="667" spans="1:5" ht="12.75">
      <c r="A667" s="35" t="s">
        <v>57</v>
      </c>
      <c r="E667" s="40" t="s">
        <v>5</v>
      </c>
    </row>
    <row r="668" spans="1:5" ht="140.25">
      <c r="A668" t="s">
        <v>58</v>
      </c>
      <c r="E668" s="39" t="s">
        <v>319</v>
      </c>
    </row>
    <row r="669" spans="1:13" ht="12.75">
      <c r="A669" t="s">
        <v>47</v>
      </c>
      <c r="C669" s="31" t="s">
        <v>340</v>
      </c>
      <c r="E669" s="33" t="s">
        <v>3686</v>
      </c>
      <c r="J669" s="32">
        <f>0</f>
      </c>
      <c s="32">
        <f>0</f>
      </c>
      <c s="32">
        <f>0+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f>
      </c>
      <c s="32">
        <f>0+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f>
      </c>
    </row>
    <row r="670" spans="1:16" ht="12.75">
      <c r="A670" t="s">
        <v>50</v>
      </c>
      <c s="34" t="s">
        <v>1209</v>
      </c>
      <c s="34" t="s">
        <v>2984</v>
      </c>
      <c s="35" t="s">
        <v>5</v>
      </c>
      <c s="6" t="s">
        <v>3687</v>
      </c>
      <c s="36" t="s">
        <v>202</v>
      </c>
      <c s="37">
        <v>32000</v>
      </c>
      <c s="36">
        <v>0</v>
      </c>
      <c s="36">
        <f>ROUND(G670*H670,6)</f>
      </c>
      <c r="L670" s="38">
        <v>0</v>
      </c>
      <c s="32">
        <f>ROUND(ROUND(L670,2)*ROUND(G670,3),2)</f>
      </c>
      <c s="36" t="s">
        <v>62</v>
      </c>
      <c>
        <f>(M670*21)/100</f>
      </c>
      <c t="s">
        <v>28</v>
      </c>
    </row>
    <row r="671" spans="1:5" ht="12.75">
      <c r="A671" s="35" t="s">
        <v>56</v>
      </c>
      <c r="E671" s="39" t="s">
        <v>3687</v>
      </c>
    </row>
    <row r="672" spans="1:5" ht="12.75">
      <c r="A672" s="35" t="s">
        <v>57</v>
      </c>
      <c r="E672" s="40" t="s">
        <v>5</v>
      </c>
    </row>
    <row r="673" spans="1:5" ht="191.25">
      <c r="A673" t="s">
        <v>58</v>
      </c>
      <c r="E673" s="39" t="s">
        <v>3688</v>
      </c>
    </row>
    <row r="674" spans="1:16" ht="12.75">
      <c r="A674" t="s">
        <v>50</v>
      </c>
      <c s="34" t="s">
        <v>1211</v>
      </c>
      <c s="34" t="s">
        <v>2988</v>
      </c>
      <c s="35" t="s">
        <v>5</v>
      </c>
      <c s="6" t="s">
        <v>3689</v>
      </c>
      <c s="36" t="s">
        <v>202</v>
      </c>
      <c s="37">
        <v>3000</v>
      </c>
      <c s="36">
        <v>0</v>
      </c>
      <c s="36">
        <f>ROUND(G674*H674,6)</f>
      </c>
      <c r="L674" s="38">
        <v>0</v>
      </c>
      <c s="32">
        <f>ROUND(ROUND(L674,2)*ROUND(G674,3),2)</f>
      </c>
      <c s="36" t="s">
        <v>62</v>
      </c>
      <c>
        <f>(M674*21)/100</f>
      </c>
      <c t="s">
        <v>28</v>
      </c>
    </row>
    <row r="675" spans="1:5" ht="12.75">
      <c r="A675" s="35" t="s">
        <v>56</v>
      </c>
      <c r="E675" s="39" t="s">
        <v>3689</v>
      </c>
    </row>
    <row r="676" spans="1:5" ht="12.75">
      <c r="A676" s="35" t="s">
        <v>57</v>
      </c>
      <c r="E676" s="40" t="s">
        <v>5</v>
      </c>
    </row>
    <row r="677" spans="1:5" ht="191.25">
      <c r="A677" t="s">
        <v>58</v>
      </c>
      <c r="E677" s="39" t="s">
        <v>3688</v>
      </c>
    </row>
    <row r="678" spans="1:16" ht="12.75">
      <c r="A678" t="s">
        <v>50</v>
      </c>
      <c s="34" t="s">
        <v>1212</v>
      </c>
      <c s="34" t="s">
        <v>2992</v>
      </c>
      <c s="35" t="s">
        <v>5</v>
      </c>
      <c s="6" t="s">
        <v>3690</v>
      </c>
      <c s="36" t="s">
        <v>202</v>
      </c>
      <c s="37">
        <v>1665</v>
      </c>
      <c s="36">
        <v>0</v>
      </c>
      <c s="36">
        <f>ROUND(G678*H678,6)</f>
      </c>
      <c r="L678" s="38">
        <v>0</v>
      </c>
      <c s="32">
        <f>ROUND(ROUND(L678,2)*ROUND(G678,3),2)</f>
      </c>
      <c s="36" t="s">
        <v>62</v>
      </c>
      <c>
        <f>(M678*21)/100</f>
      </c>
      <c t="s">
        <v>28</v>
      </c>
    </row>
    <row r="679" spans="1:5" ht="12.75">
      <c r="A679" s="35" t="s">
        <v>56</v>
      </c>
      <c r="E679" s="39" t="s">
        <v>3690</v>
      </c>
    </row>
    <row r="680" spans="1:5" ht="12.75">
      <c r="A680" s="35" t="s">
        <v>57</v>
      </c>
      <c r="E680" s="40" t="s">
        <v>5</v>
      </c>
    </row>
    <row r="681" spans="1:5" ht="191.25">
      <c r="A681" t="s">
        <v>58</v>
      </c>
      <c r="E681" s="39" t="s">
        <v>3691</v>
      </c>
    </row>
    <row r="682" spans="1:16" ht="12.75">
      <c r="A682" t="s">
        <v>50</v>
      </c>
      <c s="34" t="s">
        <v>1213</v>
      </c>
      <c s="34" t="s">
        <v>2954</v>
      </c>
      <c s="35" t="s">
        <v>5</v>
      </c>
      <c s="6" t="s">
        <v>3692</v>
      </c>
      <c s="36" t="s">
        <v>202</v>
      </c>
      <c s="37">
        <v>1540</v>
      </c>
      <c s="36">
        <v>0</v>
      </c>
      <c s="36">
        <f>ROUND(G682*H682,6)</f>
      </c>
      <c r="L682" s="38">
        <v>0</v>
      </c>
      <c s="32">
        <f>ROUND(ROUND(L682,2)*ROUND(G682,3),2)</f>
      </c>
      <c s="36" t="s">
        <v>62</v>
      </c>
      <c>
        <f>(M682*21)/100</f>
      </c>
      <c t="s">
        <v>28</v>
      </c>
    </row>
    <row r="683" spans="1:5" ht="12.75">
      <c r="A683" s="35" t="s">
        <v>56</v>
      </c>
      <c r="E683" s="39" t="s">
        <v>3692</v>
      </c>
    </row>
    <row r="684" spans="1:5" ht="12.75">
      <c r="A684" s="35" t="s">
        <v>57</v>
      </c>
      <c r="E684" s="40" t="s">
        <v>5</v>
      </c>
    </row>
    <row r="685" spans="1:5" ht="191.25">
      <c r="A685" t="s">
        <v>58</v>
      </c>
      <c r="E685" s="39" t="s">
        <v>3691</v>
      </c>
    </row>
    <row r="686" spans="1:16" ht="12.75">
      <c r="A686" t="s">
        <v>50</v>
      </c>
      <c s="34" t="s">
        <v>1214</v>
      </c>
      <c s="34" t="s">
        <v>2955</v>
      </c>
      <c s="35" t="s">
        <v>5</v>
      </c>
      <c s="6" t="s">
        <v>3693</v>
      </c>
      <c s="36" t="s">
        <v>202</v>
      </c>
      <c s="37">
        <v>540</v>
      </c>
      <c s="36">
        <v>0</v>
      </c>
      <c s="36">
        <f>ROUND(G686*H686,6)</f>
      </c>
      <c r="L686" s="38">
        <v>0</v>
      </c>
      <c s="32">
        <f>ROUND(ROUND(L686,2)*ROUND(G686,3),2)</f>
      </c>
      <c s="36" t="s">
        <v>62</v>
      </c>
      <c>
        <f>(M686*21)/100</f>
      </c>
      <c t="s">
        <v>28</v>
      </c>
    </row>
    <row r="687" spans="1:5" ht="12.75">
      <c r="A687" s="35" t="s">
        <v>56</v>
      </c>
      <c r="E687" s="39" t="s">
        <v>3693</v>
      </c>
    </row>
    <row r="688" spans="1:5" ht="12.75">
      <c r="A688" s="35" t="s">
        <v>57</v>
      </c>
      <c r="E688" s="40" t="s">
        <v>5</v>
      </c>
    </row>
    <row r="689" spans="1:5" ht="191.25">
      <c r="A689" t="s">
        <v>58</v>
      </c>
      <c r="E689" s="39" t="s">
        <v>3694</v>
      </c>
    </row>
    <row r="690" spans="1:16" ht="12.75">
      <c r="A690" t="s">
        <v>50</v>
      </c>
      <c s="34" t="s">
        <v>1215</v>
      </c>
      <c s="34" t="s">
        <v>2956</v>
      </c>
      <c s="35" t="s">
        <v>5</v>
      </c>
      <c s="6" t="s">
        <v>3695</v>
      </c>
      <c s="36" t="s">
        <v>202</v>
      </c>
      <c s="37">
        <v>48650</v>
      </c>
      <c s="36">
        <v>0</v>
      </c>
      <c s="36">
        <f>ROUND(G690*H690,6)</f>
      </c>
      <c r="L690" s="38">
        <v>0</v>
      </c>
      <c s="32">
        <f>ROUND(ROUND(L690,2)*ROUND(G690,3),2)</f>
      </c>
      <c s="36" t="s">
        <v>62</v>
      </c>
      <c>
        <f>(M690*21)/100</f>
      </c>
      <c t="s">
        <v>28</v>
      </c>
    </row>
    <row r="691" spans="1:5" ht="12.75">
      <c r="A691" s="35" t="s">
        <v>56</v>
      </c>
      <c r="E691" s="39" t="s">
        <v>3695</v>
      </c>
    </row>
    <row r="692" spans="1:5" ht="12.75">
      <c r="A692" s="35" t="s">
        <v>57</v>
      </c>
      <c r="E692" s="40" t="s">
        <v>5</v>
      </c>
    </row>
    <row r="693" spans="1:5" ht="191.25">
      <c r="A693" t="s">
        <v>58</v>
      </c>
      <c r="E693" s="39" t="s">
        <v>3696</v>
      </c>
    </row>
    <row r="694" spans="1:16" ht="12.75">
      <c r="A694" t="s">
        <v>50</v>
      </c>
      <c s="34" t="s">
        <v>1216</v>
      </c>
      <c s="34" t="s">
        <v>2958</v>
      </c>
      <c s="35" t="s">
        <v>5</v>
      </c>
      <c s="6" t="s">
        <v>3697</v>
      </c>
      <c s="36" t="s">
        <v>202</v>
      </c>
      <c s="37">
        <v>540</v>
      </c>
      <c s="36">
        <v>0</v>
      </c>
      <c s="36">
        <f>ROUND(G694*H694,6)</f>
      </c>
      <c r="L694" s="38">
        <v>0</v>
      </c>
      <c s="32">
        <f>ROUND(ROUND(L694,2)*ROUND(G694,3),2)</f>
      </c>
      <c s="36" t="s">
        <v>62</v>
      </c>
      <c>
        <f>(M694*21)/100</f>
      </c>
      <c t="s">
        <v>28</v>
      </c>
    </row>
    <row r="695" spans="1:5" ht="12.75">
      <c r="A695" s="35" t="s">
        <v>56</v>
      </c>
      <c r="E695" s="39" t="s">
        <v>3697</v>
      </c>
    </row>
    <row r="696" spans="1:5" ht="12.75">
      <c r="A696" s="35" t="s">
        <v>57</v>
      </c>
      <c r="E696" s="40" t="s">
        <v>5</v>
      </c>
    </row>
    <row r="697" spans="1:5" ht="191.25">
      <c r="A697" t="s">
        <v>58</v>
      </c>
      <c r="E697" s="39" t="s">
        <v>3698</v>
      </c>
    </row>
    <row r="698" spans="1:16" ht="12.75">
      <c r="A698" t="s">
        <v>50</v>
      </c>
      <c s="34" t="s">
        <v>1217</v>
      </c>
      <c s="34" t="s">
        <v>2959</v>
      </c>
      <c s="35" t="s">
        <v>5</v>
      </c>
      <c s="6" t="s">
        <v>3699</v>
      </c>
      <c s="36" t="s">
        <v>202</v>
      </c>
      <c s="37">
        <v>540</v>
      </c>
      <c s="36">
        <v>0</v>
      </c>
      <c s="36">
        <f>ROUND(G698*H698,6)</f>
      </c>
      <c r="L698" s="38">
        <v>0</v>
      </c>
      <c s="32">
        <f>ROUND(ROUND(L698,2)*ROUND(G698,3),2)</f>
      </c>
      <c s="36" t="s">
        <v>62</v>
      </c>
      <c>
        <f>(M698*21)/100</f>
      </c>
      <c t="s">
        <v>28</v>
      </c>
    </row>
    <row r="699" spans="1:5" ht="12.75">
      <c r="A699" s="35" t="s">
        <v>56</v>
      </c>
      <c r="E699" s="39" t="s">
        <v>3699</v>
      </c>
    </row>
    <row r="700" spans="1:5" ht="12.75">
      <c r="A700" s="35" t="s">
        <v>57</v>
      </c>
      <c r="E700" s="40" t="s">
        <v>5</v>
      </c>
    </row>
    <row r="701" spans="1:5" ht="191.25">
      <c r="A701" t="s">
        <v>58</v>
      </c>
      <c r="E701" s="39" t="s">
        <v>3700</v>
      </c>
    </row>
    <row r="702" spans="1:16" ht="12.75">
      <c r="A702" t="s">
        <v>50</v>
      </c>
      <c s="34" t="s">
        <v>1218</v>
      </c>
      <c s="34" t="s">
        <v>2960</v>
      </c>
      <c s="35" t="s">
        <v>5</v>
      </c>
      <c s="6" t="s">
        <v>3701</v>
      </c>
      <c s="36" t="s">
        <v>202</v>
      </c>
      <c s="37">
        <v>380</v>
      </c>
      <c s="36">
        <v>0</v>
      </c>
      <c s="36">
        <f>ROUND(G702*H702,6)</f>
      </c>
      <c r="L702" s="38">
        <v>0</v>
      </c>
      <c s="32">
        <f>ROUND(ROUND(L702,2)*ROUND(G702,3),2)</f>
      </c>
      <c s="36" t="s">
        <v>62</v>
      </c>
      <c>
        <f>(M702*21)/100</f>
      </c>
      <c t="s">
        <v>28</v>
      </c>
    </row>
    <row r="703" spans="1:5" ht="12.75">
      <c r="A703" s="35" t="s">
        <v>56</v>
      </c>
      <c r="E703" s="39" t="s">
        <v>3701</v>
      </c>
    </row>
    <row r="704" spans="1:5" ht="12.75">
      <c r="A704" s="35" t="s">
        <v>57</v>
      </c>
      <c r="E704" s="40" t="s">
        <v>5</v>
      </c>
    </row>
    <row r="705" spans="1:5" ht="140.25">
      <c r="A705" t="s">
        <v>58</v>
      </c>
      <c r="E705" s="39" t="s">
        <v>3702</v>
      </c>
    </row>
    <row r="706" spans="1:16" ht="12.75">
      <c r="A706" t="s">
        <v>50</v>
      </c>
      <c s="34" t="s">
        <v>1219</v>
      </c>
      <c s="34" t="s">
        <v>2997</v>
      </c>
      <c s="35" t="s">
        <v>5</v>
      </c>
      <c s="6" t="s">
        <v>3703</v>
      </c>
      <c s="36" t="s">
        <v>202</v>
      </c>
      <c s="37">
        <v>125</v>
      </c>
      <c s="36">
        <v>0</v>
      </c>
      <c s="36">
        <f>ROUND(G706*H706,6)</f>
      </c>
      <c r="L706" s="38">
        <v>0</v>
      </c>
      <c s="32">
        <f>ROUND(ROUND(L706,2)*ROUND(G706,3),2)</f>
      </c>
      <c s="36" t="s">
        <v>62</v>
      </c>
      <c>
        <f>(M706*21)/100</f>
      </c>
      <c t="s">
        <v>28</v>
      </c>
    </row>
    <row r="707" spans="1:5" ht="12.75">
      <c r="A707" s="35" t="s">
        <v>56</v>
      </c>
      <c r="E707" s="39" t="s">
        <v>3703</v>
      </c>
    </row>
    <row r="708" spans="1:5" ht="12.75">
      <c r="A708" s="35" t="s">
        <v>57</v>
      </c>
      <c r="E708" s="40" t="s">
        <v>5</v>
      </c>
    </row>
    <row r="709" spans="1:5" ht="140.25">
      <c r="A709" t="s">
        <v>58</v>
      </c>
      <c r="E709" s="39" t="s">
        <v>3704</v>
      </c>
    </row>
    <row r="710" spans="1:16" ht="12.75">
      <c r="A710" t="s">
        <v>50</v>
      </c>
      <c s="34" t="s">
        <v>1220</v>
      </c>
      <c s="34" t="s">
        <v>3705</v>
      </c>
      <c s="35" t="s">
        <v>5</v>
      </c>
      <c s="6" t="s">
        <v>3706</v>
      </c>
      <c s="36" t="s">
        <v>202</v>
      </c>
      <c s="37">
        <v>3150</v>
      </c>
      <c s="36">
        <v>0</v>
      </c>
      <c s="36">
        <f>ROUND(G710*H710,6)</f>
      </c>
      <c r="L710" s="38">
        <v>0</v>
      </c>
      <c s="32">
        <f>ROUND(ROUND(L710,2)*ROUND(G710,3),2)</f>
      </c>
      <c s="36" t="s">
        <v>62</v>
      </c>
      <c>
        <f>(M710*21)/100</f>
      </c>
      <c t="s">
        <v>28</v>
      </c>
    </row>
    <row r="711" spans="1:5" ht="12.75">
      <c r="A711" s="35" t="s">
        <v>56</v>
      </c>
      <c r="E711" s="39" t="s">
        <v>3706</v>
      </c>
    </row>
    <row r="712" spans="1:5" ht="12.75">
      <c r="A712" s="35" t="s">
        <v>57</v>
      </c>
      <c r="E712" s="40" t="s">
        <v>5</v>
      </c>
    </row>
    <row r="713" spans="1:5" ht="140.25">
      <c r="A713" t="s">
        <v>58</v>
      </c>
      <c r="E713" s="39" t="s">
        <v>3707</v>
      </c>
    </row>
    <row r="714" spans="1:16" ht="12.75">
      <c r="A714" t="s">
        <v>50</v>
      </c>
      <c s="34" t="s">
        <v>1221</v>
      </c>
      <c s="34" t="s">
        <v>3708</v>
      </c>
      <c s="35" t="s">
        <v>5</v>
      </c>
      <c s="6" t="s">
        <v>3709</v>
      </c>
      <c s="36" t="s">
        <v>202</v>
      </c>
      <c s="37">
        <v>11576</v>
      </c>
      <c s="36">
        <v>0</v>
      </c>
      <c s="36">
        <f>ROUND(G714*H714,6)</f>
      </c>
      <c r="L714" s="38">
        <v>0</v>
      </c>
      <c s="32">
        <f>ROUND(ROUND(L714,2)*ROUND(G714,3),2)</f>
      </c>
      <c s="36" t="s">
        <v>62</v>
      </c>
      <c>
        <f>(M714*21)/100</f>
      </c>
      <c t="s">
        <v>28</v>
      </c>
    </row>
    <row r="715" spans="1:5" ht="12.75">
      <c r="A715" s="35" t="s">
        <v>56</v>
      </c>
      <c r="E715" s="39" t="s">
        <v>3709</v>
      </c>
    </row>
    <row r="716" spans="1:5" ht="12.75">
      <c r="A716" s="35" t="s">
        <v>57</v>
      </c>
      <c r="E716" s="40" t="s">
        <v>5</v>
      </c>
    </row>
    <row r="717" spans="1:5" ht="140.25">
      <c r="A717" t="s">
        <v>58</v>
      </c>
      <c r="E717" s="39" t="s">
        <v>3710</v>
      </c>
    </row>
    <row r="718" spans="1:16" ht="12.75">
      <c r="A718" t="s">
        <v>50</v>
      </c>
      <c s="34" t="s">
        <v>1222</v>
      </c>
      <c s="34" t="s">
        <v>3711</v>
      </c>
      <c s="35" t="s">
        <v>5</v>
      </c>
      <c s="6" t="s">
        <v>3712</v>
      </c>
      <c s="36" t="s">
        <v>202</v>
      </c>
      <c s="37">
        <v>200</v>
      </c>
      <c s="36">
        <v>0</v>
      </c>
      <c s="36">
        <f>ROUND(G718*H718,6)</f>
      </c>
      <c r="L718" s="38">
        <v>0</v>
      </c>
      <c s="32">
        <f>ROUND(ROUND(L718,2)*ROUND(G718,3),2)</f>
      </c>
      <c s="36" t="s">
        <v>62</v>
      </c>
      <c>
        <f>(M718*21)/100</f>
      </c>
      <c t="s">
        <v>28</v>
      </c>
    </row>
    <row r="719" spans="1:5" ht="12.75">
      <c r="A719" s="35" t="s">
        <v>56</v>
      </c>
      <c r="E719" s="39" t="s">
        <v>3712</v>
      </c>
    </row>
    <row r="720" spans="1:5" ht="12.75">
      <c r="A720" s="35" t="s">
        <v>57</v>
      </c>
      <c r="E720" s="40" t="s">
        <v>5</v>
      </c>
    </row>
    <row r="721" spans="1:5" ht="140.25">
      <c r="A721" t="s">
        <v>58</v>
      </c>
      <c r="E721" s="39" t="s">
        <v>3713</v>
      </c>
    </row>
    <row r="722" spans="1:16" ht="12.75">
      <c r="A722" t="s">
        <v>50</v>
      </c>
      <c s="34" t="s">
        <v>1223</v>
      </c>
      <c s="34" t="s">
        <v>3714</v>
      </c>
      <c s="35" t="s">
        <v>5</v>
      </c>
      <c s="6" t="s">
        <v>3715</v>
      </c>
      <c s="36" t="s">
        <v>202</v>
      </c>
      <c s="37">
        <v>260</v>
      </c>
      <c s="36">
        <v>0</v>
      </c>
      <c s="36">
        <f>ROUND(G722*H722,6)</f>
      </c>
      <c r="L722" s="38">
        <v>0</v>
      </c>
      <c s="32">
        <f>ROUND(ROUND(L722,2)*ROUND(G722,3),2)</f>
      </c>
      <c s="36" t="s">
        <v>62</v>
      </c>
      <c>
        <f>(M722*21)/100</f>
      </c>
      <c t="s">
        <v>28</v>
      </c>
    </row>
    <row r="723" spans="1:5" ht="12.75">
      <c r="A723" s="35" t="s">
        <v>56</v>
      </c>
      <c r="E723" s="39" t="s">
        <v>3715</v>
      </c>
    </row>
    <row r="724" spans="1:5" ht="12.75">
      <c r="A724" s="35" t="s">
        <v>57</v>
      </c>
      <c r="E724" s="40" t="s">
        <v>5</v>
      </c>
    </row>
    <row r="725" spans="1:5" ht="140.25">
      <c r="A725" t="s">
        <v>58</v>
      </c>
      <c r="E725" s="39" t="s">
        <v>3716</v>
      </c>
    </row>
    <row r="726" spans="1:16" ht="12.75">
      <c r="A726" t="s">
        <v>50</v>
      </c>
      <c s="34" t="s">
        <v>1224</v>
      </c>
      <c s="34" t="s">
        <v>3717</v>
      </c>
      <c s="35" t="s">
        <v>5</v>
      </c>
      <c s="6" t="s">
        <v>3718</v>
      </c>
      <c s="36" t="s">
        <v>202</v>
      </c>
      <c s="37">
        <v>210</v>
      </c>
      <c s="36">
        <v>0</v>
      </c>
      <c s="36">
        <f>ROUND(G726*H726,6)</f>
      </c>
      <c r="L726" s="38">
        <v>0</v>
      </c>
      <c s="32">
        <f>ROUND(ROUND(L726,2)*ROUND(G726,3),2)</f>
      </c>
      <c s="36" t="s">
        <v>62</v>
      </c>
      <c>
        <f>(M726*21)/100</f>
      </c>
      <c t="s">
        <v>28</v>
      </c>
    </row>
    <row r="727" spans="1:5" ht="12.75">
      <c r="A727" s="35" t="s">
        <v>56</v>
      </c>
      <c r="E727" s="39" t="s">
        <v>3718</v>
      </c>
    </row>
    <row r="728" spans="1:5" ht="12.75">
      <c r="A728" s="35" t="s">
        <v>57</v>
      </c>
      <c r="E728" s="40" t="s">
        <v>5</v>
      </c>
    </row>
    <row r="729" spans="1:5" ht="140.25">
      <c r="A729" t="s">
        <v>58</v>
      </c>
      <c r="E729" s="39" t="s">
        <v>3719</v>
      </c>
    </row>
    <row r="730" spans="1:16" ht="12.75">
      <c r="A730" t="s">
        <v>50</v>
      </c>
      <c s="34" t="s">
        <v>1225</v>
      </c>
      <c s="34" t="s">
        <v>3720</v>
      </c>
      <c s="35" t="s">
        <v>5</v>
      </c>
      <c s="6" t="s">
        <v>3721</v>
      </c>
      <c s="36" t="s">
        <v>202</v>
      </c>
      <c s="37">
        <v>210</v>
      </c>
      <c s="36">
        <v>0</v>
      </c>
      <c s="36">
        <f>ROUND(G730*H730,6)</f>
      </c>
      <c r="L730" s="38">
        <v>0</v>
      </c>
      <c s="32">
        <f>ROUND(ROUND(L730,2)*ROUND(G730,3),2)</f>
      </c>
      <c s="36" t="s">
        <v>62</v>
      </c>
      <c>
        <f>(M730*21)/100</f>
      </c>
      <c t="s">
        <v>28</v>
      </c>
    </row>
    <row r="731" spans="1:5" ht="12.75">
      <c r="A731" s="35" t="s">
        <v>56</v>
      </c>
      <c r="E731" s="39" t="s">
        <v>3721</v>
      </c>
    </row>
    <row r="732" spans="1:5" ht="12.75">
      <c r="A732" s="35" t="s">
        <v>57</v>
      </c>
      <c r="E732" s="40" t="s">
        <v>5</v>
      </c>
    </row>
    <row r="733" spans="1:5" ht="140.25">
      <c r="A733" t="s">
        <v>58</v>
      </c>
      <c r="E733" s="39" t="s">
        <v>3722</v>
      </c>
    </row>
    <row r="734" spans="1:16" ht="12.75">
      <c r="A734" t="s">
        <v>50</v>
      </c>
      <c s="34" t="s">
        <v>1226</v>
      </c>
      <c s="34" t="s">
        <v>3723</v>
      </c>
      <c s="35" t="s">
        <v>5</v>
      </c>
      <c s="6" t="s">
        <v>3724</v>
      </c>
      <c s="36" t="s">
        <v>202</v>
      </c>
      <c s="37">
        <v>180</v>
      </c>
      <c s="36">
        <v>0</v>
      </c>
      <c s="36">
        <f>ROUND(G734*H734,6)</f>
      </c>
      <c r="L734" s="38">
        <v>0</v>
      </c>
      <c s="32">
        <f>ROUND(ROUND(L734,2)*ROUND(G734,3),2)</f>
      </c>
      <c s="36" t="s">
        <v>62</v>
      </c>
      <c>
        <f>(M734*21)/100</f>
      </c>
      <c t="s">
        <v>28</v>
      </c>
    </row>
    <row r="735" spans="1:5" ht="12.75">
      <c r="A735" s="35" t="s">
        <v>56</v>
      </c>
      <c r="E735" s="39" t="s">
        <v>3724</v>
      </c>
    </row>
    <row r="736" spans="1:5" ht="12.75">
      <c r="A736" s="35" t="s">
        <v>57</v>
      </c>
      <c r="E736" s="40" t="s">
        <v>5</v>
      </c>
    </row>
    <row r="737" spans="1:5" ht="140.25">
      <c r="A737" t="s">
        <v>58</v>
      </c>
      <c r="E737" s="39" t="s">
        <v>3719</v>
      </c>
    </row>
    <row r="738" spans="1:16" ht="12.75">
      <c r="A738" t="s">
        <v>50</v>
      </c>
      <c s="34" t="s">
        <v>1227</v>
      </c>
      <c s="34" t="s">
        <v>3725</v>
      </c>
      <c s="35" t="s">
        <v>5</v>
      </c>
      <c s="6" t="s">
        <v>3726</v>
      </c>
      <c s="36" t="s">
        <v>202</v>
      </c>
      <c s="37">
        <v>180</v>
      </c>
      <c s="36">
        <v>0</v>
      </c>
      <c s="36">
        <f>ROUND(G738*H738,6)</f>
      </c>
      <c r="L738" s="38">
        <v>0</v>
      </c>
      <c s="32">
        <f>ROUND(ROUND(L738,2)*ROUND(G738,3),2)</f>
      </c>
      <c s="36" t="s">
        <v>62</v>
      </c>
      <c>
        <f>(M738*21)/100</f>
      </c>
      <c t="s">
        <v>28</v>
      </c>
    </row>
    <row r="739" spans="1:5" ht="12.75">
      <c r="A739" s="35" t="s">
        <v>56</v>
      </c>
      <c r="E739" s="39" t="s">
        <v>3726</v>
      </c>
    </row>
    <row r="740" spans="1:5" ht="12.75">
      <c r="A740" s="35" t="s">
        <v>57</v>
      </c>
      <c r="E740" s="40" t="s">
        <v>5</v>
      </c>
    </row>
    <row r="741" spans="1:5" ht="140.25">
      <c r="A741" t="s">
        <v>58</v>
      </c>
      <c r="E741" s="39" t="s">
        <v>3722</v>
      </c>
    </row>
    <row r="742" spans="1:16" ht="12.75">
      <c r="A742" t="s">
        <v>50</v>
      </c>
      <c s="34" t="s">
        <v>1229</v>
      </c>
      <c s="34" t="s">
        <v>3727</v>
      </c>
      <c s="35" t="s">
        <v>5</v>
      </c>
      <c s="6" t="s">
        <v>3728</v>
      </c>
      <c s="36" t="s">
        <v>202</v>
      </c>
      <c s="37">
        <v>200</v>
      </c>
      <c s="36">
        <v>0</v>
      </c>
      <c s="36">
        <f>ROUND(G742*H742,6)</f>
      </c>
      <c r="L742" s="38">
        <v>0</v>
      </c>
      <c s="32">
        <f>ROUND(ROUND(L742,2)*ROUND(G742,3),2)</f>
      </c>
      <c s="36" t="s">
        <v>62</v>
      </c>
      <c>
        <f>(M742*21)/100</f>
      </c>
      <c t="s">
        <v>28</v>
      </c>
    </row>
    <row r="743" spans="1:5" ht="12.75">
      <c r="A743" s="35" t="s">
        <v>56</v>
      </c>
      <c r="E743" s="39" t="s">
        <v>3728</v>
      </c>
    </row>
    <row r="744" spans="1:5" ht="12.75">
      <c r="A744" s="35" t="s">
        <v>57</v>
      </c>
      <c r="E744" s="40" t="s">
        <v>5</v>
      </c>
    </row>
    <row r="745" spans="1:5" ht="140.25">
      <c r="A745" t="s">
        <v>58</v>
      </c>
      <c r="E745" s="39" t="s">
        <v>3729</v>
      </c>
    </row>
    <row r="746" spans="1:16" ht="12.75">
      <c r="A746" t="s">
        <v>50</v>
      </c>
      <c s="34" t="s">
        <v>1230</v>
      </c>
      <c s="34" t="s">
        <v>3730</v>
      </c>
      <c s="35" t="s">
        <v>5</v>
      </c>
      <c s="6" t="s">
        <v>3731</v>
      </c>
      <c s="36" t="s">
        <v>202</v>
      </c>
      <c s="37">
        <v>120</v>
      </c>
      <c s="36">
        <v>0</v>
      </c>
      <c s="36">
        <f>ROUND(G746*H746,6)</f>
      </c>
      <c r="L746" s="38">
        <v>0</v>
      </c>
      <c s="32">
        <f>ROUND(ROUND(L746,2)*ROUND(G746,3),2)</f>
      </c>
      <c s="36" t="s">
        <v>62</v>
      </c>
      <c>
        <f>(M746*21)/100</f>
      </c>
      <c t="s">
        <v>28</v>
      </c>
    </row>
    <row r="747" spans="1:5" ht="12.75">
      <c r="A747" s="35" t="s">
        <v>56</v>
      </c>
      <c r="E747" s="39" t="s">
        <v>3731</v>
      </c>
    </row>
    <row r="748" spans="1:5" ht="12.75">
      <c r="A748" s="35" t="s">
        <v>57</v>
      </c>
      <c r="E748" s="40" t="s">
        <v>5</v>
      </c>
    </row>
    <row r="749" spans="1:5" ht="140.25">
      <c r="A749" t="s">
        <v>58</v>
      </c>
      <c r="E749" s="39" t="s">
        <v>3732</v>
      </c>
    </row>
    <row r="750" spans="1:16" ht="12.75">
      <c r="A750" t="s">
        <v>50</v>
      </c>
      <c s="34" t="s">
        <v>1231</v>
      </c>
      <c s="34" t="s">
        <v>3733</v>
      </c>
      <c s="35" t="s">
        <v>5</v>
      </c>
      <c s="6" t="s">
        <v>3734</v>
      </c>
      <c s="36" t="s">
        <v>202</v>
      </c>
      <c s="37">
        <v>700</v>
      </c>
      <c s="36">
        <v>0</v>
      </c>
      <c s="36">
        <f>ROUND(G750*H750,6)</f>
      </c>
      <c r="L750" s="38">
        <v>0</v>
      </c>
      <c s="32">
        <f>ROUND(ROUND(L750,2)*ROUND(G750,3),2)</f>
      </c>
      <c s="36" t="s">
        <v>62</v>
      </c>
      <c>
        <f>(M750*21)/100</f>
      </c>
      <c t="s">
        <v>28</v>
      </c>
    </row>
    <row r="751" spans="1:5" ht="12.75">
      <c r="A751" s="35" t="s">
        <v>56</v>
      </c>
      <c r="E751" s="39" t="s">
        <v>3734</v>
      </c>
    </row>
    <row r="752" spans="1:5" ht="12.75">
      <c r="A752" s="35" t="s">
        <v>57</v>
      </c>
      <c r="E752" s="40" t="s">
        <v>5</v>
      </c>
    </row>
    <row r="753" spans="1:5" ht="140.25">
      <c r="A753" t="s">
        <v>58</v>
      </c>
      <c r="E753" s="39" t="s">
        <v>3735</v>
      </c>
    </row>
    <row r="754" spans="1:16" ht="12.75">
      <c r="A754" t="s">
        <v>50</v>
      </c>
      <c s="34" t="s">
        <v>1232</v>
      </c>
      <c s="34" t="s">
        <v>3736</v>
      </c>
      <c s="35" t="s">
        <v>5</v>
      </c>
      <c s="6" t="s">
        <v>3737</v>
      </c>
      <c s="36" t="s">
        <v>202</v>
      </c>
      <c s="37">
        <v>10560</v>
      </c>
      <c s="36">
        <v>0</v>
      </c>
      <c s="36">
        <f>ROUND(G754*H754,6)</f>
      </c>
      <c r="L754" s="38">
        <v>0</v>
      </c>
      <c s="32">
        <f>ROUND(ROUND(L754,2)*ROUND(G754,3),2)</f>
      </c>
      <c s="36" t="s">
        <v>62</v>
      </c>
      <c>
        <f>(M754*21)/100</f>
      </c>
      <c t="s">
        <v>28</v>
      </c>
    </row>
    <row r="755" spans="1:5" ht="12.75">
      <c r="A755" s="35" t="s">
        <v>56</v>
      </c>
      <c r="E755" s="39" t="s">
        <v>3737</v>
      </c>
    </row>
    <row r="756" spans="1:5" ht="12.75">
      <c r="A756" s="35" t="s">
        <v>57</v>
      </c>
      <c r="E756" s="40" t="s">
        <v>5</v>
      </c>
    </row>
    <row r="757" spans="1:5" ht="191.25">
      <c r="A757" t="s">
        <v>58</v>
      </c>
      <c r="E757" s="39" t="s">
        <v>3738</v>
      </c>
    </row>
    <row r="758" spans="1:16" ht="12.75">
      <c r="A758" t="s">
        <v>50</v>
      </c>
      <c s="34" t="s">
        <v>1233</v>
      </c>
      <c s="34" t="s">
        <v>367</v>
      </c>
      <c s="35" t="s">
        <v>5</v>
      </c>
      <c s="6" t="s">
        <v>3739</v>
      </c>
      <c s="36" t="s">
        <v>202</v>
      </c>
      <c s="37">
        <v>3250</v>
      </c>
      <c s="36">
        <v>0</v>
      </c>
      <c s="36">
        <f>ROUND(G758*H758,6)</f>
      </c>
      <c r="L758" s="38">
        <v>0</v>
      </c>
      <c s="32">
        <f>ROUND(ROUND(L758,2)*ROUND(G758,3),2)</f>
      </c>
      <c s="36" t="s">
        <v>62</v>
      </c>
      <c>
        <f>(M758*21)/100</f>
      </c>
      <c t="s">
        <v>28</v>
      </c>
    </row>
    <row r="759" spans="1:5" ht="12.75">
      <c r="A759" s="35" t="s">
        <v>56</v>
      </c>
      <c r="E759" s="39" t="s">
        <v>3739</v>
      </c>
    </row>
    <row r="760" spans="1:5" ht="12.75">
      <c r="A760" s="35" t="s">
        <v>57</v>
      </c>
      <c r="E760" s="40" t="s">
        <v>5</v>
      </c>
    </row>
    <row r="761" spans="1:5" ht="140.25">
      <c r="A761" t="s">
        <v>58</v>
      </c>
      <c r="E761" s="39" t="s">
        <v>3740</v>
      </c>
    </row>
    <row r="762" spans="1:16" ht="25.5">
      <c r="A762" t="s">
        <v>50</v>
      </c>
      <c s="34" t="s">
        <v>1234</v>
      </c>
      <c s="34" t="s">
        <v>3741</v>
      </c>
      <c s="35" t="s">
        <v>5</v>
      </c>
      <c s="6" t="s">
        <v>3742</v>
      </c>
      <c s="36" t="s">
        <v>202</v>
      </c>
      <c s="37">
        <v>7310</v>
      </c>
      <c s="36">
        <v>0</v>
      </c>
      <c s="36">
        <f>ROUND(G762*H762,6)</f>
      </c>
      <c r="L762" s="38">
        <v>0</v>
      </c>
      <c s="32">
        <f>ROUND(ROUND(L762,2)*ROUND(G762,3),2)</f>
      </c>
      <c s="36" t="s">
        <v>62</v>
      </c>
      <c>
        <f>(M762*21)/100</f>
      </c>
      <c t="s">
        <v>28</v>
      </c>
    </row>
    <row r="763" spans="1:5" ht="25.5">
      <c r="A763" s="35" t="s">
        <v>56</v>
      </c>
      <c r="E763" s="39" t="s">
        <v>3742</v>
      </c>
    </row>
    <row r="764" spans="1:5" ht="12.75">
      <c r="A764" s="35" t="s">
        <v>57</v>
      </c>
      <c r="E764" s="40" t="s">
        <v>5</v>
      </c>
    </row>
    <row r="765" spans="1:5" ht="140.25">
      <c r="A765" t="s">
        <v>58</v>
      </c>
      <c r="E765" s="39" t="s">
        <v>3740</v>
      </c>
    </row>
    <row r="766" spans="1:16" ht="12.75">
      <c r="A766" t="s">
        <v>50</v>
      </c>
      <c s="34" t="s">
        <v>1235</v>
      </c>
      <c s="34" t="s">
        <v>3743</v>
      </c>
      <c s="35" t="s">
        <v>5</v>
      </c>
      <c s="6" t="s">
        <v>3744</v>
      </c>
      <c s="36" t="s">
        <v>202</v>
      </c>
      <c s="37">
        <v>250</v>
      </c>
      <c s="36">
        <v>0</v>
      </c>
      <c s="36">
        <f>ROUND(G766*H766,6)</f>
      </c>
      <c r="L766" s="38">
        <v>0</v>
      </c>
      <c s="32">
        <f>ROUND(ROUND(L766,2)*ROUND(G766,3),2)</f>
      </c>
      <c s="36" t="s">
        <v>62</v>
      </c>
      <c>
        <f>(M766*21)/100</f>
      </c>
      <c t="s">
        <v>28</v>
      </c>
    </row>
    <row r="767" spans="1:5" ht="12.75">
      <c r="A767" s="35" t="s">
        <v>56</v>
      </c>
      <c r="E767" s="39" t="s">
        <v>3744</v>
      </c>
    </row>
    <row r="768" spans="1:5" ht="12.75">
      <c r="A768" s="35" t="s">
        <v>57</v>
      </c>
      <c r="E768" s="40" t="s">
        <v>5</v>
      </c>
    </row>
    <row r="769" spans="1:5" ht="191.25">
      <c r="A769" t="s">
        <v>58</v>
      </c>
      <c r="E769" s="39" t="s">
        <v>3745</v>
      </c>
    </row>
    <row r="770" spans="1:16" ht="12.75">
      <c r="A770" t="s">
        <v>50</v>
      </c>
      <c s="34" t="s">
        <v>1236</v>
      </c>
      <c s="34" t="s">
        <v>3746</v>
      </c>
      <c s="35" t="s">
        <v>5</v>
      </c>
      <c s="6" t="s">
        <v>3747</v>
      </c>
      <c s="36" t="s">
        <v>202</v>
      </c>
      <c s="37">
        <v>105</v>
      </c>
      <c s="36">
        <v>0</v>
      </c>
      <c s="36">
        <f>ROUND(G770*H770,6)</f>
      </c>
      <c r="L770" s="38">
        <v>0</v>
      </c>
      <c s="32">
        <f>ROUND(ROUND(L770,2)*ROUND(G770,3),2)</f>
      </c>
      <c s="36" t="s">
        <v>62</v>
      </c>
      <c>
        <f>(M770*21)/100</f>
      </c>
      <c t="s">
        <v>28</v>
      </c>
    </row>
    <row r="771" spans="1:5" ht="12.75">
      <c r="A771" s="35" t="s">
        <v>56</v>
      </c>
      <c r="E771" s="39" t="s">
        <v>3747</v>
      </c>
    </row>
    <row r="772" spans="1:5" ht="12.75">
      <c r="A772" s="35" t="s">
        <v>57</v>
      </c>
      <c r="E772" s="40" t="s">
        <v>5</v>
      </c>
    </row>
    <row r="773" spans="1:5" ht="140.25">
      <c r="A773" t="s">
        <v>58</v>
      </c>
      <c r="E773" s="39" t="s">
        <v>3748</v>
      </c>
    </row>
    <row r="774" spans="1:16" ht="25.5">
      <c r="A774" t="s">
        <v>50</v>
      </c>
      <c s="34" t="s">
        <v>1237</v>
      </c>
      <c s="34" t="s">
        <v>3749</v>
      </c>
      <c s="35" t="s">
        <v>5</v>
      </c>
      <c s="6" t="s">
        <v>3750</v>
      </c>
      <c s="36" t="s">
        <v>202</v>
      </c>
      <c s="37">
        <v>145</v>
      </c>
      <c s="36">
        <v>0</v>
      </c>
      <c s="36">
        <f>ROUND(G774*H774,6)</f>
      </c>
      <c r="L774" s="38">
        <v>0</v>
      </c>
      <c s="32">
        <f>ROUND(ROUND(L774,2)*ROUND(G774,3),2)</f>
      </c>
      <c s="36" t="s">
        <v>62</v>
      </c>
      <c>
        <f>(M774*21)/100</f>
      </c>
      <c t="s">
        <v>28</v>
      </c>
    </row>
    <row r="775" spans="1:5" ht="25.5">
      <c r="A775" s="35" t="s">
        <v>56</v>
      </c>
      <c r="E775" s="39" t="s">
        <v>3750</v>
      </c>
    </row>
    <row r="776" spans="1:5" ht="12.75">
      <c r="A776" s="35" t="s">
        <v>57</v>
      </c>
      <c r="E776" s="40" t="s">
        <v>5</v>
      </c>
    </row>
    <row r="777" spans="1:5" ht="140.25">
      <c r="A777" t="s">
        <v>58</v>
      </c>
      <c r="E777" s="39" t="s">
        <v>3748</v>
      </c>
    </row>
    <row r="778" spans="1:16" ht="12.75">
      <c r="A778" t="s">
        <v>50</v>
      </c>
      <c s="34" t="s">
        <v>1238</v>
      </c>
      <c s="34" t="s">
        <v>3751</v>
      </c>
      <c s="35" t="s">
        <v>5</v>
      </c>
      <c s="6" t="s">
        <v>3752</v>
      </c>
      <c s="36" t="s">
        <v>244</v>
      </c>
      <c s="37">
        <v>4</v>
      </c>
      <c s="36">
        <v>0</v>
      </c>
      <c s="36">
        <f>ROUND(G778*H778,6)</f>
      </c>
      <c r="L778" s="38">
        <v>0</v>
      </c>
      <c s="32">
        <f>ROUND(ROUND(L778,2)*ROUND(G778,3),2)</f>
      </c>
      <c s="36" t="s">
        <v>62</v>
      </c>
      <c>
        <f>(M778*21)/100</f>
      </c>
      <c t="s">
        <v>28</v>
      </c>
    </row>
    <row r="779" spans="1:5" ht="12.75">
      <c r="A779" s="35" t="s">
        <v>56</v>
      </c>
      <c r="E779" s="39" t="s">
        <v>3752</v>
      </c>
    </row>
    <row r="780" spans="1:5" ht="12.75">
      <c r="A780" s="35" t="s">
        <v>57</v>
      </c>
      <c r="E780" s="40" t="s">
        <v>5</v>
      </c>
    </row>
    <row r="781" spans="1:5" ht="140.25">
      <c r="A781" t="s">
        <v>58</v>
      </c>
      <c r="E781" s="39" t="s">
        <v>3753</v>
      </c>
    </row>
    <row r="782" spans="1:16" ht="12.75">
      <c r="A782" t="s">
        <v>50</v>
      </c>
      <c s="34" t="s">
        <v>1239</v>
      </c>
      <c s="34" t="s">
        <v>3754</v>
      </c>
      <c s="35" t="s">
        <v>5</v>
      </c>
      <c s="6" t="s">
        <v>3755</v>
      </c>
      <c s="36" t="s">
        <v>244</v>
      </c>
      <c s="37">
        <v>4</v>
      </c>
      <c s="36">
        <v>0</v>
      </c>
      <c s="36">
        <f>ROUND(G782*H782,6)</f>
      </c>
      <c r="L782" s="38">
        <v>0</v>
      </c>
      <c s="32">
        <f>ROUND(ROUND(L782,2)*ROUND(G782,3),2)</f>
      </c>
      <c s="36" t="s">
        <v>62</v>
      </c>
      <c>
        <f>(M782*21)/100</f>
      </c>
      <c t="s">
        <v>28</v>
      </c>
    </row>
    <row r="783" spans="1:5" ht="12.75">
      <c r="A783" s="35" t="s">
        <v>56</v>
      </c>
      <c r="E783" s="39" t="s">
        <v>3755</v>
      </c>
    </row>
    <row r="784" spans="1:5" ht="12.75">
      <c r="A784" s="35" t="s">
        <v>57</v>
      </c>
      <c r="E784" s="40" t="s">
        <v>5</v>
      </c>
    </row>
    <row r="785" spans="1:5" ht="140.25">
      <c r="A785" t="s">
        <v>58</v>
      </c>
      <c r="E785" s="39" t="s">
        <v>3756</v>
      </c>
    </row>
    <row r="786" spans="1:16" ht="12.75">
      <c r="A786" t="s">
        <v>50</v>
      </c>
      <c s="34" t="s">
        <v>1240</v>
      </c>
      <c s="34" t="s">
        <v>3757</v>
      </c>
      <c s="35" t="s">
        <v>5</v>
      </c>
      <c s="6" t="s">
        <v>3758</v>
      </c>
      <c s="36" t="s">
        <v>244</v>
      </c>
      <c s="37">
        <v>4</v>
      </c>
      <c s="36">
        <v>0</v>
      </c>
      <c s="36">
        <f>ROUND(G786*H786,6)</f>
      </c>
      <c r="L786" s="38">
        <v>0</v>
      </c>
      <c s="32">
        <f>ROUND(ROUND(L786,2)*ROUND(G786,3),2)</f>
      </c>
      <c s="36" t="s">
        <v>62</v>
      </c>
      <c>
        <f>(M786*21)/100</f>
      </c>
      <c t="s">
        <v>28</v>
      </c>
    </row>
    <row r="787" spans="1:5" ht="12.75">
      <c r="A787" s="35" t="s">
        <v>56</v>
      </c>
      <c r="E787" s="39" t="s">
        <v>3758</v>
      </c>
    </row>
    <row r="788" spans="1:5" ht="12.75">
      <c r="A788" s="35" t="s">
        <v>57</v>
      </c>
      <c r="E788" s="40" t="s">
        <v>5</v>
      </c>
    </row>
    <row r="789" spans="1:5" ht="140.25">
      <c r="A789" t="s">
        <v>58</v>
      </c>
      <c r="E789" s="39" t="s">
        <v>3753</v>
      </c>
    </row>
    <row r="790" spans="1:16" ht="12.75">
      <c r="A790" t="s">
        <v>50</v>
      </c>
      <c s="34" t="s">
        <v>1241</v>
      </c>
      <c s="34" t="s">
        <v>3759</v>
      </c>
      <c s="35" t="s">
        <v>5</v>
      </c>
      <c s="6" t="s">
        <v>3760</v>
      </c>
      <c s="36" t="s">
        <v>244</v>
      </c>
      <c s="37">
        <v>4</v>
      </c>
      <c s="36">
        <v>0</v>
      </c>
      <c s="36">
        <f>ROUND(G790*H790,6)</f>
      </c>
      <c r="L790" s="38">
        <v>0</v>
      </c>
      <c s="32">
        <f>ROUND(ROUND(L790,2)*ROUND(G790,3),2)</f>
      </c>
      <c s="36" t="s">
        <v>62</v>
      </c>
      <c>
        <f>(M790*21)/100</f>
      </c>
      <c t="s">
        <v>28</v>
      </c>
    </row>
    <row r="791" spans="1:5" ht="12.75">
      <c r="A791" s="35" t="s">
        <v>56</v>
      </c>
      <c r="E791" s="39" t="s">
        <v>3760</v>
      </c>
    </row>
    <row r="792" spans="1:5" ht="12.75">
      <c r="A792" s="35" t="s">
        <v>57</v>
      </c>
      <c r="E792" s="40" t="s">
        <v>5</v>
      </c>
    </row>
    <row r="793" spans="1:5" ht="140.25">
      <c r="A793" t="s">
        <v>58</v>
      </c>
      <c r="E793" s="39" t="s">
        <v>3756</v>
      </c>
    </row>
    <row r="794" spans="1:16" ht="12.75">
      <c r="A794" t="s">
        <v>50</v>
      </c>
      <c s="34" t="s">
        <v>1242</v>
      </c>
      <c s="34" t="s">
        <v>3761</v>
      </c>
      <c s="35" t="s">
        <v>5</v>
      </c>
      <c s="6" t="s">
        <v>3762</v>
      </c>
      <c s="36" t="s">
        <v>202</v>
      </c>
      <c s="37">
        <v>4250</v>
      </c>
      <c s="36">
        <v>0</v>
      </c>
      <c s="36">
        <f>ROUND(G794*H794,6)</f>
      </c>
      <c r="L794" s="38">
        <v>0</v>
      </c>
      <c s="32">
        <f>ROUND(ROUND(L794,2)*ROUND(G794,3),2)</f>
      </c>
      <c s="36" t="s">
        <v>62</v>
      </c>
      <c>
        <f>(M794*21)/100</f>
      </c>
      <c t="s">
        <v>28</v>
      </c>
    </row>
    <row r="795" spans="1:5" ht="12.75">
      <c r="A795" s="35" t="s">
        <v>56</v>
      </c>
      <c r="E795" s="39" t="s">
        <v>3762</v>
      </c>
    </row>
    <row r="796" spans="1:5" ht="12.75">
      <c r="A796" s="35" t="s">
        <v>57</v>
      </c>
      <c r="E796" s="40" t="s">
        <v>5</v>
      </c>
    </row>
    <row r="797" spans="1:5" ht="140.25">
      <c r="A797" t="s">
        <v>58</v>
      </c>
      <c r="E797" s="39" t="s">
        <v>3763</v>
      </c>
    </row>
    <row r="798" spans="1:16" ht="12.75">
      <c r="A798" t="s">
        <v>50</v>
      </c>
      <c s="34" t="s">
        <v>1243</v>
      </c>
      <c s="34" t="s">
        <v>3764</v>
      </c>
      <c s="35" t="s">
        <v>5</v>
      </c>
      <c s="6" t="s">
        <v>3765</v>
      </c>
      <c s="36" t="s">
        <v>202</v>
      </c>
      <c s="37">
        <v>250</v>
      </c>
      <c s="36">
        <v>0</v>
      </c>
      <c s="36">
        <f>ROUND(G798*H798,6)</f>
      </c>
      <c r="L798" s="38">
        <v>0</v>
      </c>
      <c s="32">
        <f>ROUND(ROUND(L798,2)*ROUND(G798,3),2)</f>
      </c>
      <c s="36" t="s">
        <v>62</v>
      </c>
      <c>
        <f>(M798*21)/100</f>
      </c>
      <c t="s">
        <v>28</v>
      </c>
    </row>
    <row r="799" spans="1:5" ht="12.75">
      <c r="A799" s="35" t="s">
        <v>56</v>
      </c>
      <c r="E799" s="39" t="s">
        <v>3765</v>
      </c>
    </row>
    <row r="800" spans="1:5" ht="12.75">
      <c r="A800" s="35" t="s">
        <v>57</v>
      </c>
      <c r="E800" s="40" t="s">
        <v>5</v>
      </c>
    </row>
    <row r="801" spans="1:5" ht="140.25">
      <c r="A801" t="s">
        <v>58</v>
      </c>
      <c r="E801" s="39" t="s">
        <v>3766</v>
      </c>
    </row>
    <row r="802" spans="1:16" ht="12.75">
      <c r="A802" t="s">
        <v>50</v>
      </c>
      <c s="34" t="s">
        <v>1244</v>
      </c>
      <c s="34" t="s">
        <v>3767</v>
      </c>
      <c s="35" t="s">
        <v>5</v>
      </c>
      <c s="6" t="s">
        <v>3768</v>
      </c>
      <c s="36" t="s">
        <v>202</v>
      </c>
      <c s="37">
        <v>4550</v>
      </c>
      <c s="36">
        <v>0</v>
      </c>
      <c s="36">
        <f>ROUND(G802*H802,6)</f>
      </c>
      <c r="L802" s="38">
        <v>0</v>
      </c>
      <c s="32">
        <f>ROUND(ROUND(L802,2)*ROUND(G802,3),2)</f>
      </c>
      <c s="36" t="s">
        <v>62</v>
      </c>
      <c>
        <f>(M802*21)/100</f>
      </c>
      <c t="s">
        <v>28</v>
      </c>
    </row>
    <row r="803" spans="1:5" ht="12.75">
      <c r="A803" s="35" t="s">
        <v>56</v>
      </c>
      <c r="E803" s="39" t="s">
        <v>3768</v>
      </c>
    </row>
    <row r="804" spans="1:5" ht="12.75">
      <c r="A804" s="35" t="s">
        <v>57</v>
      </c>
      <c r="E804" s="40" t="s">
        <v>5</v>
      </c>
    </row>
    <row r="805" spans="1:5" ht="140.25">
      <c r="A805" t="s">
        <v>58</v>
      </c>
      <c r="E805" s="39" t="s">
        <v>3766</v>
      </c>
    </row>
    <row r="806" spans="1:16" ht="12.75">
      <c r="A806" t="s">
        <v>50</v>
      </c>
      <c s="34" t="s">
        <v>1245</v>
      </c>
      <c s="34" t="s">
        <v>3769</v>
      </c>
      <c s="35" t="s">
        <v>5</v>
      </c>
      <c s="6" t="s">
        <v>3770</v>
      </c>
      <c s="36" t="s">
        <v>202</v>
      </c>
      <c s="37">
        <v>250</v>
      </c>
      <c s="36">
        <v>0</v>
      </c>
      <c s="36">
        <f>ROUND(G806*H806,6)</f>
      </c>
      <c r="L806" s="38">
        <v>0</v>
      </c>
      <c s="32">
        <f>ROUND(ROUND(L806,2)*ROUND(G806,3),2)</f>
      </c>
      <c s="36" t="s">
        <v>62</v>
      </c>
      <c>
        <f>(M806*21)/100</f>
      </c>
      <c t="s">
        <v>28</v>
      </c>
    </row>
    <row r="807" spans="1:5" ht="12.75">
      <c r="A807" s="35" t="s">
        <v>56</v>
      </c>
      <c r="E807" s="39" t="s">
        <v>3770</v>
      </c>
    </row>
    <row r="808" spans="1:5" ht="12.75">
      <c r="A808" s="35" t="s">
        <v>57</v>
      </c>
      <c r="E808" s="40" t="s">
        <v>5</v>
      </c>
    </row>
    <row r="809" spans="1:5" ht="140.25">
      <c r="A809" t="s">
        <v>58</v>
      </c>
      <c r="E809" s="39" t="s">
        <v>3771</v>
      </c>
    </row>
    <row r="810" spans="1:16" ht="12.75">
      <c r="A810" t="s">
        <v>50</v>
      </c>
      <c s="34" t="s">
        <v>1247</v>
      </c>
      <c s="34" t="s">
        <v>3772</v>
      </c>
      <c s="35" t="s">
        <v>5</v>
      </c>
      <c s="6" t="s">
        <v>3773</v>
      </c>
      <c s="36" t="s">
        <v>202</v>
      </c>
      <c s="37">
        <v>1250</v>
      </c>
      <c s="36">
        <v>0</v>
      </c>
      <c s="36">
        <f>ROUND(G810*H810,6)</f>
      </c>
      <c r="L810" s="38">
        <v>0</v>
      </c>
      <c s="32">
        <f>ROUND(ROUND(L810,2)*ROUND(G810,3),2)</f>
      </c>
      <c s="36" t="s">
        <v>62</v>
      </c>
      <c>
        <f>(M810*21)/100</f>
      </c>
      <c t="s">
        <v>28</v>
      </c>
    </row>
    <row r="811" spans="1:5" ht="12.75">
      <c r="A811" s="35" t="s">
        <v>56</v>
      </c>
      <c r="E811" s="39" t="s">
        <v>3773</v>
      </c>
    </row>
    <row r="812" spans="1:5" ht="12.75">
      <c r="A812" s="35" t="s">
        <v>57</v>
      </c>
      <c r="E812" s="40" t="s">
        <v>5</v>
      </c>
    </row>
    <row r="813" spans="1:5" ht="140.25">
      <c r="A813" t="s">
        <v>58</v>
      </c>
      <c r="E813" s="39" t="s">
        <v>3774</v>
      </c>
    </row>
    <row r="814" spans="1:16" ht="12.75">
      <c r="A814" t="s">
        <v>50</v>
      </c>
      <c s="34" t="s">
        <v>1248</v>
      </c>
      <c s="34" t="s">
        <v>3775</v>
      </c>
      <c s="35" t="s">
        <v>5</v>
      </c>
      <c s="6" t="s">
        <v>3776</v>
      </c>
      <c s="36" t="s">
        <v>202</v>
      </c>
      <c s="37">
        <v>1250</v>
      </c>
      <c s="36">
        <v>0</v>
      </c>
      <c s="36">
        <f>ROUND(G814*H814,6)</f>
      </c>
      <c r="L814" s="38">
        <v>0</v>
      </c>
      <c s="32">
        <f>ROUND(ROUND(L814,2)*ROUND(G814,3),2)</f>
      </c>
      <c s="36" t="s">
        <v>62</v>
      </c>
      <c>
        <f>(M814*21)/100</f>
      </c>
      <c t="s">
        <v>28</v>
      </c>
    </row>
    <row r="815" spans="1:5" ht="12.75">
      <c r="A815" s="35" t="s">
        <v>56</v>
      </c>
      <c r="E815" s="39" t="s">
        <v>3776</v>
      </c>
    </row>
    <row r="816" spans="1:5" ht="12.75">
      <c r="A816" s="35" t="s">
        <v>57</v>
      </c>
      <c r="E816" s="40" t="s">
        <v>5</v>
      </c>
    </row>
    <row r="817" spans="1:5" ht="191.25">
      <c r="A817" t="s">
        <v>58</v>
      </c>
      <c r="E817" s="39" t="s">
        <v>3777</v>
      </c>
    </row>
    <row r="818" spans="1:16" ht="12.75">
      <c r="A818" t="s">
        <v>50</v>
      </c>
      <c s="34" t="s">
        <v>1252</v>
      </c>
      <c s="34" t="s">
        <v>3778</v>
      </c>
      <c s="35" t="s">
        <v>5</v>
      </c>
      <c s="6" t="s">
        <v>3779</v>
      </c>
      <c s="36" t="s">
        <v>202</v>
      </c>
      <c s="37">
        <v>4565</v>
      </c>
      <c s="36">
        <v>0</v>
      </c>
      <c s="36">
        <f>ROUND(G818*H818,6)</f>
      </c>
      <c r="L818" s="38">
        <v>0</v>
      </c>
      <c s="32">
        <f>ROUND(ROUND(L818,2)*ROUND(G818,3),2)</f>
      </c>
      <c s="36" t="s">
        <v>62</v>
      </c>
      <c>
        <f>(M818*21)/100</f>
      </c>
      <c t="s">
        <v>28</v>
      </c>
    </row>
    <row r="819" spans="1:5" ht="12.75">
      <c r="A819" s="35" t="s">
        <v>56</v>
      </c>
      <c r="E819" s="39" t="s">
        <v>3779</v>
      </c>
    </row>
    <row r="820" spans="1:5" ht="12.75">
      <c r="A820" s="35" t="s">
        <v>57</v>
      </c>
      <c r="E820" s="40" t="s">
        <v>5</v>
      </c>
    </row>
    <row r="821" spans="1:5" ht="191.25">
      <c r="A821" t="s">
        <v>58</v>
      </c>
      <c r="E821" s="39" t="s">
        <v>3780</v>
      </c>
    </row>
    <row r="822" spans="1:16" ht="12.75">
      <c r="A822" t="s">
        <v>50</v>
      </c>
      <c s="34" t="s">
        <v>1253</v>
      </c>
      <c s="34" t="s">
        <v>3781</v>
      </c>
      <c s="35" t="s">
        <v>5</v>
      </c>
      <c s="6" t="s">
        <v>3782</v>
      </c>
      <c s="36" t="s">
        <v>202</v>
      </c>
      <c s="37">
        <v>1250</v>
      </c>
      <c s="36">
        <v>0</v>
      </c>
      <c s="36">
        <f>ROUND(G822*H822,6)</f>
      </c>
      <c r="L822" s="38">
        <v>0</v>
      </c>
      <c s="32">
        <f>ROUND(ROUND(L822,2)*ROUND(G822,3),2)</f>
      </c>
      <c s="36" t="s">
        <v>62</v>
      </c>
      <c>
        <f>(M822*21)/100</f>
      </c>
      <c t="s">
        <v>28</v>
      </c>
    </row>
    <row r="823" spans="1:5" ht="12.75">
      <c r="A823" s="35" t="s">
        <v>56</v>
      </c>
      <c r="E823" s="39" t="s">
        <v>3782</v>
      </c>
    </row>
    <row r="824" spans="1:5" ht="12.75">
      <c r="A824" s="35" t="s">
        <v>57</v>
      </c>
      <c r="E824" s="40" t="s">
        <v>5</v>
      </c>
    </row>
    <row r="825" spans="1:5" ht="191.25">
      <c r="A825" t="s">
        <v>58</v>
      </c>
      <c r="E825" s="39" t="s">
        <v>3783</v>
      </c>
    </row>
    <row r="826" spans="1:16" ht="12.75">
      <c r="A826" t="s">
        <v>50</v>
      </c>
      <c s="34" t="s">
        <v>1254</v>
      </c>
      <c s="34" t="s">
        <v>3784</v>
      </c>
      <c s="35" t="s">
        <v>5</v>
      </c>
      <c s="6" t="s">
        <v>3785</v>
      </c>
      <c s="36" t="s">
        <v>244</v>
      </c>
      <c s="37">
        <v>5000</v>
      </c>
      <c s="36">
        <v>0</v>
      </c>
      <c s="36">
        <f>ROUND(G826*H826,6)</f>
      </c>
      <c r="L826" s="38">
        <v>0</v>
      </c>
      <c s="32">
        <f>ROUND(ROUND(L826,2)*ROUND(G826,3),2)</f>
      </c>
      <c s="36" t="s">
        <v>62</v>
      </c>
      <c>
        <f>(M826*21)/100</f>
      </c>
      <c t="s">
        <v>28</v>
      </c>
    </row>
    <row r="827" spans="1:5" ht="12.75">
      <c r="A827" s="35" t="s">
        <v>56</v>
      </c>
      <c r="E827" s="39" t="s">
        <v>3785</v>
      </c>
    </row>
    <row r="828" spans="1:5" ht="12.75">
      <c r="A828" s="35" t="s">
        <v>57</v>
      </c>
      <c r="E828" s="40" t="s">
        <v>5</v>
      </c>
    </row>
    <row r="829" spans="1:5" ht="191.25">
      <c r="A829" t="s">
        <v>58</v>
      </c>
      <c r="E829" s="39" t="s">
        <v>3786</v>
      </c>
    </row>
    <row r="830" spans="1:16" ht="12.75">
      <c r="A830" t="s">
        <v>50</v>
      </c>
      <c s="34" t="s">
        <v>1255</v>
      </c>
      <c s="34" t="s">
        <v>3787</v>
      </c>
      <c s="35" t="s">
        <v>5</v>
      </c>
      <c s="6" t="s">
        <v>3788</v>
      </c>
      <c s="36" t="s">
        <v>244</v>
      </c>
      <c s="37">
        <v>300</v>
      </c>
      <c s="36">
        <v>0</v>
      </c>
      <c s="36">
        <f>ROUND(G830*H830,6)</f>
      </c>
      <c r="L830" s="38">
        <v>0</v>
      </c>
      <c s="32">
        <f>ROUND(ROUND(L830,2)*ROUND(G830,3),2)</f>
      </c>
      <c s="36" t="s">
        <v>62</v>
      </c>
      <c>
        <f>(M830*21)/100</f>
      </c>
      <c t="s">
        <v>28</v>
      </c>
    </row>
    <row r="831" spans="1:5" ht="12.75">
      <c r="A831" s="35" t="s">
        <v>56</v>
      </c>
      <c r="E831" s="39" t="s">
        <v>3788</v>
      </c>
    </row>
    <row r="832" spans="1:5" ht="12.75">
      <c r="A832" s="35" t="s">
        <v>57</v>
      </c>
      <c r="E832" s="40" t="s">
        <v>5</v>
      </c>
    </row>
    <row r="833" spans="1:5" ht="191.25">
      <c r="A833" t="s">
        <v>58</v>
      </c>
      <c r="E833" s="39" t="s">
        <v>3789</v>
      </c>
    </row>
    <row r="834" spans="1:16" ht="12.75">
      <c r="A834" t="s">
        <v>50</v>
      </c>
      <c s="34" t="s">
        <v>1256</v>
      </c>
      <c s="34" t="s">
        <v>3790</v>
      </c>
      <c s="35" t="s">
        <v>5</v>
      </c>
      <c s="6" t="s">
        <v>3791</v>
      </c>
      <c s="36" t="s">
        <v>244</v>
      </c>
      <c s="37">
        <v>20</v>
      </c>
      <c s="36">
        <v>0</v>
      </c>
      <c s="36">
        <f>ROUND(G834*H834,6)</f>
      </c>
      <c r="L834" s="38">
        <v>0</v>
      </c>
      <c s="32">
        <f>ROUND(ROUND(L834,2)*ROUND(G834,3),2)</f>
      </c>
      <c s="36" t="s">
        <v>62</v>
      </c>
      <c>
        <f>(M834*21)/100</f>
      </c>
      <c t="s">
        <v>28</v>
      </c>
    </row>
    <row r="835" spans="1:5" ht="12.75">
      <c r="A835" s="35" t="s">
        <v>56</v>
      </c>
      <c r="E835" s="39" t="s">
        <v>3791</v>
      </c>
    </row>
    <row r="836" spans="1:5" ht="12.75">
      <c r="A836" s="35" t="s">
        <v>57</v>
      </c>
      <c r="E836" s="40" t="s">
        <v>5</v>
      </c>
    </row>
    <row r="837" spans="1:5" ht="191.25">
      <c r="A837" t="s">
        <v>58</v>
      </c>
      <c r="E837" s="39" t="s">
        <v>3792</v>
      </c>
    </row>
    <row r="838" spans="1:16" ht="12.75">
      <c r="A838" t="s">
        <v>50</v>
      </c>
      <c s="34" t="s">
        <v>1257</v>
      </c>
      <c s="34" t="s">
        <v>3793</v>
      </c>
      <c s="35" t="s">
        <v>51</v>
      </c>
      <c s="6" t="s">
        <v>3794</v>
      </c>
      <c s="36" t="s">
        <v>202</v>
      </c>
      <c s="37">
        <v>19650</v>
      </c>
      <c s="36">
        <v>0</v>
      </c>
      <c s="36">
        <f>ROUND(G838*H838,6)</f>
      </c>
      <c r="L838" s="38">
        <v>0</v>
      </c>
      <c s="32">
        <f>ROUND(ROUND(L838,2)*ROUND(G838,3),2)</f>
      </c>
      <c s="36" t="s">
        <v>55</v>
      </c>
      <c>
        <f>(M838*21)/100</f>
      </c>
      <c t="s">
        <v>28</v>
      </c>
    </row>
    <row r="839" spans="1:5" ht="12.75">
      <c r="A839" s="35" t="s">
        <v>56</v>
      </c>
      <c r="E839" s="39" t="s">
        <v>3794</v>
      </c>
    </row>
    <row r="840" spans="1:5" ht="12.75">
      <c r="A840" s="35" t="s">
        <v>57</v>
      </c>
      <c r="E840" s="40" t="s">
        <v>5</v>
      </c>
    </row>
    <row r="841" spans="1:5" ht="191.25">
      <c r="A841" t="s">
        <v>58</v>
      </c>
      <c r="E841" s="39" t="s">
        <v>3795</v>
      </c>
    </row>
    <row r="842" spans="1:16" ht="12.75">
      <c r="A842" t="s">
        <v>50</v>
      </c>
      <c s="34" t="s">
        <v>1258</v>
      </c>
      <c s="34" t="s">
        <v>676</v>
      </c>
      <c s="35" t="s">
        <v>28</v>
      </c>
      <c s="6" t="s">
        <v>677</v>
      </c>
      <c s="36" t="s">
        <v>202</v>
      </c>
      <c s="37">
        <v>12350</v>
      </c>
      <c s="36">
        <v>0</v>
      </c>
      <c s="36">
        <f>ROUND(G842*H842,6)</f>
      </c>
      <c r="L842" s="38">
        <v>0</v>
      </c>
      <c s="32">
        <f>ROUND(ROUND(L842,2)*ROUND(G842,3),2)</f>
      </c>
      <c s="36" t="s">
        <v>55</v>
      </c>
      <c>
        <f>(M842*21)/100</f>
      </c>
      <c t="s">
        <v>28</v>
      </c>
    </row>
    <row r="843" spans="1:5" ht="12.75">
      <c r="A843" s="35" t="s">
        <v>56</v>
      </c>
      <c r="E843" s="39" t="s">
        <v>677</v>
      </c>
    </row>
    <row r="844" spans="1:5" ht="12.75">
      <c r="A844" s="35" t="s">
        <v>57</v>
      </c>
      <c r="E844" s="40" t="s">
        <v>5</v>
      </c>
    </row>
    <row r="845" spans="1:5" ht="191.25">
      <c r="A845" t="s">
        <v>58</v>
      </c>
      <c r="E845" s="39" t="s">
        <v>678</v>
      </c>
    </row>
    <row r="846" spans="1:16" ht="12.75">
      <c r="A846" t="s">
        <v>50</v>
      </c>
      <c s="34" t="s">
        <v>1259</v>
      </c>
      <c s="34" t="s">
        <v>3793</v>
      </c>
      <c s="35" t="s">
        <v>28</v>
      </c>
      <c s="6" t="s">
        <v>3794</v>
      </c>
      <c s="36" t="s">
        <v>202</v>
      </c>
      <c s="37">
        <v>2025</v>
      </c>
      <c s="36">
        <v>0</v>
      </c>
      <c s="36">
        <f>ROUND(G846*H846,6)</f>
      </c>
      <c r="L846" s="38">
        <v>0</v>
      </c>
      <c s="32">
        <f>ROUND(ROUND(L846,2)*ROUND(G846,3),2)</f>
      </c>
      <c s="36" t="s">
        <v>55</v>
      </c>
      <c>
        <f>(M846*21)/100</f>
      </c>
      <c t="s">
        <v>28</v>
      </c>
    </row>
    <row r="847" spans="1:5" ht="12.75">
      <c r="A847" s="35" t="s">
        <v>56</v>
      </c>
      <c r="E847" s="39" t="s">
        <v>3794</v>
      </c>
    </row>
    <row r="848" spans="1:5" ht="12.75">
      <c r="A848" s="35" t="s">
        <v>57</v>
      </c>
      <c r="E848" s="40" t="s">
        <v>5</v>
      </c>
    </row>
    <row r="849" spans="1:5" ht="191.25">
      <c r="A849" t="s">
        <v>58</v>
      </c>
      <c r="E849" s="39" t="s">
        <v>3795</v>
      </c>
    </row>
    <row r="850" spans="1:16" ht="12.75">
      <c r="A850" t="s">
        <v>50</v>
      </c>
      <c s="34" t="s">
        <v>1260</v>
      </c>
      <c s="34" t="s">
        <v>676</v>
      </c>
      <c s="35" t="s">
        <v>5</v>
      </c>
      <c s="6" t="s">
        <v>677</v>
      </c>
      <c s="36" t="s">
        <v>202</v>
      </c>
      <c s="37">
        <v>975</v>
      </c>
      <c s="36">
        <v>0</v>
      </c>
      <c s="36">
        <f>ROUND(G850*H850,6)</f>
      </c>
      <c r="L850" s="38">
        <v>0</v>
      </c>
      <c s="32">
        <f>ROUND(ROUND(L850,2)*ROUND(G850,3),2)</f>
      </c>
      <c s="36" t="s">
        <v>55</v>
      </c>
      <c>
        <f>(M850*21)/100</f>
      </c>
      <c t="s">
        <v>28</v>
      </c>
    </row>
    <row r="851" spans="1:5" ht="12.75">
      <c r="A851" s="35" t="s">
        <v>56</v>
      </c>
      <c r="E851" s="39" t="s">
        <v>677</v>
      </c>
    </row>
    <row r="852" spans="1:5" ht="12.75">
      <c r="A852" s="35" t="s">
        <v>57</v>
      </c>
      <c r="E852" s="40" t="s">
        <v>5</v>
      </c>
    </row>
    <row r="853" spans="1:5" ht="191.25">
      <c r="A853" t="s">
        <v>58</v>
      </c>
      <c r="E853" s="39" t="s">
        <v>678</v>
      </c>
    </row>
    <row r="854" spans="1:16" ht="12.75">
      <c r="A854" t="s">
        <v>50</v>
      </c>
      <c s="34" t="s">
        <v>1261</v>
      </c>
      <c s="34" t="s">
        <v>3796</v>
      </c>
      <c s="35" t="s">
        <v>51</v>
      </c>
      <c s="6" t="s">
        <v>3797</v>
      </c>
      <c s="36" t="s">
        <v>202</v>
      </c>
      <c s="37">
        <v>1135</v>
      </c>
      <c s="36">
        <v>0</v>
      </c>
      <c s="36">
        <f>ROUND(G854*H854,6)</f>
      </c>
      <c r="L854" s="38">
        <v>0</v>
      </c>
      <c s="32">
        <f>ROUND(ROUND(L854,2)*ROUND(G854,3),2)</f>
      </c>
      <c s="36" t="s">
        <v>55</v>
      </c>
      <c>
        <f>(M854*21)/100</f>
      </c>
      <c t="s">
        <v>28</v>
      </c>
    </row>
    <row r="855" spans="1:5" ht="12.75">
      <c r="A855" s="35" t="s">
        <v>56</v>
      </c>
      <c r="E855" s="39" t="s">
        <v>3797</v>
      </c>
    </row>
    <row r="856" spans="1:5" ht="12.75">
      <c r="A856" s="35" t="s">
        <v>57</v>
      </c>
      <c r="E856" s="40" t="s">
        <v>5</v>
      </c>
    </row>
    <row r="857" spans="1:5" ht="191.25">
      <c r="A857" t="s">
        <v>58</v>
      </c>
      <c r="E857" s="39" t="s">
        <v>3798</v>
      </c>
    </row>
    <row r="858" spans="1:16" ht="12.75">
      <c r="A858" t="s">
        <v>50</v>
      </c>
      <c s="34" t="s">
        <v>1262</v>
      </c>
      <c s="34" t="s">
        <v>3799</v>
      </c>
      <c s="35" t="s">
        <v>28</v>
      </c>
      <c s="6" t="s">
        <v>3800</v>
      </c>
      <c s="36" t="s">
        <v>202</v>
      </c>
      <c s="37">
        <v>530</v>
      </c>
      <c s="36">
        <v>0</v>
      </c>
      <c s="36">
        <f>ROUND(G858*H858,6)</f>
      </c>
      <c r="L858" s="38">
        <v>0</v>
      </c>
      <c s="32">
        <f>ROUND(ROUND(L858,2)*ROUND(G858,3),2)</f>
      </c>
      <c s="36" t="s">
        <v>55</v>
      </c>
      <c>
        <f>(M858*21)/100</f>
      </c>
      <c t="s">
        <v>28</v>
      </c>
    </row>
    <row r="859" spans="1:5" ht="12.75">
      <c r="A859" s="35" t="s">
        <v>56</v>
      </c>
      <c r="E859" s="39" t="s">
        <v>3800</v>
      </c>
    </row>
    <row r="860" spans="1:5" ht="12.75">
      <c r="A860" s="35" t="s">
        <v>57</v>
      </c>
      <c r="E860" s="40" t="s">
        <v>5</v>
      </c>
    </row>
    <row r="861" spans="1:5" ht="191.25">
      <c r="A861" t="s">
        <v>58</v>
      </c>
      <c r="E861" s="39" t="s">
        <v>3801</v>
      </c>
    </row>
    <row r="862" spans="1:16" ht="12.75">
      <c r="A862" t="s">
        <v>50</v>
      </c>
      <c s="34" t="s">
        <v>1263</v>
      </c>
      <c s="34" t="s">
        <v>3799</v>
      </c>
      <c s="35" t="s">
        <v>5</v>
      </c>
      <c s="6" t="s">
        <v>3800</v>
      </c>
      <c s="36" t="s">
        <v>202</v>
      </c>
      <c s="37">
        <v>580</v>
      </c>
      <c s="36">
        <v>0</v>
      </c>
      <c s="36">
        <f>ROUND(G862*H862,6)</f>
      </c>
      <c r="L862" s="38">
        <v>0</v>
      </c>
      <c s="32">
        <f>ROUND(ROUND(L862,2)*ROUND(G862,3),2)</f>
      </c>
      <c s="36" t="s">
        <v>55</v>
      </c>
      <c>
        <f>(M862*21)/100</f>
      </c>
      <c t="s">
        <v>28</v>
      </c>
    </row>
    <row r="863" spans="1:5" ht="12.75">
      <c r="A863" s="35" t="s">
        <v>56</v>
      </c>
      <c r="E863" s="39" t="s">
        <v>3800</v>
      </c>
    </row>
    <row r="864" spans="1:5" ht="12.75">
      <c r="A864" s="35" t="s">
        <v>57</v>
      </c>
      <c r="E864" s="40" t="s">
        <v>5</v>
      </c>
    </row>
    <row r="865" spans="1:5" ht="191.25">
      <c r="A865" t="s">
        <v>58</v>
      </c>
      <c r="E865" s="39" t="s">
        <v>3801</v>
      </c>
    </row>
    <row r="866" spans="1:16" ht="12.75">
      <c r="A866" t="s">
        <v>50</v>
      </c>
      <c s="34" t="s">
        <v>1264</v>
      </c>
      <c s="34" t="s">
        <v>3796</v>
      </c>
      <c s="35" t="s">
        <v>5</v>
      </c>
      <c s="6" t="s">
        <v>3797</v>
      </c>
      <c s="36" t="s">
        <v>202</v>
      </c>
      <c s="37">
        <v>960</v>
      </c>
      <c s="36">
        <v>0</v>
      </c>
      <c s="36">
        <f>ROUND(G866*H866,6)</f>
      </c>
      <c r="L866" s="38">
        <v>0</v>
      </c>
      <c s="32">
        <f>ROUND(ROUND(L866,2)*ROUND(G866,3),2)</f>
      </c>
      <c s="36" t="s">
        <v>55</v>
      </c>
      <c>
        <f>(M866*21)/100</f>
      </c>
      <c t="s">
        <v>28</v>
      </c>
    </row>
    <row r="867" spans="1:5" ht="12.75">
      <c r="A867" s="35" t="s">
        <v>56</v>
      </c>
      <c r="E867" s="39" t="s">
        <v>3797</v>
      </c>
    </row>
    <row r="868" spans="1:5" ht="12.75">
      <c r="A868" s="35" t="s">
        <v>57</v>
      </c>
      <c r="E868" s="40" t="s">
        <v>5</v>
      </c>
    </row>
    <row r="869" spans="1:5" ht="191.25">
      <c r="A869" t="s">
        <v>58</v>
      </c>
      <c r="E869" s="39" t="s">
        <v>3798</v>
      </c>
    </row>
    <row r="870" spans="1:16" ht="12.75">
      <c r="A870" t="s">
        <v>50</v>
      </c>
      <c s="34" t="s">
        <v>1265</v>
      </c>
      <c s="34" t="s">
        <v>3802</v>
      </c>
      <c s="35" t="s">
        <v>5</v>
      </c>
      <c s="6" t="s">
        <v>3803</v>
      </c>
      <c s="36" t="s">
        <v>202</v>
      </c>
      <c s="37">
        <v>310</v>
      </c>
      <c s="36">
        <v>0</v>
      </c>
      <c s="36">
        <f>ROUND(G870*H870,6)</f>
      </c>
      <c r="L870" s="38">
        <v>0</v>
      </c>
      <c s="32">
        <f>ROUND(ROUND(L870,2)*ROUND(G870,3),2)</f>
      </c>
      <c s="36" t="s">
        <v>55</v>
      </c>
      <c>
        <f>(M870*21)/100</f>
      </c>
      <c t="s">
        <v>28</v>
      </c>
    </row>
    <row r="871" spans="1:5" ht="12.75">
      <c r="A871" s="35" t="s">
        <v>56</v>
      </c>
      <c r="E871" s="39" t="s">
        <v>3803</v>
      </c>
    </row>
    <row r="872" spans="1:5" ht="12.75">
      <c r="A872" s="35" t="s">
        <v>57</v>
      </c>
      <c r="E872" s="40" t="s">
        <v>5</v>
      </c>
    </row>
    <row r="873" spans="1:5" ht="191.25">
      <c r="A873" t="s">
        <v>58</v>
      </c>
      <c r="E873" s="39" t="s">
        <v>3804</v>
      </c>
    </row>
    <row r="874" spans="1:16" ht="12.75">
      <c r="A874" t="s">
        <v>50</v>
      </c>
      <c s="34" t="s">
        <v>1266</v>
      </c>
      <c s="34" t="s">
        <v>3805</v>
      </c>
      <c s="35" t="s">
        <v>5</v>
      </c>
      <c s="6" t="s">
        <v>3806</v>
      </c>
      <c s="36" t="s">
        <v>202</v>
      </c>
      <c s="37">
        <v>230</v>
      </c>
      <c s="36">
        <v>0</v>
      </c>
      <c s="36">
        <f>ROUND(G874*H874,6)</f>
      </c>
      <c r="L874" s="38">
        <v>0</v>
      </c>
      <c s="32">
        <f>ROUND(ROUND(L874,2)*ROUND(G874,3),2)</f>
      </c>
      <c s="36" t="s">
        <v>55</v>
      </c>
      <c>
        <f>(M874*21)/100</f>
      </c>
      <c t="s">
        <v>28</v>
      </c>
    </row>
    <row r="875" spans="1:5" ht="12.75">
      <c r="A875" s="35" t="s">
        <v>56</v>
      </c>
      <c r="E875" s="39" t="s">
        <v>3806</v>
      </c>
    </row>
    <row r="876" spans="1:5" ht="12.75">
      <c r="A876" s="35" t="s">
        <v>57</v>
      </c>
      <c r="E876" s="40" t="s">
        <v>5</v>
      </c>
    </row>
    <row r="877" spans="1:5" ht="191.25">
      <c r="A877" t="s">
        <v>58</v>
      </c>
      <c r="E877" s="39" t="s">
        <v>3807</v>
      </c>
    </row>
    <row r="878" spans="1:16" ht="12.75">
      <c r="A878" t="s">
        <v>50</v>
      </c>
      <c s="34" t="s">
        <v>1268</v>
      </c>
      <c s="34" t="s">
        <v>676</v>
      </c>
      <c s="35" t="s">
        <v>51</v>
      </c>
      <c s="6" t="s">
        <v>677</v>
      </c>
      <c s="36" t="s">
        <v>202</v>
      </c>
      <c s="37">
        <v>16350</v>
      </c>
      <c s="36">
        <v>0</v>
      </c>
      <c s="36">
        <f>ROUND(G878*H878,6)</f>
      </c>
      <c r="L878" s="38">
        <v>0</v>
      </c>
      <c s="32">
        <f>ROUND(ROUND(L878,2)*ROUND(G878,3),2)</f>
      </c>
      <c s="36" t="s">
        <v>55</v>
      </c>
      <c>
        <f>(M878*21)/100</f>
      </c>
      <c t="s">
        <v>28</v>
      </c>
    </row>
    <row r="879" spans="1:5" ht="12.75">
      <c r="A879" s="35" t="s">
        <v>56</v>
      </c>
      <c r="E879" s="39" t="s">
        <v>677</v>
      </c>
    </row>
    <row r="880" spans="1:5" ht="12.75">
      <c r="A880" s="35" t="s">
        <v>57</v>
      </c>
      <c r="E880" s="40" t="s">
        <v>5</v>
      </c>
    </row>
    <row r="881" spans="1:5" ht="191.25">
      <c r="A881" t="s">
        <v>58</v>
      </c>
      <c r="E881" s="39" t="s">
        <v>678</v>
      </c>
    </row>
    <row r="882" spans="1:16" ht="12.75">
      <c r="A882" t="s">
        <v>50</v>
      </c>
      <c s="34" t="s">
        <v>1269</v>
      </c>
      <c s="34" t="s">
        <v>3793</v>
      </c>
      <c s="35" t="s">
        <v>5</v>
      </c>
      <c s="6" t="s">
        <v>3794</v>
      </c>
      <c s="36" t="s">
        <v>202</v>
      </c>
      <c s="37">
        <v>32300</v>
      </c>
      <c s="36">
        <v>0</v>
      </c>
      <c s="36">
        <f>ROUND(G882*H882,6)</f>
      </c>
      <c r="L882" s="38">
        <v>0</v>
      </c>
      <c s="32">
        <f>ROUND(ROUND(L882,2)*ROUND(G882,3),2)</f>
      </c>
      <c s="36" t="s">
        <v>55</v>
      </c>
      <c>
        <f>(M882*21)/100</f>
      </c>
      <c t="s">
        <v>28</v>
      </c>
    </row>
    <row r="883" spans="1:5" ht="12.75">
      <c r="A883" s="35" t="s">
        <v>56</v>
      </c>
      <c r="E883" s="39" t="s">
        <v>3794</v>
      </c>
    </row>
    <row r="884" spans="1:5" ht="12.75">
      <c r="A884" s="35" t="s">
        <v>57</v>
      </c>
      <c r="E884" s="40" t="s">
        <v>5</v>
      </c>
    </row>
    <row r="885" spans="1:5" ht="191.25">
      <c r="A885" t="s">
        <v>58</v>
      </c>
      <c r="E885" s="39" t="s">
        <v>3795</v>
      </c>
    </row>
    <row r="886" spans="1:16" ht="12.75">
      <c r="A886" t="s">
        <v>50</v>
      </c>
      <c s="34" t="s">
        <v>1270</v>
      </c>
      <c s="34" t="s">
        <v>3796</v>
      </c>
      <c s="35" t="s">
        <v>28</v>
      </c>
      <c s="6" t="s">
        <v>3797</v>
      </c>
      <c s="36" t="s">
        <v>202</v>
      </c>
      <c s="37">
        <v>310</v>
      </c>
      <c s="36">
        <v>0</v>
      </c>
      <c s="36">
        <f>ROUND(G886*H886,6)</f>
      </c>
      <c r="L886" s="38">
        <v>0</v>
      </c>
      <c s="32">
        <f>ROUND(ROUND(L886,2)*ROUND(G886,3),2)</f>
      </c>
      <c s="36" t="s">
        <v>55</v>
      </c>
      <c>
        <f>(M886*21)/100</f>
      </c>
      <c t="s">
        <v>28</v>
      </c>
    </row>
    <row r="887" spans="1:5" ht="12.75">
      <c r="A887" s="35" t="s">
        <v>56</v>
      </c>
      <c r="E887" s="39" t="s">
        <v>3797</v>
      </c>
    </row>
    <row r="888" spans="1:5" ht="12.75">
      <c r="A888" s="35" t="s">
        <v>57</v>
      </c>
      <c r="E888" s="40" t="s">
        <v>5</v>
      </c>
    </row>
    <row r="889" spans="1:5" ht="191.25">
      <c r="A889" t="s">
        <v>58</v>
      </c>
      <c r="E889" s="39" t="s">
        <v>3798</v>
      </c>
    </row>
    <row r="890" spans="1:16" ht="12.75">
      <c r="A890" t="s">
        <v>50</v>
      </c>
      <c s="34" t="s">
        <v>1271</v>
      </c>
      <c s="34" t="s">
        <v>3799</v>
      </c>
      <c s="35" t="s">
        <v>51</v>
      </c>
      <c s="6" t="s">
        <v>3800</v>
      </c>
      <c s="36" t="s">
        <v>202</v>
      </c>
      <c s="37">
        <v>230</v>
      </c>
      <c s="36">
        <v>0</v>
      </c>
      <c s="36">
        <f>ROUND(G890*H890,6)</f>
      </c>
      <c r="L890" s="38">
        <v>0</v>
      </c>
      <c s="32">
        <f>ROUND(ROUND(L890,2)*ROUND(G890,3),2)</f>
      </c>
      <c s="36" t="s">
        <v>55</v>
      </c>
      <c>
        <f>(M890*21)/100</f>
      </c>
      <c t="s">
        <v>28</v>
      </c>
    </row>
    <row r="891" spans="1:5" ht="12.75">
      <c r="A891" s="35" t="s">
        <v>56</v>
      </c>
      <c r="E891" s="39" t="s">
        <v>3800</v>
      </c>
    </row>
    <row r="892" spans="1:5" ht="12.75">
      <c r="A892" s="35" t="s">
        <v>57</v>
      </c>
      <c r="E892" s="40" t="s">
        <v>5</v>
      </c>
    </row>
    <row r="893" spans="1:5" ht="191.25">
      <c r="A893" t="s">
        <v>58</v>
      </c>
      <c r="E893" s="39" t="s">
        <v>3801</v>
      </c>
    </row>
    <row r="894" spans="1:16" ht="12.75">
      <c r="A894" t="s">
        <v>50</v>
      </c>
      <c s="34" t="s">
        <v>1272</v>
      </c>
      <c s="34" t="s">
        <v>3805</v>
      </c>
      <c s="35" t="s">
        <v>51</v>
      </c>
      <c s="6" t="s">
        <v>3806</v>
      </c>
      <c s="36" t="s">
        <v>202</v>
      </c>
      <c s="37">
        <v>230</v>
      </c>
      <c s="36">
        <v>0</v>
      </c>
      <c s="36">
        <f>ROUND(G894*H894,6)</f>
      </c>
      <c r="L894" s="38">
        <v>0</v>
      </c>
      <c s="32">
        <f>ROUND(ROUND(L894,2)*ROUND(G894,3),2)</f>
      </c>
      <c s="36" t="s">
        <v>55</v>
      </c>
      <c>
        <f>(M894*21)/100</f>
      </c>
      <c t="s">
        <v>28</v>
      </c>
    </row>
    <row r="895" spans="1:5" ht="12.75">
      <c r="A895" s="35" t="s">
        <v>56</v>
      </c>
      <c r="E895" s="39" t="s">
        <v>3806</v>
      </c>
    </row>
    <row r="896" spans="1:5" ht="12.75">
      <c r="A896" s="35" t="s">
        <v>57</v>
      </c>
      <c r="E896" s="40" t="s">
        <v>5</v>
      </c>
    </row>
    <row r="897" spans="1:5" ht="191.25">
      <c r="A897" t="s">
        <v>58</v>
      </c>
      <c r="E897" s="39" t="s">
        <v>3807</v>
      </c>
    </row>
    <row r="898" spans="1:16" ht="12.75">
      <c r="A898" t="s">
        <v>50</v>
      </c>
      <c s="34" t="s">
        <v>1273</v>
      </c>
      <c s="34" t="s">
        <v>3802</v>
      </c>
      <c s="35" t="s">
        <v>51</v>
      </c>
      <c s="6" t="s">
        <v>3803</v>
      </c>
      <c s="36" t="s">
        <v>202</v>
      </c>
      <c s="37">
        <v>310</v>
      </c>
      <c s="36">
        <v>0</v>
      </c>
      <c s="36">
        <f>ROUND(G898*H898,6)</f>
      </c>
      <c r="L898" s="38">
        <v>0</v>
      </c>
      <c s="32">
        <f>ROUND(ROUND(L898,2)*ROUND(G898,3),2)</f>
      </c>
      <c s="36" t="s">
        <v>55</v>
      </c>
      <c>
        <f>(M898*21)/100</f>
      </c>
      <c t="s">
        <v>28</v>
      </c>
    </row>
    <row r="899" spans="1:5" ht="12.75">
      <c r="A899" s="35" t="s">
        <v>56</v>
      </c>
      <c r="E899" s="39" t="s">
        <v>3803</v>
      </c>
    </row>
    <row r="900" spans="1:5" ht="12.75">
      <c r="A900" s="35" t="s">
        <v>57</v>
      </c>
      <c r="E900" s="40" t="s">
        <v>5</v>
      </c>
    </row>
    <row r="901" spans="1:5" ht="191.25">
      <c r="A901" t="s">
        <v>58</v>
      </c>
      <c r="E901" s="39" t="s">
        <v>3804</v>
      </c>
    </row>
    <row r="902" spans="1:16" ht="12.75">
      <c r="A902" t="s">
        <v>50</v>
      </c>
      <c s="34" t="s">
        <v>1274</v>
      </c>
      <c s="34" t="s">
        <v>3808</v>
      </c>
      <c s="35" t="s">
        <v>5</v>
      </c>
      <c s="6" t="s">
        <v>3809</v>
      </c>
      <c s="36" t="s">
        <v>202</v>
      </c>
      <c s="37">
        <v>380</v>
      </c>
      <c s="36">
        <v>0</v>
      </c>
      <c s="36">
        <f>ROUND(G902*H902,6)</f>
      </c>
      <c r="L902" s="38">
        <v>0</v>
      </c>
      <c s="32">
        <f>ROUND(ROUND(L902,2)*ROUND(G902,3),2)</f>
      </c>
      <c s="36" t="s">
        <v>55</v>
      </c>
      <c>
        <f>(M902*21)/100</f>
      </c>
      <c t="s">
        <v>28</v>
      </c>
    </row>
    <row r="903" spans="1:5" ht="12.75">
      <c r="A903" s="35" t="s">
        <v>56</v>
      </c>
      <c r="E903" s="39" t="s">
        <v>3809</v>
      </c>
    </row>
    <row r="904" spans="1:5" ht="12.75">
      <c r="A904" s="35" t="s">
        <v>57</v>
      </c>
      <c r="E904" s="40" t="s">
        <v>5</v>
      </c>
    </row>
    <row r="905" spans="1:5" ht="191.25">
      <c r="A905" t="s">
        <v>58</v>
      </c>
      <c r="E905" s="39" t="s">
        <v>3810</v>
      </c>
    </row>
    <row r="906" spans="1:16" ht="12.75">
      <c r="A906" t="s">
        <v>50</v>
      </c>
      <c s="34" t="s">
        <v>1275</v>
      </c>
      <c s="34" t="s">
        <v>3808</v>
      </c>
      <c s="35" t="s">
        <v>51</v>
      </c>
      <c s="6" t="s">
        <v>3809</v>
      </c>
      <c s="36" t="s">
        <v>202</v>
      </c>
      <c s="37">
        <v>125</v>
      </c>
      <c s="36">
        <v>0</v>
      </c>
      <c s="36">
        <f>ROUND(G906*H906,6)</f>
      </c>
      <c r="L906" s="38">
        <v>0</v>
      </c>
      <c s="32">
        <f>ROUND(ROUND(L906,2)*ROUND(G906,3),2)</f>
      </c>
      <c s="36" t="s">
        <v>55</v>
      </c>
      <c>
        <f>(M906*21)/100</f>
      </c>
      <c t="s">
        <v>28</v>
      </c>
    </row>
    <row r="907" spans="1:5" ht="12.75">
      <c r="A907" s="35" t="s">
        <v>56</v>
      </c>
      <c r="E907" s="39" t="s">
        <v>3809</v>
      </c>
    </row>
    <row r="908" spans="1:5" ht="12.75">
      <c r="A908" s="35" t="s">
        <v>57</v>
      </c>
      <c r="E908" s="40" t="s">
        <v>5</v>
      </c>
    </row>
    <row r="909" spans="1:5" ht="191.25">
      <c r="A909" t="s">
        <v>58</v>
      </c>
      <c r="E909" s="39" t="s">
        <v>3810</v>
      </c>
    </row>
    <row r="910" spans="1:16" ht="12.75">
      <c r="A910" t="s">
        <v>50</v>
      </c>
      <c s="34" t="s">
        <v>1276</v>
      </c>
      <c s="34" t="s">
        <v>3811</v>
      </c>
      <c s="35" t="s">
        <v>5</v>
      </c>
      <c s="6" t="s">
        <v>3812</v>
      </c>
      <c s="36" t="s">
        <v>202</v>
      </c>
      <c s="37">
        <v>3150</v>
      </c>
      <c s="36">
        <v>0</v>
      </c>
      <c s="36">
        <f>ROUND(G910*H910,6)</f>
      </c>
      <c r="L910" s="38">
        <v>0</v>
      </c>
      <c s="32">
        <f>ROUND(ROUND(L910,2)*ROUND(G910,3),2)</f>
      </c>
      <c s="36" t="s">
        <v>55</v>
      </c>
      <c>
        <f>(M910*21)/100</f>
      </c>
      <c t="s">
        <v>28</v>
      </c>
    </row>
    <row r="911" spans="1:5" ht="12.75">
      <c r="A911" s="35" t="s">
        <v>56</v>
      </c>
      <c r="E911" s="39" t="s">
        <v>3812</v>
      </c>
    </row>
    <row r="912" spans="1:5" ht="12.75">
      <c r="A912" s="35" t="s">
        <v>57</v>
      </c>
      <c r="E912" s="40" t="s">
        <v>5</v>
      </c>
    </row>
    <row r="913" spans="1:5" ht="191.25">
      <c r="A913" t="s">
        <v>58</v>
      </c>
      <c r="E913" s="39" t="s">
        <v>3813</v>
      </c>
    </row>
    <row r="914" spans="1:16" ht="12.75">
      <c r="A914" t="s">
        <v>50</v>
      </c>
      <c s="34" t="s">
        <v>1277</v>
      </c>
      <c s="34" t="s">
        <v>3814</v>
      </c>
      <c s="35" t="s">
        <v>5</v>
      </c>
      <c s="6" t="s">
        <v>3815</v>
      </c>
      <c s="36" t="s">
        <v>202</v>
      </c>
      <c s="37">
        <v>11576</v>
      </c>
      <c s="36">
        <v>0</v>
      </c>
      <c s="36">
        <f>ROUND(G914*H914,6)</f>
      </c>
      <c r="L914" s="38">
        <v>0</v>
      </c>
      <c s="32">
        <f>ROUND(ROUND(L914,2)*ROUND(G914,3),2)</f>
      </c>
      <c s="36" t="s">
        <v>55</v>
      </c>
      <c>
        <f>(M914*21)/100</f>
      </c>
      <c t="s">
        <v>28</v>
      </c>
    </row>
    <row r="915" spans="1:5" ht="12.75">
      <c r="A915" s="35" t="s">
        <v>56</v>
      </c>
      <c r="E915" s="39" t="s">
        <v>3815</v>
      </c>
    </row>
    <row r="916" spans="1:5" ht="12.75">
      <c r="A916" s="35" t="s">
        <v>57</v>
      </c>
      <c r="E916" s="40" t="s">
        <v>5</v>
      </c>
    </row>
    <row r="917" spans="1:5" ht="191.25">
      <c r="A917" t="s">
        <v>58</v>
      </c>
      <c r="E917" s="39" t="s">
        <v>3816</v>
      </c>
    </row>
    <row r="918" spans="1:16" ht="12.75">
      <c r="A918" t="s">
        <v>50</v>
      </c>
      <c s="34" t="s">
        <v>1278</v>
      </c>
      <c s="34" t="s">
        <v>3817</v>
      </c>
      <c s="35" t="s">
        <v>5</v>
      </c>
      <c s="6" t="s">
        <v>3818</v>
      </c>
      <c s="36" t="s">
        <v>202</v>
      </c>
      <c s="37">
        <v>200</v>
      </c>
      <c s="36">
        <v>0</v>
      </c>
      <c s="36">
        <f>ROUND(G918*H918,6)</f>
      </c>
      <c r="L918" s="38">
        <v>0</v>
      </c>
      <c s="32">
        <f>ROUND(ROUND(L918,2)*ROUND(G918,3),2)</f>
      </c>
      <c s="36" t="s">
        <v>55</v>
      </c>
      <c>
        <f>(M918*21)/100</f>
      </c>
      <c t="s">
        <v>28</v>
      </c>
    </row>
    <row r="919" spans="1:5" ht="12.75">
      <c r="A919" s="35" t="s">
        <v>56</v>
      </c>
      <c r="E919" s="39" t="s">
        <v>3818</v>
      </c>
    </row>
    <row r="920" spans="1:5" ht="12.75">
      <c r="A920" s="35" t="s">
        <v>57</v>
      </c>
      <c r="E920" s="40" t="s">
        <v>5</v>
      </c>
    </row>
    <row r="921" spans="1:5" ht="191.25">
      <c r="A921" t="s">
        <v>58</v>
      </c>
      <c r="E921" s="39" t="s">
        <v>3819</v>
      </c>
    </row>
    <row r="922" spans="1:16" ht="12.75">
      <c r="A922" t="s">
        <v>50</v>
      </c>
      <c s="34" t="s">
        <v>1279</v>
      </c>
      <c s="34" t="s">
        <v>3817</v>
      </c>
      <c s="35" t="s">
        <v>51</v>
      </c>
      <c s="6" t="s">
        <v>3818</v>
      </c>
      <c s="36" t="s">
        <v>202</v>
      </c>
      <c s="37">
        <v>260</v>
      </c>
      <c s="36">
        <v>0</v>
      </c>
      <c s="36">
        <f>ROUND(G922*H922,6)</f>
      </c>
      <c r="L922" s="38">
        <v>0</v>
      </c>
      <c s="32">
        <f>ROUND(ROUND(L922,2)*ROUND(G922,3),2)</f>
      </c>
      <c s="36" t="s">
        <v>55</v>
      </c>
      <c>
        <f>(M922*21)/100</f>
      </c>
      <c t="s">
        <v>28</v>
      </c>
    </row>
    <row r="923" spans="1:5" ht="12.75">
      <c r="A923" s="35" t="s">
        <v>56</v>
      </c>
      <c r="E923" s="39" t="s">
        <v>3818</v>
      </c>
    </row>
    <row r="924" spans="1:5" ht="12.75">
      <c r="A924" s="35" t="s">
        <v>57</v>
      </c>
      <c r="E924" s="40" t="s">
        <v>5</v>
      </c>
    </row>
    <row r="925" spans="1:5" ht="191.25">
      <c r="A925" t="s">
        <v>58</v>
      </c>
      <c r="E925" s="39" t="s">
        <v>3819</v>
      </c>
    </row>
    <row r="926" spans="1:16" ht="25.5">
      <c r="A926" t="s">
        <v>50</v>
      </c>
      <c s="34" t="s">
        <v>1280</v>
      </c>
      <c s="34" t="s">
        <v>3820</v>
      </c>
      <c s="35" t="s">
        <v>5</v>
      </c>
      <c s="6" t="s">
        <v>3821</v>
      </c>
      <c s="36" t="s">
        <v>202</v>
      </c>
      <c s="37">
        <v>200</v>
      </c>
      <c s="36">
        <v>0</v>
      </c>
      <c s="36">
        <f>ROUND(G926*H926,6)</f>
      </c>
      <c r="L926" s="38">
        <v>0</v>
      </c>
      <c s="32">
        <f>ROUND(ROUND(L926,2)*ROUND(G926,3),2)</f>
      </c>
      <c s="36" t="s">
        <v>55</v>
      </c>
      <c>
        <f>(M926*21)/100</f>
      </c>
      <c t="s">
        <v>28</v>
      </c>
    </row>
    <row r="927" spans="1:5" ht="25.5">
      <c r="A927" s="35" t="s">
        <v>56</v>
      </c>
      <c r="E927" s="39" t="s">
        <v>3821</v>
      </c>
    </row>
    <row r="928" spans="1:5" ht="12.75">
      <c r="A928" s="35" t="s">
        <v>57</v>
      </c>
      <c r="E928" s="40" t="s">
        <v>5</v>
      </c>
    </row>
    <row r="929" spans="1:5" ht="242.25">
      <c r="A929" t="s">
        <v>58</v>
      </c>
      <c r="E929" s="39" t="s">
        <v>3822</v>
      </c>
    </row>
    <row r="930" spans="1:16" ht="25.5">
      <c r="A930" t="s">
        <v>50</v>
      </c>
      <c s="34" t="s">
        <v>1281</v>
      </c>
      <c s="34" t="s">
        <v>3820</v>
      </c>
      <c s="35" t="s">
        <v>51</v>
      </c>
      <c s="6" t="s">
        <v>3821</v>
      </c>
      <c s="36" t="s">
        <v>202</v>
      </c>
      <c s="37">
        <v>120</v>
      </c>
      <c s="36">
        <v>0</v>
      </c>
      <c s="36">
        <f>ROUND(G930*H930,6)</f>
      </c>
      <c r="L930" s="38">
        <v>0</v>
      </c>
      <c s="32">
        <f>ROUND(ROUND(L930,2)*ROUND(G930,3),2)</f>
      </c>
      <c s="36" t="s">
        <v>55</v>
      </c>
      <c>
        <f>(M930*21)/100</f>
      </c>
      <c t="s">
        <v>28</v>
      </c>
    </row>
    <row r="931" spans="1:5" ht="25.5">
      <c r="A931" s="35" t="s">
        <v>56</v>
      </c>
      <c r="E931" s="39" t="s">
        <v>3821</v>
      </c>
    </row>
    <row r="932" spans="1:5" ht="12.75">
      <c r="A932" s="35" t="s">
        <v>57</v>
      </c>
      <c r="E932" s="40" t="s">
        <v>5</v>
      </c>
    </row>
    <row r="933" spans="1:5" ht="242.25">
      <c r="A933" t="s">
        <v>58</v>
      </c>
      <c r="E933" s="39" t="s">
        <v>3822</v>
      </c>
    </row>
    <row r="934" spans="1:16" ht="25.5">
      <c r="A934" t="s">
        <v>50</v>
      </c>
      <c s="34" t="s">
        <v>1282</v>
      </c>
      <c s="34" t="s">
        <v>3823</v>
      </c>
      <c s="35" t="s">
        <v>5</v>
      </c>
      <c s="6" t="s">
        <v>3824</v>
      </c>
      <c s="36" t="s">
        <v>202</v>
      </c>
      <c s="37">
        <v>700</v>
      </c>
      <c s="36">
        <v>0</v>
      </c>
      <c s="36">
        <f>ROUND(G934*H934,6)</f>
      </c>
      <c r="L934" s="38">
        <v>0</v>
      </c>
      <c s="32">
        <f>ROUND(ROUND(L934,2)*ROUND(G934,3),2)</f>
      </c>
      <c s="36" t="s">
        <v>55</v>
      </c>
      <c>
        <f>(M934*21)/100</f>
      </c>
      <c t="s">
        <v>28</v>
      </c>
    </row>
    <row r="935" spans="1:5" ht="25.5">
      <c r="A935" s="35" t="s">
        <v>56</v>
      </c>
      <c r="E935" s="39" t="s">
        <v>3824</v>
      </c>
    </row>
    <row r="936" spans="1:5" ht="12.75">
      <c r="A936" s="35" t="s">
        <v>57</v>
      </c>
      <c r="E936" s="40" t="s">
        <v>5</v>
      </c>
    </row>
    <row r="937" spans="1:5" ht="242.25">
      <c r="A937" t="s">
        <v>58</v>
      </c>
      <c r="E937" s="39" t="s">
        <v>3825</v>
      </c>
    </row>
    <row r="938" spans="1:16" ht="25.5">
      <c r="A938" t="s">
        <v>50</v>
      </c>
      <c s="34" t="s">
        <v>1283</v>
      </c>
      <c s="34" t="s">
        <v>3826</v>
      </c>
      <c s="35" t="s">
        <v>51</v>
      </c>
      <c s="6" t="s">
        <v>3827</v>
      </c>
      <c s="36" t="s">
        <v>202</v>
      </c>
      <c s="37">
        <v>4250</v>
      </c>
      <c s="36">
        <v>0</v>
      </c>
      <c s="36">
        <f>ROUND(G938*H938,6)</f>
      </c>
      <c r="L938" s="38">
        <v>0</v>
      </c>
      <c s="32">
        <f>ROUND(ROUND(L938,2)*ROUND(G938,3),2)</f>
      </c>
      <c s="36" t="s">
        <v>55</v>
      </c>
      <c>
        <f>(M938*21)/100</f>
      </c>
      <c t="s">
        <v>28</v>
      </c>
    </row>
    <row r="939" spans="1:5" ht="25.5">
      <c r="A939" s="35" t="s">
        <v>56</v>
      </c>
      <c r="E939" s="39" t="s">
        <v>3827</v>
      </c>
    </row>
    <row r="940" spans="1:5" ht="12.75">
      <c r="A940" s="35" t="s">
        <v>57</v>
      </c>
      <c r="E940" s="40" t="s">
        <v>5</v>
      </c>
    </row>
    <row r="941" spans="1:5" ht="242.25">
      <c r="A941" t="s">
        <v>58</v>
      </c>
      <c r="E941" s="39" t="s">
        <v>3828</v>
      </c>
    </row>
    <row r="942" spans="1:16" ht="25.5">
      <c r="A942" t="s">
        <v>50</v>
      </c>
      <c s="34" t="s">
        <v>1284</v>
      </c>
      <c s="34" t="s">
        <v>3826</v>
      </c>
      <c s="35" t="s">
        <v>5</v>
      </c>
      <c s="6" t="s">
        <v>3827</v>
      </c>
      <c s="36" t="s">
        <v>202</v>
      </c>
      <c s="37">
        <v>250</v>
      </c>
      <c s="36">
        <v>0</v>
      </c>
      <c s="36">
        <f>ROUND(G942*H942,6)</f>
      </c>
      <c r="L942" s="38">
        <v>0</v>
      </c>
      <c s="32">
        <f>ROUND(ROUND(L942,2)*ROUND(G942,3),2)</f>
      </c>
      <c s="36" t="s">
        <v>55</v>
      </c>
      <c>
        <f>(M942*21)/100</f>
      </c>
      <c t="s">
        <v>28</v>
      </c>
    </row>
    <row r="943" spans="1:5" ht="25.5">
      <c r="A943" s="35" t="s">
        <v>56</v>
      </c>
      <c r="E943" s="39" t="s">
        <v>3827</v>
      </c>
    </row>
    <row r="944" spans="1:5" ht="12.75">
      <c r="A944" s="35" t="s">
        <v>57</v>
      </c>
      <c r="E944" s="40" t="s">
        <v>5</v>
      </c>
    </row>
    <row r="945" spans="1:5" ht="242.25">
      <c r="A945" t="s">
        <v>58</v>
      </c>
      <c r="E945" s="39" t="s">
        <v>3828</v>
      </c>
    </row>
    <row r="946" spans="1:16" ht="25.5">
      <c r="A946" t="s">
        <v>50</v>
      </c>
      <c s="34" t="s">
        <v>1287</v>
      </c>
      <c s="34" t="s">
        <v>3826</v>
      </c>
      <c s="35" t="s">
        <v>28</v>
      </c>
      <c s="6" t="s">
        <v>3827</v>
      </c>
      <c s="36" t="s">
        <v>202</v>
      </c>
      <c s="37">
        <v>4550</v>
      </c>
      <c s="36">
        <v>0</v>
      </c>
      <c s="36">
        <f>ROUND(G946*H946,6)</f>
      </c>
      <c r="L946" s="38">
        <v>0</v>
      </c>
      <c s="32">
        <f>ROUND(ROUND(L946,2)*ROUND(G946,3),2)</f>
      </c>
      <c s="36" t="s">
        <v>55</v>
      </c>
      <c>
        <f>(M946*21)/100</f>
      </c>
      <c t="s">
        <v>28</v>
      </c>
    </row>
    <row r="947" spans="1:5" ht="25.5">
      <c r="A947" s="35" t="s">
        <v>56</v>
      </c>
      <c r="E947" s="39" t="s">
        <v>3827</v>
      </c>
    </row>
    <row r="948" spans="1:5" ht="12.75">
      <c r="A948" s="35" t="s">
        <v>57</v>
      </c>
      <c r="E948" s="40" t="s">
        <v>5</v>
      </c>
    </row>
    <row r="949" spans="1:5" ht="242.25">
      <c r="A949" t="s">
        <v>58</v>
      </c>
      <c r="E949" s="39" t="s">
        <v>3828</v>
      </c>
    </row>
    <row r="950" spans="1:16" ht="25.5">
      <c r="A950" t="s">
        <v>50</v>
      </c>
      <c s="34" t="s">
        <v>1288</v>
      </c>
      <c s="34" t="s">
        <v>3829</v>
      </c>
      <c s="35" t="s">
        <v>5</v>
      </c>
      <c s="6" t="s">
        <v>3830</v>
      </c>
      <c s="36" t="s">
        <v>202</v>
      </c>
      <c s="37">
        <v>250</v>
      </c>
      <c s="36">
        <v>0</v>
      </c>
      <c s="36">
        <f>ROUND(G950*H950,6)</f>
      </c>
      <c r="L950" s="38">
        <v>0</v>
      </c>
      <c s="32">
        <f>ROUND(ROUND(L950,2)*ROUND(G950,3),2)</f>
      </c>
      <c s="36" t="s">
        <v>55</v>
      </c>
      <c>
        <f>(M950*21)/100</f>
      </c>
      <c t="s">
        <v>28</v>
      </c>
    </row>
    <row r="951" spans="1:5" ht="25.5">
      <c r="A951" s="35" t="s">
        <v>56</v>
      </c>
      <c r="E951" s="39" t="s">
        <v>3830</v>
      </c>
    </row>
    <row r="952" spans="1:5" ht="12.75">
      <c r="A952" s="35" t="s">
        <v>57</v>
      </c>
      <c r="E952" s="40" t="s">
        <v>5</v>
      </c>
    </row>
    <row r="953" spans="1:5" ht="242.25">
      <c r="A953" t="s">
        <v>58</v>
      </c>
      <c r="E953" s="39" t="s">
        <v>3831</v>
      </c>
    </row>
    <row r="954" spans="1:16" ht="25.5">
      <c r="A954" t="s">
        <v>50</v>
      </c>
      <c s="34" t="s">
        <v>1289</v>
      </c>
      <c s="34" t="s">
        <v>3832</v>
      </c>
      <c s="35" t="s">
        <v>5</v>
      </c>
      <c s="6" t="s">
        <v>3833</v>
      </c>
      <c s="36" t="s">
        <v>202</v>
      </c>
      <c s="37">
        <v>1250</v>
      </c>
      <c s="36">
        <v>0</v>
      </c>
      <c s="36">
        <f>ROUND(G954*H954,6)</f>
      </c>
      <c r="L954" s="38">
        <v>0</v>
      </c>
      <c s="32">
        <f>ROUND(ROUND(L954,2)*ROUND(G954,3),2)</f>
      </c>
      <c s="36" t="s">
        <v>55</v>
      </c>
      <c>
        <f>(M954*21)/100</f>
      </c>
      <c t="s">
        <v>28</v>
      </c>
    </row>
    <row r="955" spans="1:5" ht="25.5">
      <c r="A955" s="35" t="s">
        <v>56</v>
      </c>
      <c r="E955" s="39" t="s">
        <v>3833</v>
      </c>
    </row>
    <row r="956" spans="1:5" ht="12.75">
      <c r="A956" s="35" t="s">
        <v>57</v>
      </c>
      <c r="E956" s="40" t="s">
        <v>5</v>
      </c>
    </row>
    <row r="957" spans="1:5" ht="242.25">
      <c r="A957" t="s">
        <v>58</v>
      </c>
      <c r="E957" s="39" t="s">
        <v>3834</v>
      </c>
    </row>
    <row r="958" spans="1:16" ht="12.75">
      <c r="A958" t="s">
        <v>50</v>
      </c>
      <c s="34" t="s">
        <v>1290</v>
      </c>
      <c s="34" t="s">
        <v>217</v>
      </c>
      <c s="35" t="s">
        <v>51</v>
      </c>
      <c s="6" t="s">
        <v>218</v>
      </c>
      <c s="36" t="s">
        <v>202</v>
      </c>
      <c s="37">
        <v>1250</v>
      </c>
      <c s="36">
        <v>0</v>
      </c>
      <c s="36">
        <f>ROUND(G958*H958,6)</f>
      </c>
      <c r="L958" s="38">
        <v>0</v>
      </c>
      <c s="32">
        <f>ROUND(ROUND(L958,2)*ROUND(G958,3),2)</f>
      </c>
      <c s="36" t="s">
        <v>55</v>
      </c>
      <c>
        <f>(M958*21)/100</f>
      </c>
      <c t="s">
        <v>28</v>
      </c>
    </row>
    <row r="959" spans="1:5" ht="12.75">
      <c r="A959" s="35" t="s">
        <v>56</v>
      </c>
      <c r="E959" s="39" t="s">
        <v>218</v>
      </c>
    </row>
    <row r="960" spans="1:5" ht="12.75">
      <c r="A960" s="35" t="s">
        <v>57</v>
      </c>
      <c r="E960" s="40" t="s">
        <v>5</v>
      </c>
    </row>
    <row r="961" spans="1:5" ht="140.25">
      <c r="A961" t="s">
        <v>58</v>
      </c>
      <c r="E961" s="39" t="s">
        <v>219</v>
      </c>
    </row>
    <row r="962" spans="1:16" ht="12.75">
      <c r="A962" t="s">
        <v>50</v>
      </c>
      <c s="34" t="s">
        <v>1291</v>
      </c>
      <c s="34" t="s">
        <v>217</v>
      </c>
      <c s="35" t="s">
        <v>28</v>
      </c>
      <c s="6" t="s">
        <v>218</v>
      </c>
      <c s="36" t="s">
        <v>202</v>
      </c>
      <c s="37">
        <v>4565</v>
      </c>
      <c s="36">
        <v>0</v>
      </c>
      <c s="36">
        <f>ROUND(G962*H962,6)</f>
      </c>
      <c r="L962" s="38">
        <v>0</v>
      </c>
      <c s="32">
        <f>ROUND(ROUND(L962,2)*ROUND(G962,3),2)</f>
      </c>
      <c s="36" t="s">
        <v>55</v>
      </c>
      <c>
        <f>(M962*21)/100</f>
      </c>
      <c t="s">
        <v>28</v>
      </c>
    </row>
    <row r="963" spans="1:5" ht="12.75">
      <c r="A963" s="35" t="s">
        <v>56</v>
      </c>
      <c r="E963" s="39" t="s">
        <v>218</v>
      </c>
    </row>
    <row r="964" spans="1:5" ht="12.75">
      <c r="A964" s="35" t="s">
        <v>57</v>
      </c>
      <c r="E964" s="40" t="s">
        <v>5</v>
      </c>
    </row>
    <row r="965" spans="1:5" ht="140.25">
      <c r="A965" t="s">
        <v>58</v>
      </c>
      <c r="E965" s="39" t="s">
        <v>219</v>
      </c>
    </row>
    <row r="966" spans="1:16" ht="12.75">
      <c r="A966" t="s">
        <v>50</v>
      </c>
      <c s="34" t="s">
        <v>1292</v>
      </c>
      <c s="34" t="s">
        <v>217</v>
      </c>
      <c s="35" t="s">
        <v>5</v>
      </c>
      <c s="6" t="s">
        <v>218</v>
      </c>
      <c s="36" t="s">
        <v>202</v>
      </c>
      <c s="37">
        <v>1250</v>
      </c>
      <c s="36">
        <v>0</v>
      </c>
      <c s="36">
        <f>ROUND(G966*H966,6)</f>
      </c>
      <c r="L966" s="38">
        <v>0</v>
      </c>
      <c s="32">
        <f>ROUND(ROUND(L966,2)*ROUND(G966,3),2)</f>
      </c>
      <c s="36" t="s">
        <v>55</v>
      </c>
      <c>
        <f>(M966*21)/100</f>
      </c>
      <c t="s">
        <v>28</v>
      </c>
    </row>
    <row r="967" spans="1:5" ht="12.75">
      <c r="A967" s="35" t="s">
        <v>56</v>
      </c>
      <c r="E967" s="39" t="s">
        <v>218</v>
      </c>
    </row>
    <row r="968" spans="1:5" ht="12.75">
      <c r="A968" s="35" t="s">
        <v>57</v>
      </c>
      <c r="E968" s="40" t="s">
        <v>5</v>
      </c>
    </row>
    <row r="969" spans="1:5" ht="140.25">
      <c r="A969" t="s">
        <v>58</v>
      </c>
      <c r="E969" s="39" t="s">
        <v>219</v>
      </c>
    </row>
    <row r="970" spans="1:13" ht="12.75">
      <c r="A970" t="s">
        <v>47</v>
      </c>
      <c r="C970" s="31" t="s">
        <v>591</v>
      </c>
      <c r="E970" s="33" t="s">
        <v>3835</v>
      </c>
      <c r="J970" s="32">
        <f>0</f>
      </c>
      <c s="32">
        <f>0</f>
      </c>
      <c s="32">
        <f>0+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f>
      </c>
      <c s="32">
        <f>0+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f>
      </c>
    </row>
    <row r="971" spans="1:16" ht="12.75">
      <c r="A971" t="s">
        <v>50</v>
      </c>
      <c s="34" t="s">
        <v>1293</v>
      </c>
      <c s="34" t="s">
        <v>3836</v>
      </c>
      <c s="35" t="s">
        <v>5</v>
      </c>
      <c s="6" t="s">
        <v>3837</v>
      </c>
      <c s="36" t="s">
        <v>244</v>
      </c>
      <c s="37">
        <v>1</v>
      </c>
      <c s="36">
        <v>0</v>
      </c>
      <c s="36">
        <f>ROUND(G971*H971,6)</f>
      </c>
      <c r="L971" s="38">
        <v>0</v>
      </c>
      <c s="32">
        <f>ROUND(ROUND(L971,2)*ROUND(G971,3),2)</f>
      </c>
      <c s="36" t="s">
        <v>62</v>
      </c>
      <c>
        <f>(M971*21)/100</f>
      </c>
      <c t="s">
        <v>28</v>
      </c>
    </row>
    <row r="972" spans="1:5" ht="12.75">
      <c r="A972" s="35" t="s">
        <v>56</v>
      </c>
      <c r="E972" s="39" t="s">
        <v>3837</v>
      </c>
    </row>
    <row r="973" spans="1:5" ht="12.75">
      <c r="A973" s="35" t="s">
        <v>57</v>
      </c>
      <c r="E973" s="40" t="s">
        <v>5</v>
      </c>
    </row>
    <row r="974" spans="1:5" ht="395.25">
      <c r="A974" t="s">
        <v>58</v>
      </c>
      <c r="E974" s="39" t="s">
        <v>3838</v>
      </c>
    </row>
    <row r="975" spans="1:16" ht="12.75">
      <c r="A975" t="s">
        <v>50</v>
      </c>
      <c s="34" t="s">
        <v>1294</v>
      </c>
      <c s="34" t="s">
        <v>3839</v>
      </c>
      <c s="35" t="s">
        <v>5</v>
      </c>
      <c s="6" t="s">
        <v>3840</v>
      </c>
      <c s="36" t="s">
        <v>244</v>
      </c>
      <c s="37">
        <v>1</v>
      </c>
      <c s="36">
        <v>0</v>
      </c>
      <c s="36">
        <f>ROUND(G975*H975,6)</f>
      </c>
      <c r="L975" s="38">
        <v>0</v>
      </c>
      <c s="32">
        <f>ROUND(ROUND(L975,2)*ROUND(G975,3),2)</f>
      </c>
      <c s="36" t="s">
        <v>62</v>
      </c>
      <c>
        <f>(M975*21)/100</f>
      </c>
      <c t="s">
        <v>28</v>
      </c>
    </row>
    <row r="976" spans="1:5" ht="12.75">
      <c r="A976" s="35" t="s">
        <v>56</v>
      </c>
      <c r="E976" s="39" t="s">
        <v>3840</v>
      </c>
    </row>
    <row r="977" spans="1:5" ht="12.75">
      <c r="A977" s="35" t="s">
        <v>57</v>
      </c>
      <c r="E977" s="40" t="s">
        <v>5</v>
      </c>
    </row>
    <row r="978" spans="1:5" ht="344.25">
      <c r="A978" t="s">
        <v>58</v>
      </c>
      <c r="E978" s="39" t="s">
        <v>3841</v>
      </c>
    </row>
    <row r="979" spans="1:16" ht="12.75">
      <c r="A979" t="s">
        <v>50</v>
      </c>
      <c s="34" t="s">
        <v>1295</v>
      </c>
      <c s="34" t="s">
        <v>3842</v>
      </c>
      <c s="35" t="s">
        <v>5</v>
      </c>
      <c s="6" t="s">
        <v>3843</v>
      </c>
      <c s="36" t="s">
        <v>244</v>
      </c>
      <c s="37">
        <v>1</v>
      </c>
      <c s="36">
        <v>0</v>
      </c>
      <c s="36">
        <f>ROUND(G979*H979,6)</f>
      </c>
      <c r="L979" s="38">
        <v>0</v>
      </c>
      <c s="32">
        <f>ROUND(ROUND(L979,2)*ROUND(G979,3),2)</f>
      </c>
      <c s="36" t="s">
        <v>62</v>
      </c>
      <c>
        <f>(M979*21)/100</f>
      </c>
      <c t="s">
        <v>28</v>
      </c>
    </row>
    <row r="980" spans="1:5" ht="12.75">
      <c r="A980" s="35" t="s">
        <v>56</v>
      </c>
      <c r="E980" s="39" t="s">
        <v>3843</v>
      </c>
    </row>
    <row r="981" spans="1:5" ht="12.75">
      <c r="A981" s="35" t="s">
        <v>57</v>
      </c>
      <c r="E981" s="40" t="s">
        <v>5</v>
      </c>
    </row>
    <row r="982" spans="1:5" ht="344.25">
      <c r="A982" t="s">
        <v>58</v>
      </c>
      <c r="E982" s="39" t="s">
        <v>3844</v>
      </c>
    </row>
    <row r="983" spans="1:16" ht="12.75">
      <c r="A983" t="s">
        <v>50</v>
      </c>
      <c s="34" t="s">
        <v>1296</v>
      </c>
      <c s="34" t="s">
        <v>3845</v>
      </c>
      <c s="35" t="s">
        <v>5</v>
      </c>
      <c s="6" t="s">
        <v>3846</v>
      </c>
      <c s="36" t="s">
        <v>244</v>
      </c>
      <c s="37">
        <v>1</v>
      </c>
      <c s="36">
        <v>0</v>
      </c>
      <c s="36">
        <f>ROUND(G983*H983,6)</f>
      </c>
      <c r="L983" s="38">
        <v>0</v>
      </c>
      <c s="32">
        <f>ROUND(ROUND(L983,2)*ROUND(G983,3),2)</f>
      </c>
      <c s="36" t="s">
        <v>62</v>
      </c>
      <c>
        <f>(M983*21)/100</f>
      </c>
      <c t="s">
        <v>28</v>
      </c>
    </row>
    <row r="984" spans="1:5" ht="12.75">
      <c r="A984" s="35" t="s">
        <v>56</v>
      </c>
      <c r="E984" s="39" t="s">
        <v>3846</v>
      </c>
    </row>
    <row r="985" spans="1:5" ht="12.75">
      <c r="A985" s="35" t="s">
        <v>57</v>
      </c>
      <c r="E985" s="40" t="s">
        <v>5</v>
      </c>
    </row>
    <row r="986" spans="1:5" ht="344.25">
      <c r="A986" t="s">
        <v>58</v>
      </c>
      <c r="E986" s="39" t="s">
        <v>3847</v>
      </c>
    </row>
    <row r="987" spans="1:16" ht="12.75">
      <c r="A987" t="s">
        <v>50</v>
      </c>
      <c s="34" t="s">
        <v>1297</v>
      </c>
      <c s="34" t="s">
        <v>3848</v>
      </c>
      <c s="35" t="s">
        <v>5</v>
      </c>
      <c s="6" t="s">
        <v>3849</v>
      </c>
      <c s="36" t="s">
        <v>244</v>
      </c>
      <c s="37">
        <v>1</v>
      </c>
      <c s="36">
        <v>0</v>
      </c>
      <c s="36">
        <f>ROUND(G987*H987,6)</f>
      </c>
      <c r="L987" s="38">
        <v>0</v>
      </c>
      <c s="32">
        <f>ROUND(ROUND(L987,2)*ROUND(G987,3),2)</f>
      </c>
      <c s="36" t="s">
        <v>62</v>
      </c>
      <c>
        <f>(M987*21)/100</f>
      </c>
      <c t="s">
        <v>28</v>
      </c>
    </row>
    <row r="988" spans="1:5" ht="12.75">
      <c r="A988" s="35" t="s">
        <v>56</v>
      </c>
      <c r="E988" s="39" t="s">
        <v>3849</v>
      </c>
    </row>
    <row r="989" spans="1:5" ht="12.75">
      <c r="A989" s="35" t="s">
        <v>57</v>
      </c>
      <c r="E989" s="40" t="s">
        <v>5</v>
      </c>
    </row>
    <row r="990" spans="1:5" ht="409.5">
      <c r="A990" t="s">
        <v>58</v>
      </c>
      <c r="E990" s="39" t="s">
        <v>3850</v>
      </c>
    </row>
    <row r="991" spans="1:16" ht="12.75">
      <c r="A991" t="s">
        <v>50</v>
      </c>
      <c s="34" t="s">
        <v>1298</v>
      </c>
      <c s="34" t="s">
        <v>3851</v>
      </c>
      <c s="35" t="s">
        <v>5</v>
      </c>
      <c s="6" t="s">
        <v>3852</v>
      </c>
      <c s="36" t="s">
        <v>244</v>
      </c>
      <c s="37">
        <v>1</v>
      </c>
      <c s="36">
        <v>0</v>
      </c>
      <c s="36">
        <f>ROUND(G991*H991,6)</f>
      </c>
      <c r="L991" s="38">
        <v>0</v>
      </c>
      <c s="32">
        <f>ROUND(ROUND(L991,2)*ROUND(G991,3),2)</f>
      </c>
      <c s="36" t="s">
        <v>62</v>
      </c>
      <c>
        <f>(M991*21)/100</f>
      </c>
      <c t="s">
        <v>28</v>
      </c>
    </row>
    <row r="992" spans="1:5" ht="12.75">
      <c r="A992" s="35" t="s">
        <v>56</v>
      </c>
      <c r="E992" s="39" t="s">
        <v>3852</v>
      </c>
    </row>
    <row r="993" spans="1:5" ht="12.75">
      <c r="A993" s="35" t="s">
        <v>57</v>
      </c>
      <c r="E993" s="40" t="s">
        <v>5</v>
      </c>
    </row>
    <row r="994" spans="1:5" ht="409.5">
      <c r="A994" t="s">
        <v>58</v>
      </c>
      <c r="E994" s="39" t="s">
        <v>3853</v>
      </c>
    </row>
    <row r="995" spans="1:16" ht="12.75">
      <c r="A995" t="s">
        <v>50</v>
      </c>
      <c s="34" t="s">
        <v>1299</v>
      </c>
      <c s="34" t="s">
        <v>3854</v>
      </c>
      <c s="35" t="s">
        <v>5</v>
      </c>
      <c s="6" t="s">
        <v>3855</v>
      </c>
      <c s="36" t="s">
        <v>244</v>
      </c>
      <c s="37">
        <v>1</v>
      </c>
      <c s="36">
        <v>0</v>
      </c>
      <c s="36">
        <f>ROUND(G995*H995,6)</f>
      </c>
      <c r="L995" s="38">
        <v>0</v>
      </c>
      <c s="32">
        <f>ROUND(ROUND(L995,2)*ROUND(G995,3),2)</f>
      </c>
      <c s="36" t="s">
        <v>62</v>
      </c>
      <c>
        <f>(M995*21)/100</f>
      </c>
      <c t="s">
        <v>28</v>
      </c>
    </row>
    <row r="996" spans="1:5" ht="12.75">
      <c r="A996" s="35" t="s">
        <v>56</v>
      </c>
      <c r="E996" s="39" t="s">
        <v>3855</v>
      </c>
    </row>
    <row r="997" spans="1:5" ht="12.75">
      <c r="A997" s="35" t="s">
        <v>57</v>
      </c>
      <c r="E997" s="40" t="s">
        <v>5</v>
      </c>
    </row>
    <row r="998" spans="1:5" ht="409.5">
      <c r="A998" t="s">
        <v>58</v>
      </c>
      <c r="E998" s="39" t="s">
        <v>3856</v>
      </c>
    </row>
    <row r="999" spans="1:16" ht="12.75">
      <c r="A999" t="s">
        <v>50</v>
      </c>
      <c s="34" t="s">
        <v>1300</v>
      </c>
      <c s="34" t="s">
        <v>3857</v>
      </c>
      <c s="35" t="s">
        <v>5</v>
      </c>
      <c s="6" t="s">
        <v>3858</v>
      </c>
      <c s="36" t="s">
        <v>244</v>
      </c>
      <c s="37">
        <v>1</v>
      </c>
      <c s="36">
        <v>0</v>
      </c>
      <c s="36">
        <f>ROUND(G999*H999,6)</f>
      </c>
      <c r="L999" s="38">
        <v>0</v>
      </c>
      <c s="32">
        <f>ROUND(ROUND(L999,2)*ROUND(G999,3),2)</f>
      </c>
      <c s="36" t="s">
        <v>62</v>
      </c>
      <c>
        <f>(M999*21)/100</f>
      </c>
      <c t="s">
        <v>28</v>
      </c>
    </row>
    <row r="1000" spans="1:5" ht="12.75">
      <c r="A1000" s="35" t="s">
        <v>56</v>
      </c>
      <c r="E1000" s="39" t="s">
        <v>3858</v>
      </c>
    </row>
    <row r="1001" spans="1:5" ht="12.75">
      <c r="A1001" s="35" t="s">
        <v>57</v>
      </c>
      <c r="E1001" s="40" t="s">
        <v>5</v>
      </c>
    </row>
    <row r="1002" spans="1:5" ht="409.5">
      <c r="A1002" t="s">
        <v>58</v>
      </c>
      <c r="E1002" s="39" t="s">
        <v>3856</v>
      </c>
    </row>
    <row r="1003" spans="1:16" ht="12.75">
      <c r="A1003" t="s">
        <v>50</v>
      </c>
      <c s="34" t="s">
        <v>1301</v>
      </c>
      <c s="34" t="s">
        <v>3859</v>
      </c>
      <c s="35" t="s">
        <v>5</v>
      </c>
      <c s="6" t="s">
        <v>3860</v>
      </c>
      <c s="36" t="s">
        <v>244</v>
      </c>
      <c s="37">
        <v>1</v>
      </c>
      <c s="36">
        <v>0</v>
      </c>
      <c s="36">
        <f>ROUND(G1003*H1003,6)</f>
      </c>
      <c r="L1003" s="38">
        <v>0</v>
      </c>
      <c s="32">
        <f>ROUND(ROUND(L1003,2)*ROUND(G1003,3),2)</f>
      </c>
      <c s="36" t="s">
        <v>62</v>
      </c>
      <c>
        <f>(M1003*21)/100</f>
      </c>
      <c t="s">
        <v>28</v>
      </c>
    </row>
    <row r="1004" spans="1:5" ht="12.75">
      <c r="A1004" s="35" t="s">
        <v>56</v>
      </c>
      <c r="E1004" s="39" t="s">
        <v>3860</v>
      </c>
    </row>
    <row r="1005" spans="1:5" ht="12.75">
      <c r="A1005" s="35" t="s">
        <v>57</v>
      </c>
      <c r="E1005" s="40" t="s">
        <v>5</v>
      </c>
    </row>
    <row r="1006" spans="1:5" ht="409.5">
      <c r="A1006" t="s">
        <v>58</v>
      </c>
      <c r="E1006" s="39" t="s">
        <v>3856</v>
      </c>
    </row>
    <row r="1007" spans="1:16" ht="12.75">
      <c r="A1007" t="s">
        <v>50</v>
      </c>
      <c s="34" t="s">
        <v>1302</v>
      </c>
      <c s="34" t="s">
        <v>3861</v>
      </c>
      <c s="35" t="s">
        <v>5</v>
      </c>
      <c s="6" t="s">
        <v>3862</v>
      </c>
      <c s="36" t="s">
        <v>244</v>
      </c>
      <c s="37">
        <v>1</v>
      </c>
      <c s="36">
        <v>0</v>
      </c>
      <c s="36">
        <f>ROUND(G1007*H1007,6)</f>
      </c>
      <c r="L1007" s="38">
        <v>0</v>
      </c>
      <c s="32">
        <f>ROUND(ROUND(L1007,2)*ROUND(G1007,3),2)</f>
      </c>
      <c s="36" t="s">
        <v>62</v>
      </c>
      <c>
        <f>(M1007*21)/100</f>
      </c>
      <c t="s">
        <v>28</v>
      </c>
    </row>
    <row r="1008" spans="1:5" ht="12.75">
      <c r="A1008" s="35" t="s">
        <v>56</v>
      </c>
      <c r="E1008" s="39" t="s">
        <v>3862</v>
      </c>
    </row>
    <row r="1009" spans="1:5" ht="12.75">
      <c r="A1009" s="35" t="s">
        <v>57</v>
      </c>
      <c r="E1009" s="40" t="s">
        <v>5</v>
      </c>
    </row>
    <row r="1010" spans="1:5" ht="409.5">
      <c r="A1010" t="s">
        <v>58</v>
      </c>
      <c r="E1010" s="39" t="s">
        <v>3856</v>
      </c>
    </row>
    <row r="1011" spans="1:16" ht="12.75">
      <c r="A1011" t="s">
        <v>50</v>
      </c>
      <c s="34" t="s">
        <v>1303</v>
      </c>
      <c s="34" t="s">
        <v>3863</v>
      </c>
      <c s="35" t="s">
        <v>5</v>
      </c>
      <c s="6" t="s">
        <v>3864</v>
      </c>
      <c s="36" t="s">
        <v>244</v>
      </c>
      <c s="37">
        <v>1</v>
      </c>
      <c s="36">
        <v>0</v>
      </c>
      <c s="36">
        <f>ROUND(G1011*H1011,6)</f>
      </c>
      <c r="L1011" s="38">
        <v>0</v>
      </c>
      <c s="32">
        <f>ROUND(ROUND(L1011,2)*ROUND(G1011,3),2)</f>
      </c>
      <c s="36" t="s">
        <v>62</v>
      </c>
      <c>
        <f>(M1011*21)/100</f>
      </c>
      <c t="s">
        <v>28</v>
      </c>
    </row>
    <row r="1012" spans="1:5" ht="12.75">
      <c r="A1012" s="35" t="s">
        <v>56</v>
      </c>
      <c r="E1012" s="39" t="s">
        <v>3864</v>
      </c>
    </row>
    <row r="1013" spans="1:5" ht="12.75">
      <c r="A1013" s="35" t="s">
        <v>57</v>
      </c>
      <c r="E1013" s="40" t="s">
        <v>5</v>
      </c>
    </row>
    <row r="1014" spans="1:5" ht="409.5">
      <c r="A1014" t="s">
        <v>58</v>
      </c>
      <c r="E1014" s="39" t="s">
        <v>3853</v>
      </c>
    </row>
    <row r="1015" spans="1:16" ht="12.75">
      <c r="A1015" t="s">
        <v>50</v>
      </c>
      <c s="34" t="s">
        <v>1304</v>
      </c>
      <c s="34" t="s">
        <v>3865</v>
      </c>
      <c s="35" t="s">
        <v>5</v>
      </c>
      <c s="6" t="s">
        <v>3866</v>
      </c>
      <c s="36" t="s">
        <v>244</v>
      </c>
      <c s="37">
        <v>1</v>
      </c>
      <c s="36">
        <v>0</v>
      </c>
      <c s="36">
        <f>ROUND(G1015*H1015,6)</f>
      </c>
      <c r="L1015" s="38">
        <v>0</v>
      </c>
      <c s="32">
        <f>ROUND(ROUND(L1015,2)*ROUND(G1015,3),2)</f>
      </c>
      <c s="36" t="s">
        <v>62</v>
      </c>
      <c>
        <f>(M1015*21)/100</f>
      </c>
      <c t="s">
        <v>28</v>
      </c>
    </row>
    <row r="1016" spans="1:5" ht="12.75">
      <c r="A1016" s="35" t="s">
        <v>56</v>
      </c>
      <c r="E1016" s="39" t="s">
        <v>3866</v>
      </c>
    </row>
    <row r="1017" spans="1:5" ht="12.75">
      <c r="A1017" s="35" t="s">
        <v>57</v>
      </c>
      <c r="E1017" s="40" t="s">
        <v>5</v>
      </c>
    </row>
    <row r="1018" spans="1:5" ht="409.5">
      <c r="A1018" t="s">
        <v>58</v>
      </c>
      <c r="E1018" s="39" t="s">
        <v>3856</v>
      </c>
    </row>
    <row r="1019" spans="1:16" ht="12.75">
      <c r="A1019" t="s">
        <v>50</v>
      </c>
      <c s="34" t="s">
        <v>1305</v>
      </c>
      <c s="34" t="s">
        <v>3867</v>
      </c>
      <c s="35" t="s">
        <v>5</v>
      </c>
      <c s="6" t="s">
        <v>3868</v>
      </c>
      <c s="36" t="s">
        <v>244</v>
      </c>
      <c s="37">
        <v>1</v>
      </c>
      <c s="36">
        <v>0</v>
      </c>
      <c s="36">
        <f>ROUND(G1019*H1019,6)</f>
      </c>
      <c r="L1019" s="38">
        <v>0</v>
      </c>
      <c s="32">
        <f>ROUND(ROUND(L1019,2)*ROUND(G1019,3),2)</f>
      </c>
      <c s="36" t="s">
        <v>62</v>
      </c>
      <c>
        <f>(M1019*21)/100</f>
      </c>
      <c t="s">
        <v>28</v>
      </c>
    </row>
    <row r="1020" spans="1:5" ht="12.75">
      <c r="A1020" s="35" t="s">
        <v>56</v>
      </c>
      <c r="E1020" s="39" t="s">
        <v>3868</v>
      </c>
    </row>
    <row r="1021" spans="1:5" ht="12.75">
      <c r="A1021" s="35" t="s">
        <v>57</v>
      </c>
      <c r="E1021" s="40" t="s">
        <v>5</v>
      </c>
    </row>
    <row r="1022" spans="1:5" ht="409.5">
      <c r="A1022" t="s">
        <v>58</v>
      </c>
      <c r="E1022" s="39" t="s">
        <v>3856</v>
      </c>
    </row>
    <row r="1023" spans="1:16" ht="12.75">
      <c r="A1023" t="s">
        <v>50</v>
      </c>
      <c s="34" t="s">
        <v>1306</v>
      </c>
      <c s="34" t="s">
        <v>3869</v>
      </c>
      <c s="35" t="s">
        <v>5</v>
      </c>
      <c s="6" t="s">
        <v>3870</v>
      </c>
      <c s="36" t="s">
        <v>244</v>
      </c>
      <c s="37">
        <v>1</v>
      </c>
      <c s="36">
        <v>0</v>
      </c>
      <c s="36">
        <f>ROUND(G1023*H1023,6)</f>
      </c>
      <c r="L1023" s="38">
        <v>0</v>
      </c>
      <c s="32">
        <f>ROUND(ROUND(L1023,2)*ROUND(G1023,3),2)</f>
      </c>
      <c s="36" t="s">
        <v>62</v>
      </c>
      <c>
        <f>(M1023*21)/100</f>
      </c>
      <c t="s">
        <v>28</v>
      </c>
    </row>
    <row r="1024" spans="1:5" ht="12.75">
      <c r="A1024" s="35" t="s">
        <v>56</v>
      </c>
      <c r="E1024" s="39" t="s">
        <v>3870</v>
      </c>
    </row>
    <row r="1025" spans="1:5" ht="12.75">
      <c r="A1025" s="35" t="s">
        <v>57</v>
      </c>
      <c r="E1025" s="40" t="s">
        <v>5</v>
      </c>
    </row>
    <row r="1026" spans="1:5" ht="409.5">
      <c r="A1026" t="s">
        <v>58</v>
      </c>
      <c r="E1026" s="39" t="s">
        <v>3856</v>
      </c>
    </row>
    <row r="1027" spans="1:16" ht="12.75">
      <c r="A1027" t="s">
        <v>50</v>
      </c>
      <c s="34" t="s">
        <v>1307</v>
      </c>
      <c s="34" t="s">
        <v>3871</v>
      </c>
      <c s="35" t="s">
        <v>5</v>
      </c>
      <c s="6" t="s">
        <v>3872</v>
      </c>
      <c s="36" t="s">
        <v>244</v>
      </c>
      <c s="37">
        <v>1</v>
      </c>
      <c s="36">
        <v>0</v>
      </c>
      <c s="36">
        <f>ROUND(G1027*H1027,6)</f>
      </c>
      <c r="L1027" s="38">
        <v>0</v>
      </c>
      <c s="32">
        <f>ROUND(ROUND(L1027,2)*ROUND(G1027,3),2)</f>
      </c>
      <c s="36" t="s">
        <v>62</v>
      </c>
      <c>
        <f>(M1027*21)/100</f>
      </c>
      <c t="s">
        <v>28</v>
      </c>
    </row>
    <row r="1028" spans="1:5" ht="12.75">
      <c r="A1028" s="35" t="s">
        <v>56</v>
      </c>
      <c r="E1028" s="39" t="s">
        <v>3872</v>
      </c>
    </row>
    <row r="1029" spans="1:5" ht="12.75">
      <c r="A1029" s="35" t="s">
        <v>57</v>
      </c>
      <c r="E1029" s="40" t="s">
        <v>5</v>
      </c>
    </row>
    <row r="1030" spans="1:5" ht="409.5">
      <c r="A1030" t="s">
        <v>58</v>
      </c>
      <c r="E1030" s="39" t="s">
        <v>3856</v>
      </c>
    </row>
    <row r="1031" spans="1:16" ht="12.75">
      <c r="A1031" t="s">
        <v>50</v>
      </c>
      <c s="34" t="s">
        <v>1308</v>
      </c>
      <c s="34" t="s">
        <v>3873</v>
      </c>
      <c s="35" t="s">
        <v>5</v>
      </c>
      <c s="6" t="s">
        <v>3874</v>
      </c>
      <c s="36" t="s">
        <v>244</v>
      </c>
      <c s="37">
        <v>1</v>
      </c>
      <c s="36">
        <v>0</v>
      </c>
      <c s="36">
        <f>ROUND(G1031*H1031,6)</f>
      </c>
      <c r="L1031" s="38">
        <v>0</v>
      </c>
      <c s="32">
        <f>ROUND(ROUND(L1031,2)*ROUND(G1031,3),2)</f>
      </c>
      <c s="36" t="s">
        <v>62</v>
      </c>
      <c>
        <f>(M1031*21)/100</f>
      </c>
      <c t="s">
        <v>28</v>
      </c>
    </row>
    <row r="1032" spans="1:5" ht="12.75">
      <c r="A1032" s="35" t="s">
        <v>56</v>
      </c>
      <c r="E1032" s="39" t="s">
        <v>3874</v>
      </c>
    </row>
    <row r="1033" spans="1:5" ht="12.75">
      <c r="A1033" s="35" t="s">
        <v>57</v>
      </c>
      <c r="E1033" s="40" t="s">
        <v>5</v>
      </c>
    </row>
    <row r="1034" spans="1:5" ht="409.5">
      <c r="A1034" t="s">
        <v>58</v>
      </c>
      <c r="E1034" s="39" t="s">
        <v>3856</v>
      </c>
    </row>
    <row r="1035" spans="1:16" ht="12.75">
      <c r="A1035" t="s">
        <v>50</v>
      </c>
      <c s="34" t="s">
        <v>1309</v>
      </c>
      <c s="34" t="s">
        <v>3875</v>
      </c>
      <c s="35" t="s">
        <v>5</v>
      </c>
      <c s="6" t="s">
        <v>3876</v>
      </c>
      <c s="36" t="s">
        <v>244</v>
      </c>
      <c s="37">
        <v>1</v>
      </c>
      <c s="36">
        <v>0</v>
      </c>
      <c s="36">
        <f>ROUND(G1035*H1035,6)</f>
      </c>
      <c r="L1035" s="38">
        <v>0</v>
      </c>
      <c s="32">
        <f>ROUND(ROUND(L1035,2)*ROUND(G1035,3),2)</f>
      </c>
      <c s="36" t="s">
        <v>62</v>
      </c>
      <c>
        <f>(M1035*21)/100</f>
      </c>
      <c t="s">
        <v>28</v>
      </c>
    </row>
    <row r="1036" spans="1:5" ht="12.75">
      <c r="A1036" s="35" t="s">
        <v>56</v>
      </c>
      <c r="E1036" s="39" t="s">
        <v>3876</v>
      </c>
    </row>
    <row r="1037" spans="1:5" ht="12.75">
      <c r="A1037" s="35" t="s">
        <v>57</v>
      </c>
      <c r="E1037" s="40" t="s">
        <v>5</v>
      </c>
    </row>
    <row r="1038" spans="1:5" ht="409.5">
      <c r="A1038" t="s">
        <v>58</v>
      </c>
      <c r="E1038" s="39" t="s">
        <v>3856</v>
      </c>
    </row>
    <row r="1039" spans="1:16" ht="12.75">
      <c r="A1039" t="s">
        <v>50</v>
      </c>
      <c s="34" t="s">
        <v>1310</v>
      </c>
      <c s="34" t="s">
        <v>3877</v>
      </c>
      <c s="35" t="s">
        <v>5</v>
      </c>
      <c s="6" t="s">
        <v>3878</v>
      </c>
      <c s="36" t="s">
        <v>244</v>
      </c>
      <c s="37">
        <v>1</v>
      </c>
      <c s="36">
        <v>0</v>
      </c>
      <c s="36">
        <f>ROUND(G1039*H1039,6)</f>
      </c>
      <c r="L1039" s="38">
        <v>0</v>
      </c>
      <c s="32">
        <f>ROUND(ROUND(L1039,2)*ROUND(G1039,3),2)</f>
      </c>
      <c s="36" t="s">
        <v>62</v>
      </c>
      <c>
        <f>(M1039*21)/100</f>
      </c>
      <c t="s">
        <v>28</v>
      </c>
    </row>
    <row r="1040" spans="1:5" ht="12.75">
      <c r="A1040" s="35" t="s">
        <v>56</v>
      </c>
      <c r="E1040" s="39" t="s">
        <v>3878</v>
      </c>
    </row>
    <row r="1041" spans="1:5" ht="12.75">
      <c r="A1041" s="35" t="s">
        <v>57</v>
      </c>
      <c r="E1041" s="40" t="s">
        <v>5</v>
      </c>
    </row>
    <row r="1042" spans="1:5" ht="409.5">
      <c r="A1042" t="s">
        <v>58</v>
      </c>
      <c r="E1042" s="39" t="s">
        <v>3856</v>
      </c>
    </row>
    <row r="1043" spans="1:16" ht="12.75">
      <c r="A1043" t="s">
        <v>50</v>
      </c>
      <c s="34" t="s">
        <v>1312</v>
      </c>
      <c s="34" t="s">
        <v>3879</v>
      </c>
      <c s="35" t="s">
        <v>5</v>
      </c>
      <c s="6" t="s">
        <v>3880</v>
      </c>
      <c s="36" t="s">
        <v>244</v>
      </c>
      <c s="37">
        <v>1</v>
      </c>
      <c s="36">
        <v>0</v>
      </c>
      <c s="36">
        <f>ROUND(G1043*H1043,6)</f>
      </c>
      <c r="L1043" s="38">
        <v>0</v>
      </c>
      <c s="32">
        <f>ROUND(ROUND(L1043,2)*ROUND(G1043,3),2)</f>
      </c>
      <c s="36" t="s">
        <v>62</v>
      </c>
      <c>
        <f>(M1043*21)/100</f>
      </c>
      <c t="s">
        <v>28</v>
      </c>
    </row>
    <row r="1044" spans="1:5" ht="12.75">
      <c r="A1044" s="35" t="s">
        <v>56</v>
      </c>
      <c r="E1044" s="39" t="s">
        <v>3880</v>
      </c>
    </row>
    <row r="1045" spans="1:5" ht="12.75">
      <c r="A1045" s="35" t="s">
        <v>57</v>
      </c>
      <c r="E1045" s="40" t="s">
        <v>5</v>
      </c>
    </row>
    <row r="1046" spans="1:5" ht="409.5">
      <c r="A1046" t="s">
        <v>58</v>
      </c>
      <c r="E1046" s="39" t="s">
        <v>3853</v>
      </c>
    </row>
    <row r="1047" spans="1:16" ht="12.75">
      <c r="A1047" t="s">
        <v>50</v>
      </c>
      <c s="34" t="s">
        <v>1313</v>
      </c>
      <c s="34" t="s">
        <v>3881</v>
      </c>
      <c s="35" t="s">
        <v>5</v>
      </c>
      <c s="6" t="s">
        <v>3882</v>
      </c>
      <c s="36" t="s">
        <v>244</v>
      </c>
      <c s="37">
        <v>1</v>
      </c>
      <c s="36">
        <v>0</v>
      </c>
      <c s="36">
        <f>ROUND(G1047*H1047,6)</f>
      </c>
      <c r="L1047" s="38">
        <v>0</v>
      </c>
      <c s="32">
        <f>ROUND(ROUND(L1047,2)*ROUND(G1047,3),2)</f>
      </c>
      <c s="36" t="s">
        <v>62</v>
      </c>
      <c>
        <f>(M1047*21)/100</f>
      </c>
      <c t="s">
        <v>28</v>
      </c>
    </row>
    <row r="1048" spans="1:5" ht="12.75">
      <c r="A1048" s="35" t="s">
        <v>56</v>
      </c>
      <c r="E1048" s="39" t="s">
        <v>3882</v>
      </c>
    </row>
    <row r="1049" spans="1:5" ht="12.75">
      <c r="A1049" s="35" t="s">
        <v>57</v>
      </c>
      <c r="E1049" s="40" t="s">
        <v>5</v>
      </c>
    </row>
    <row r="1050" spans="1:5" ht="409.5">
      <c r="A1050" t="s">
        <v>58</v>
      </c>
      <c r="E1050" s="39" t="s">
        <v>3856</v>
      </c>
    </row>
    <row r="1051" spans="1:16" ht="12.75">
      <c r="A1051" t="s">
        <v>50</v>
      </c>
      <c s="34" t="s">
        <v>1314</v>
      </c>
      <c s="34" t="s">
        <v>3883</v>
      </c>
      <c s="35" t="s">
        <v>5</v>
      </c>
      <c s="6" t="s">
        <v>3884</v>
      </c>
      <c s="36" t="s">
        <v>244</v>
      </c>
      <c s="37">
        <v>1</v>
      </c>
      <c s="36">
        <v>0</v>
      </c>
      <c s="36">
        <f>ROUND(G1051*H1051,6)</f>
      </c>
      <c r="L1051" s="38">
        <v>0</v>
      </c>
      <c s="32">
        <f>ROUND(ROUND(L1051,2)*ROUND(G1051,3),2)</f>
      </c>
      <c s="36" t="s">
        <v>62</v>
      </c>
      <c>
        <f>(M1051*21)/100</f>
      </c>
      <c t="s">
        <v>28</v>
      </c>
    </row>
    <row r="1052" spans="1:5" ht="12.75">
      <c r="A1052" s="35" t="s">
        <v>56</v>
      </c>
      <c r="E1052" s="39" t="s">
        <v>3884</v>
      </c>
    </row>
    <row r="1053" spans="1:5" ht="12.75">
      <c r="A1053" s="35" t="s">
        <v>57</v>
      </c>
      <c r="E1053" s="40" t="s">
        <v>5</v>
      </c>
    </row>
    <row r="1054" spans="1:5" ht="409.5">
      <c r="A1054" t="s">
        <v>58</v>
      </c>
      <c r="E1054" s="39" t="s">
        <v>3856</v>
      </c>
    </row>
    <row r="1055" spans="1:16" ht="12.75">
      <c r="A1055" t="s">
        <v>50</v>
      </c>
      <c s="34" t="s">
        <v>1315</v>
      </c>
      <c s="34" t="s">
        <v>3885</v>
      </c>
      <c s="35" t="s">
        <v>5</v>
      </c>
      <c s="6" t="s">
        <v>3886</v>
      </c>
      <c s="36" t="s">
        <v>244</v>
      </c>
      <c s="37">
        <v>1</v>
      </c>
      <c s="36">
        <v>0</v>
      </c>
      <c s="36">
        <f>ROUND(G1055*H1055,6)</f>
      </c>
      <c r="L1055" s="38">
        <v>0</v>
      </c>
      <c s="32">
        <f>ROUND(ROUND(L1055,2)*ROUND(G1055,3),2)</f>
      </c>
      <c s="36" t="s">
        <v>62</v>
      </c>
      <c>
        <f>(M1055*21)/100</f>
      </c>
      <c t="s">
        <v>28</v>
      </c>
    </row>
    <row r="1056" spans="1:5" ht="12.75">
      <c r="A1056" s="35" t="s">
        <v>56</v>
      </c>
      <c r="E1056" s="39" t="s">
        <v>3886</v>
      </c>
    </row>
    <row r="1057" spans="1:5" ht="12.75">
      <c r="A1057" s="35" t="s">
        <v>57</v>
      </c>
      <c r="E1057" s="40" t="s">
        <v>5</v>
      </c>
    </row>
    <row r="1058" spans="1:5" ht="409.5">
      <c r="A1058" t="s">
        <v>58</v>
      </c>
      <c r="E1058" s="39" t="s">
        <v>3856</v>
      </c>
    </row>
    <row r="1059" spans="1:16" ht="12.75">
      <c r="A1059" t="s">
        <v>50</v>
      </c>
      <c s="34" t="s">
        <v>1316</v>
      </c>
      <c s="34" t="s">
        <v>3887</v>
      </c>
      <c s="35" t="s">
        <v>5</v>
      </c>
      <c s="6" t="s">
        <v>3888</v>
      </c>
      <c s="36" t="s">
        <v>244</v>
      </c>
      <c s="37">
        <v>1</v>
      </c>
      <c s="36">
        <v>0</v>
      </c>
      <c s="36">
        <f>ROUND(G1059*H1059,6)</f>
      </c>
      <c r="L1059" s="38">
        <v>0</v>
      </c>
      <c s="32">
        <f>ROUND(ROUND(L1059,2)*ROUND(G1059,3),2)</f>
      </c>
      <c s="36" t="s">
        <v>62</v>
      </c>
      <c>
        <f>(M1059*21)/100</f>
      </c>
      <c t="s">
        <v>28</v>
      </c>
    </row>
    <row r="1060" spans="1:5" ht="12.75">
      <c r="A1060" s="35" t="s">
        <v>56</v>
      </c>
      <c r="E1060" s="39" t="s">
        <v>3888</v>
      </c>
    </row>
    <row r="1061" spans="1:5" ht="12.75">
      <c r="A1061" s="35" t="s">
        <v>57</v>
      </c>
      <c r="E1061" s="40" t="s">
        <v>5</v>
      </c>
    </row>
    <row r="1062" spans="1:5" ht="409.5">
      <c r="A1062" t="s">
        <v>58</v>
      </c>
      <c r="E1062" s="39" t="s">
        <v>3853</v>
      </c>
    </row>
    <row r="1063" spans="1:16" ht="12.75">
      <c r="A1063" t="s">
        <v>50</v>
      </c>
      <c s="34" t="s">
        <v>1317</v>
      </c>
      <c s="34" t="s">
        <v>3889</v>
      </c>
      <c s="35" t="s">
        <v>5</v>
      </c>
      <c s="6" t="s">
        <v>3890</v>
      </c>
      <c s="36" t="s">
        <v>244</v>
      </c>
      <c s="37">
        <v>1</v>
      </c>
      <c s="36">
        <v>0</v>
      </c>
      <c s="36">
        <f>ROUND(G1063*H1063,6)</f>
      </c>
      <c r="L1063" s="38">
        <v>0</v>
      </c>
      <c s="32">
        <f>ROUND(ROUND(L1063,2)*ROUND(G1063,3),2)</f>
      </c>
      <c s="36" t="s">
        <v>62</v>
      </c>
      <c>
        <f>(M1063*21)/100</f>
      </c>
      <c t="s">
        <v>28</v>
      </c>
    </row>
    <row r="1064" spans="1:5" ht="12.75">
      <c r="A1064" s="35" t="s">
        <v>56</v>
      </c>
      <c r="E1064" s="39" t="s">
        <v>3890</v>
      </c>
    </row>
    <row r="1065" spans="1:5" ht="12.75">
      <c r="A1065" s="35" t="s">
        <v>57</v>
      </c>
      <c r="E1065" s="40" t="s">
        <v>5</v>
      </c>
    </row>
    <row r="1066" spans="1:5" ht="409.5">
      <c r="A1066" t="s">
        <v>58</v>
      </c>
      <c r="E1066" s="39" t="s">
        <v>3856</v>
      </c>
    </row>
    <row r="1067" spans="1:16" ht="12.75">
      <c r="A1067" t="s">
        <v>50</v>
      </c>
      <c s="34" t="s">
        <v>1318</v>
      </c>
      <c s="34" t="s">
        <v>3891</v>
      </c>
      <c s="35" t="s">
        <v>5</v>
      </c>
      <c s="6" t="s">
        <v>3892</v>
      </c>
      <c s="36" t="s">
        <v>244</v>
      </c>
      <c s="37">
        <v>1</v>
      </c>
      <c s="36">
        <v>0</v>
      </c>
      <c s="36">
        <f>ROUND(G1067*H1067,6)</f>
      </c>
      <c r="L1067" s="38">
        <v>0</v>
      </c>
      <c s="32">
        <f>ROUND(ROUND(L1067,2)*ROUND(G1067,3),2)</f>
      </c>
      <c s="36" t="s">
        <v>62</v>
      </c>
      <c>
        <f>(M1067*21)/100</f>
      </c>
      <c t="s">
        <v>28</v>
      </c>
    </row>
    <row r="1068" spans="1:5" ht="12.75">
      <c r="A1068" s="35" t="s">
        <v>56</v>
      </c>
      <c r="E1068" s="39" t="s">
        <v>3892</v>
      </c>
    </row>
    <row r="1069" spans="1:5" ht="12.75">
      <c r="A1069" s="35" t="s">
        <v>57</v>
      </c>
      <c r="E1069" s="40" t="s">
        <v>5</v>
      </c>
    </row>
    <row r="1070" spans="1:5" ht="409.5">
      <c r="A1070" t="s">
        <v>58</v>
      </c>
      <c r="E1070" s="39" t="s">
        <v>3856</v>
      </c>
    </row>
    <row r="1071" spans="1:16" ht="12.75">
      <c r="A1071" t="s">
        <v>50</v>
      </c>
      <c s="34" t="s">
        <v>1319</v>
      </c>
      <c s="34" t="s">
        <v>3893</v>
      </c>
      <c s="35" t="s">
        <v>5</v>
      </c>
      <c s="6" t="s">
        <v>3894</v>
      </c>
      <c s="36" t="s">
        <v>244</v>
      </c>
      <c s="37">
        <v>1</v>
      </c>
      <c s="36">
        <v>0</v>
      </c>
      <c s="36">
        <f>ROUND(G1071*H1071,6)</f>
      </c>
      <c r="L1071" s="38">
        <v>0</v>
      </c>
      <c s="32">
        <f>ROUND(ROUND(L1071,2)*ROUND(G1071,3),2)</f>
      </c>
      <c s="36" t="s">
        <v>62</v>
      </c>
      <c>
        <f>(M1071*21)/100</f>
      </c>
      <c t="s">
        <v>28</v>
      </c>
    </row>
    <row r="1072" spans="1:5" ht="12.75">
      <c r="A1072" s="35" t="s">
        <v>56</v>
      </c>
      <c r="E1072" s="39" t="s">
        <v>3894</v>
      </c>
    </row>
    <row r="1073" spans="1:5" ht="12.75">
      <c r="A1073" s="35" t="s">
        <v>57</v>
      </c>
      <c r="E1073" s="40" t="s">
        <v>5</v>
      </c>
    </row>
    <row r="1074" spans="1:5" ht="409.5">
      <c r="A1074" t="s">
        <v>58</v>
      </c>
      <c r="E1074" s="39" t="s">
        <v>3856</v>
      </c>
    </row>
    <row r="1075" spans="1:16" ht="12.75">
      <c r="A1075" t="s">
        <v>50</v>
      </c>
      <c s="34" t="s">
        <v>1320</v>
      </c>
      <c s="34" t="s">
        <v>3895</v>
      </c>
      <c s="35" t="s">
        <v>5</v>
      </c>
      <c s="6" t="s">
        <v>3896</v>
      </c>
      <c s="36" t="s">
        <v>244</v>
      </c>
      <c s="37">
        <v>1</v>
      </c>
      <c s="36">
        <v>0</v>
      </c>
      <c s="36">
        <f>ROUND(G1075*H1075,6)</f>
      </c>
      <c r="L1075" s="38">
        <v>0</v>
      </c>
      <c s="32">
        <f>ROUND(ROUND(L1075,2)*ROUND(G1075,3),2)</f>
      </c>
      <c s="36" t="s">
        <v>62</v>
      </c>
      <c>
        <f>(M1075*21)/100</f>
      </c>
      <c t="s">
        <v>28</v>
      </c>
    </row>
    <row r="1076" spans="1:5" ht="12.75">
      <c r="A1076" s="35" t="s">
        <v>56</v>
      </c>
      <c r="E1076" s="39" t="s">
        <v>3896</v>
      </c>
    </row>
    <row r="1077" spans="1:5" ht="12.75">
      <c r="A1077" s="35" t="s">
        <v>57</v>
      </c>
      <c r="E1077" s="40" t="s">
        <v>5</v>
      </c>
    </row>
    <row r="1078" spans="1:5" ht="409.5">
      <c r="A1078" t="s">
        <v>58</v>
      </c>
      <c r="E1078" s="39" t="s">
        <v>3853</v>
      </c>
    </row>
    <row r="1079" spans="1:16" ht="12.75">
      <c r="A1079" t="s">
        <v>50</v>
      </c>
      <c s="34" t="s">
        <v>1321</v>
      </c>
      <c s="34" t="s">
        <v>3897</v>
      </c>
      <c s="35" t="s">
        <v>5</v>
      </c>
      <c s="6" t="s">
        <v>3898</v>
      </c>
      <c s="36" t="s">
        <v>244</v>
      </c>
      <c s="37">
        <v>1</v>
      </c>
      <c s="36">
        <v>0</v>
      </c>
      <c s="36">
        <f>ROUND(G1079*H1079,6)</f>
      </c>
      <c r="L1079" s="38">
        <v>0</v>
      </c>
      <c s="32">
        <f>ROUND(ROUND(L1079,2)*ROUND(G1079,3),2)</f>
      </c>
      <c s="36" t="s">
        <v>62</v>
      </c>
      <c>
        <f>(M1079*21)/100</f>
      </c>
      <c t="s">
        <v>28</v>
      </c>
    </row>
    <row r="1080" spans="1:5" ht="12.75">
      <c r="A1080" s="35" t="s">
        <v>56</v>
      </c>
      <c r="E1080" s="39" t="s">
        <v>3898</v>
      </c>
    </row>
    <row r="1081" spans="1:5" ht="12.75">
      <c r="A1081" s="35" t="s">
        <v>57</v>
      </c>
      <c r="E1081" s="40" t="s">
        <v>5</v>
      </c>
    </row>
    <row r="1082" spans="1:5" ht="409.5">
      <c r="A1082" t="s">
        <v>58</v>
      </c>
      <c r="E1082" s="39" t="s">
        <v>3856</v>
      </c>
    </row>
    <row r="1083" spans="1:16" ht="12.75">
      <c r="A1083" t="s">
        <v>50</v>
      </c>
      <c s="34" t="s">
        <v>1322</v>
      </c>
      <c s="34" t="s">
        <v>3899</v>
      </c>
      <c s="35" t="s">
        <v>5</v>
      </c>
      <c s="6" t="s">
        <v>3900</v>
      </c>
      <c s="36" t="s">
        <v>244</v>
      </c>
      <c s="37">
        <v>1</v>
      </c>
      <c s="36">
        <v>0</v>
      </c>
      <c s="36">
        <f>ROUND(G1083*H1083,6)</f>
      </c>
      <c r="L1083" s="38">
        <v>0</v>
      </c>
      <c s="32">
        <f>ROUND(ROUND(L1083,2)*ROUND(G1083,3),2)</f>
      </c>
      <c s="36" t="s">
        <v>62</v>
      </c>
      <c>
        <f>(M1083*21)/100</f>
      </c>
      <c t="s">
        <v>28</v>
      </c>
    </row>
    <row r="1084" spans="1:5" ht="12.75">
      <c r="A1084" s="35" t="s">
        <v>56</v>
      </c>
      <c r="E1084" s="39" t="s">
        <v>3900</v>
      </c>
    </row>
    <row r="1085" spans="1:5" ht="12.75">
      <c r="A1085" s="35" t="s">
        <v>57</v>
      </c>
      <c r="E1085" s="40" t="s">
        <v>5</v>
      </c>
    </row>
    <row r="1086" spans="1:5" ht="409.5">
      <c r="A1086" t="s">
        <v>58</v>
      </c>
      <c r="E1086" s="39" t="s">
        <v>3856</v>
      </c>
    </row>
    <row r="1087" spans="1:16" ht="12.75">
      <c r="A1087" t="s">
        <v>50</v>
      </c>
      <c s="34" t="s">
        <v>1323</v>
      </c>
      <c s="34" t="s">
        <v>3901</v>
      </c>
      <c s="35" t="s">
        <v>5</v>
      </c>
      <c s="6" t="s">
        <v>3902</v>
      </c>
      <c s="36" t="s">
        <v>244</v>
      </c>
      <c s="37">
        <v>1</v>
      </c>
      <c s="36">
        <v>0</v>
      </c>
      <c s="36">
        <f>ROUND(G1087*H1087,6)</f>
      </c>
      <c r="L1087" s="38">
        <v>0</v>
      </c>
      <c s="32">
        <f>ROUND(ROUND(L1087,2)*ROUND(G1087,3),2)</f>
      </c>
      <c s="36" t="s">
        <v>62</v>
      </c>
      <c>
        <f>(M1087*21)/100</f>
      </c>
      <c t="s">
        <v>28</v>
      </c>
    </row>
    <row r="1088" spans="1:5" ht="12.75">
      <c r="A1088" s="35" t="s">
        <v>56</v>
      </c>
      <c r="E1088" s="39" t="s">
        <v>3902</v>
      </c>
    </row>
    <row r="1089" spans="1:5" ht="12.75">
      <c r="A1089" s="35" t="s">
        <v>57</v>
      </c>
      <c r="E1089" s="40" t="s">
        <v>5</v>
      </c>
    </row>
    <row r="1090" spans="1:5" ht="409.5">
      <c r="A1090" t="s">
        <v>58</v>
      </c>
      <c r="E1090" s="39" t="s">
        <v>3853</v>
      </c>
    </row>
    <row r="1091" spans="1:16" ht="12.75">
      <c r="A1091" t="s">
        <v>50</v>
      </c>
      <c s="34" t="s">
        <v>1324</v>
      </c>
      <c s="34" t="s">
        <v>3903</v>
      </c>
      <c s="35" t="s">
        <v>5</v>
      </c>
      <c s="6" t="s">
        <v>3904</v>
      </c>
      <c s="36" t="s">
        <v>244</v>
      </c>
      <c s="37">
        <v>1</v>
      </c>
      <c s="36">
        <v>0</v>
      </c>
      <c s="36">
        <f>ROUND(G1091*H1091,6)</f>
      </c>
      <c r="L1091" s="38">
        <v>0</v>
      </c>
      <c s="32">
        <f>ROUND(ROUND(L1091,2)*ROUND(G1091,3),2)</f>
      </c>
      <c s="36" t="s">
        <v>62</v>
      </c>
      <c>
        <f>(M1091*21)/100</f>
      </c>
      <c t="s">
        <v>28</v>
      </c>
    </row>
    <row r="1092" spans="1:5" ht="12.75">
      <c r="A1092" s="35" t="s">
        <v>56</v>
      </c>
      <c r="E1092" s="39" t="s">
        <v>3904</v>
      </c>
    </row>
    <row r="1093" spans="1:5" ht="12.75">
      <c r="A1093" s="35" t="s">
        <v>57</v>
      </c>
      <c r="E1093" s="40" t="s">
        <v>5</v>
      </c>
    </row>
    <row r="1094" spans="1:5" ht="409.5">
      <c r="A1094" t="s">
        <v>58</v>
      </c>
      <c r="E1094" s="39" t="s">
        <v>3856</v>
      </c>
    </row>
    <row r="1095" spans="1:16" ht="12.75">
      <c r="A1095" t="s">
        <v>50</v>
      </c>
      <c s="34" t="s">
        <v>1325</v>
      </c>
      <c s="34" t="s">
        <v>3905</v>
      </c>
      <c s="35" t="s">
        <v>5</v>
      </c>
      <c s="6" t="s">
        <v>3906</v>
      </c>
      <c s="36" t="s">
        <v>244</v>
      </c>
      <c s="37">
        <v>1</v>
      </c>
      <c s="36">
        <v>0</v>
      </c>
      <c s="36">
        <f>ROUND(G1095*H1095,6)</f>
      </c>
      <c r="L1095" s="38">
        <v>0</v>
      </c>
      <c s="32">
        <f>ROUND(ROUND(L1095,2)*ROUND(G1095,3),2)</f>
      </c>
      <c s="36" t="s">
        <v>62</v>
      </c>
      <c>
        <f>(M1095*21)/100</f>
      </c>
      <c t="s">
        <v>28</v>
      </c>
    </row>
    <row r="1096" spans="1:5" ht="12.75">
      <c r="A1096" s="35" t="s">
        <v>56</v>
      </c>
      <c r="E1096" s="39" t="s">
        <v>3906</v>
      </c>
    </row>
    <row r="1097" spans="1:5" ht="12.75">
      <c r="A1097" s="35" t="s">
        <v>57</v>
      </c>
      <c r="E1097" s="40" t="s">
        <v>5</v>
      </c>
    </row>
    <row r="1098" spans="1:5" ht="409.5">
      <c r="A1098" t="s">
        <v>58</v>
      </c>
      <c r="E1098" s="39" t="s">
        <v>3856</v>
      </c>
    </row>
    <row r="1099" spans="1:16" ht="12.75">
      <c r="A1099" t="s">
        <v>50</v>
      </c>
      <c s="34" t="s">
        <v>1326</v>
      </c>
      <c s="34" t="s">
        <v>3907</v>
      </c>
      <c s="35" t="s">
        <v>5</v>
      </c>
      <c s="6" t="s">
        <v>3908</v>
      </c>
      <c s="36" t="s">
        <v>244</v>
      </c>
      <c s="37">
        <v>1</v>
      </c>
      <c s="36">
        <v>0</v>
      </c>
      <c s="36">
        <f>ROUND(G1099*H1099,6)</f>
      </c>
      <c r="L1099" s="38">
        <v>0</v>
      </c>
      <c s="32">
        <f>ROUND(ROUND(L1099,2)*ROUND(G1099,3),2)</f>
      </c>
      <c s="36" t="s">
        <v>62</v>
      </c>
      <c>
        <f>(M1099*21)/100</f>
      </c>
      <c t="s">
        <v>28</v>
      </c>
    </row>
    <row r="1100" spans="1:5" ht="12.75">
      <c r="A1100" s="35" t="s">
        <v>56</v>
      </c>
      <c r="E1100" s="39" t="s">
        <v>3908</v>
      </c>
    </row>
    <row r="1101" spans="1:5" ht="12.75">
      <c r="A1101" s="35" t="s">
        <v>57</v>
      </c>
      <c r="E1101" s="40" t="s">
        <v>5</v>
      </c>
    </row>
    <row r="1102" spans="1:5" ht="409.5">
      <c r="A1102" t="s">
        <v>58</v>
      </c>
      <c r="E1102" s="39" t="s">
        <v>3856</v>
      </c>
    </row>
    <row r="1103" spans="1:16" ht="12.75">
      <c r="A1103" t="s">
        <v>50</v>
      </c>
      <c s="34" t="s">
        <v>1327</v>
      </c>
      <c s="34" t="s">
        <v>3909</v>
      </c>
      <c s="35" t="s">
        <v>5</v>
      </c>
      <c s="6" t="s">
        <v>3910</v>
      </c>
      <c s="36" t="s">
        <v>244</v>
      </c>
      <c s="37">
        <v>1</v>
      </c>
      <c s="36">
        <v>0</v>
      </c>
      <c s="36">
        <f>ROUND(G1103*H1103,6)</f>
      </c>
      <c r="L1103" s="38">
        <v>0</v>
      </c>
      <c s="32">
        <f>ROUND(ROUND(L1103,2)*ROUND(G1103,3),2)</f>
      </c>
      <c s="36" t="s">
        <v>62</v>
      </c>
      <c>
        <f>(M1103*21)/100</f>
      </c>
      <c t="s">
        <v>28</v>
      </c>
    </row>
    <row r="1104" spans="1:5" ht="12.75">
      <c r="A1104" s="35" t="s">
        <v>56</v>
      </c>
      <c r="E1104" s="39" t="s">
        <v>3910</v>
      </c>
    </row>
    <row r="1105" spans="1:5" ht="12.75">
      <c r="A1105" s="35" t="s">
        <v>57</v>
      </c>
      <c r="E1105" s="40" t="s">
        <v>5</v>
      </c>
    </row>
    <row r="1106" spans="1:5" ht="409.5">
      <c r="A1106" t="s">
        <v>58</v>
      </c>
      <c r="E1106" s="39" t="s">
        <v>3856</v>
      </c>
    </row>
    <row r="1107" spans="1:16" ht="12.75">
      <c r="A1107" t="s">
        <v>50</v>
      </c>
      <c s="34" t="s">
        <v>1328</v>
      </c>
      <c s="34" t="s">
        <v>3911</v>
      </c>
      <c s="35" t="s">
        <v>5</v>
      </c>
      <c s="6" t="s">
        <v>3912</v>
      </c>
      <c s="36" t="s">
        <v>244</v>
      </c>
      <c s="37">
        <v>1</v>
      </c>
      <c s="36">
        <v>0</v>
      </c>
      <c s="36">
        <f>ROUND(G1107*H1107,6)</f>
      </c>
      <c r="L1107" s="38">
        <v>0</v>
      </c>
      <c s="32">
        <f>ROUND(ROUND(L1107,2)*ROUND(G1107,3),2)</f>
      </c>
      <c s="36" t="s">
        <v>62</v>
      </c>
      <c>
        <f>(M1107*21)/100</f>
      </c>
      <c t="s">
        <v>28</v>
      </c>
    </row>
    <row r="1108" spans="1:5" ht="12.75">
      <c r="A1108" s="35" t="s">
        <v>56</v>
      </c>
      <c r="E1108" s="39" t="s">
        <v>3912</v>
      </c>
    </row>
    <row r="1109" spans="1:5" ht="12.75">
      <c r="A1109" s="35" t="s">
        <v>57</v>
      </c>
      <c r="E1109" s="40" t="s">
        <v>5</v>
      </c>
    </row>
    <row r="1110" spans="1:5" ht="409.5">
      <c r="A1110" t="s">
        <v>58</v>
      </c>
      <c r="E1110" s="39" t="s">
        <v>3913</v>
      </c>
    </row>
    <row r="1111" spans="1:16" ht="12.75">
      <c r="A1111" t="s">
        <v>50</v>
      </c>
      <c s="34" t="s">
        <v>1330</v>
      </c>
      <c s="34" t="s">
        <v>3914</v>
      </c>
      <c s="35" t="s">
        <v>5</v>
      </c>
      <c s="6" t="s">
        <v>3915</v>
      </c>
      <c s="36" t="s">
        <v>244</v>
      </c>
      <c s="37">
        <v>1</v>
      </c>
      <c s="36">
        <v>0</v>
      </c>
      <c s="36">
        <f>ROUND(G1111*H1111,6)</f>
      </c>
      <c r="L1111" s="38">
        <v>0</v>
      </c>
      <c s="32">
        <f>ROUND(ROUND(L1111,2)*ROUND(G1111,3),2)</f>
      </c>
      <c s="36" t="s">
        <v>62</v>
      </c>
      <c>
        <f>(M1111*21)/100</f>
      </c>
      <c t="s">
        <v>28</v>
      </c>
    </row>
    <row r="1112" spans="1:5" ht="12.75">
      <c r="A1112" s="35" t="s">
        <v>56</v>
      </c>
      <c r="E1112" s="39" t="s">
        <v>3915</v>
      </c>
    </row>
    <row r="1113" spans="1:5" ht="12.75">
      <c r="A1113" s="35" t="s">
        <v>57</v>
      </c>
      <c r="E1113" s="40" t="s">
        <v>5</v>
      </c>
    </row>
    <row r="1114" spans="1:5" ht="409.5">
      <c r="A1114" t="s">
        <v>58</v>
      </c>
      <c r="E1114" s="39" t="s">
        <v>3916</v>
      </c>
    </row>
    <row r="1115" spans="1:16" ht="12.75">
      <c r="A1115" t="s">
        <v>50</v>
      </c>
      <c s="34" t="s">
        <v>1331</v>
      </c>
      <c s="34" t="s">
        <v>1862</v>
      </c>
      <c s="35" t="s">
        <v>5</v>
      </c>
      <c s="6" t="s">
        <v>3917</v>
      </c>
      <c s="36" t="s">
        <v>244</v>
      </c>
      <c s="37">
        <v>1</v>
      </c>
      <c s="36">
        <v>0</v>
      </c>
      <c s="36">
        <f>ROUND(G1115*H1115,6)</f>
      </c>
      <c r="L1115" s="38">
        <v>0</v>
      </c>
      <c s="32">
        <f>ROUND(ROUND(L1115,2)*ROUND(G1115,3),2)</f>
      </c>
      <c s="36" t="s">
        <v>62</v>
      </c>
      <c>
        <f>(M1115*21)/100</f>
      </c>
      <c t="s">
        <v>28</v>
      </c>
    </row>
    <row r="1116" spans="1:5" ht="12.75">
      <c r="A1116" s="35" t="s">
        <v>56</v>
      </c>
      <c r="E1116" s="39" t="s">
        <v>3917</v>
      </c>
    </row>
    <row r="1117" spans="1:5" ht="12.75">
      <c r="A1117" s="35" t="s">
        <v>57</v>
      </c>
      <c r="E1117" s="40" t="s">
        <v>5</v>
      </c>
    </row>
    <row r="1118" spans="1:5" ht="409.5">
      <c r="A1118" t="s">
        <v>58</v>
      </c>
      <c r="E1118" s="39" t="s">
        <v>3918</v>
      </c>
    </row>
    <row r="1119" spans="1:16" ht="12.75">
      <c r="A1119" t="s">
        <v>50</v>
      </c>
      <c s="34" t="s">
        <v>1332</v>
      </c>
      <c s="34" t="s">
        <v>1884</v>
      </c>
      <c s="35" t="s">
        <v>5</v>
      </c>
      <c s="6" t="s">
        <v>3919</v>
      </c>
      <c s="36" t="s">
        <v>244</v>
      </c>
      <c s="37">
        <v>1</v>
      </c>
      <c s="36">
        <v>0</v>
      </c>
      <c s="36">
        <f>ROUND(G1119*H1119,6)</f>
      </c>
      <c r="L1119" s="38">
        <v>0</v>
      </c>
      <c s="32">
        <f>ROUND(ROUND(L1119,2)*ROUND(G1119,3),2)</f>
      </c>
      <c s="36" t="s">
        <v>62</v>
      </c>
      <c>
        <f>(M1119*21)/100</f>
      </c>
      <c t="s">
        <v>28</v>
      </c>
    </row>
    <row r="1120" spans="1:5" ht="12.75">
      <c r="A1120" s="35" t="s">
        <v>56</v>
      </c>
      <c r="E1120" s="39" t="s">
        <v>3919</v>
      </c>
    </row>
    <row r="1121" spans="1:5" ht="12.75">
      <c r="A1121" s="35" t="s">
        <v>57</v>
      </c>
      <c r="E1121" s="40" t="s">
        <v>5</v>
      </c>
    </row>
    <row r="1122" spans="1:5" ht="344.25">
      <c r="A1122" t="s">
        <v>58</v>
      </c>
      <c r="E1122" s="39" t="s">
        <v>3920</v>
      </c>
    </row>
    <row r="1123" spans="1:16" ht="12.75">
      <c r="A1123" t="s">
        <v>50</v>
      </c>
      <c s="34" t="s">
        <v>1333</v>
      </c>
      <c s="34" t="s">
        <v>1887</v>
      </c>
      <c s="35" t="s">
        <v>5</v>
      </c>
      <c s="6" t="s">
        <v>3921</v>
      </c>
      <c s="36" t="s">
        <v>244</v>
      </c>
      <c s="37">
        <v>1</v>
      </c>
      <c s="36">
        <v>0</v>
      </c>
      <c s="36">
        <f>ROUND(G1123*H1123,6)</f>
      </c>
      <c r="L1123" s="38">
        <v>0</v>
      </c>
      <c s="32">
        <f>ROUND(ROUND(L1123,2)*ROUND(G1123,3),2)</f>
      </c>
      <c s="36" t="s">
        <v>62</v>
      </c>
      <c>
        <f>(M1123*21)/100</f>
      </c>
      <c t="s">
        <v>28</v>
      </c>
    </row>
    <row r="1124" spans="1:5" ht="12.75">
      <c r="A1124" s="35" t="s">
        <v>56</v>
      </c>
      <c r="E1124" s="39" t="s">
        <v>3921</v>
      </c>
    </row>
    <row r="1125" spans="1:5" ht="12.75">
      <c r="A1125" s="35" t="s">
        <v>57</v>
      </c>
      <c r="E1125" s="40" t="s">
        <v>5</v>
      </c>
    </row>
    <row r="1126" spans="1:5" ht="409.5">
      <c r="A1126" t="s">
        <v>58</v>
      </c>
      <c r="E1126" s="39" t="s">
        <v>3856</v>
      </c>
    </row>
    <row r="1127" spans="1:16" ht="12.75">
      <c r="A1127" t="s">
        <v>50</v>
      </c>
      <c s="34" t="s">
        <v>1334</v>
      </c>
      <c s="34" t="s">
        <v>1890</v>
      </c>
      <c s="35" t="s">
        <v>5</v>
      </c>
      <c s="6" t="s">
        <v>3922</v>
      </c>
      <c s="36" t="s">
        <v>244</v>
      </c>
      <c s="37">
        <v>1</v>
      </c>
      <c s="36">
        <v>0</v>
      </c>
      <c s="36">
        <f>ROUND(G1127*H1127,6)</f>
      </c>
      <c r="L1127" s="38">
        <v>0</v>
      </c>
      <c s="32">
        <f>ROUND(ROUND(L1127,2)*ROUND(G1127,3),2)</f>
      </c>
      <c s="36" t="s">
        <v>62</v>
      </c>
      <c>
        <f>(M1127*21)/100</f>
      </c>
      <c t="s">
        <v>28</v>
      </c>
    </row>
    <row r="1128" spans="1:5" ht="12.75">
      <c r="A1128" s="35" t="s">
        <v>56</v>
      </c>
      <c r="E1128" s="39" t="s">
        <v>3922</v>
      </c>
    </row>
    <row r="1129" spans="1:5" ht="12.75">
      <c r="A1129" s="35" t="s">
        <v>57</v>
      </c>
      <c r="E1129" s="40" t="s">
        <v>5</v>
      </c>
    </row>
    <row r="1130" spans="1:5" ht="409.5">
      <c r="A1130" t="s">
        <v>58</v>
      </c>
      <c r="E1130" s="39" t="s">
        <v>3856</v>
      </c>
    </row>
    <row r="1131" spans="1:16" ht="12.75">
      <c r="A1131" t="s">
        <v>50</v>
      </c>
      <c s="34" t="s">
        <v>1335</v>
      </c>
      <c s="34" t="s">
        <v>1893</v>
      </c>
      <c s="35" t="s">
        <v>5</v>
      </c>
      <c s="6" t="s">
        <v>3923</v>
      </c>
      <c s="36" t="s">
        <v>244</v>
      </c>
      <c s="37">
        <v>1</v>
      </c>
      <c s="36">
        <v>0</v>
      </c>
      <c s="36">
        <f>ROUND(G1131*H1131,6)</f>
      </c>
      <c r="L1131" s="38">
        <v>0</v>
      </c>
      <c s="32">
        <f>ROUND(ROUND(L1131,2)*ROUND(G1131,3),2)</f>
      </c>
      <c s="36" t="s">
        <v>62</v>
      </c>
      <c>
        <f>(M1131*21)/100</f>
      </c>
      <c t="s">
        <v>28</v>
      </c>
    </row>
    <row r="1132" spans="1:5" ht="12.75">
      <c r="A1132" s="35" t="s">
        <v>56</v>
      </c>
      <c r="E1132" s="39" t="s">
        <v>3923</v>
      </c>
    </row>
    <row r="1133" spans="1:5" ht="12.75">
      <c r="A1133" s="35" t="s">
        <v>57</v>
      </c>
      <c r="E1133" s="40" t="s">
        <v>5</v>
      </c>
    </row>
    <row r="1134" spans="1:5" ht="409.5">
      <c r="A1134" t="s">
        <v>58</v>
      </c>
      <c r="E1134" s="39" t="s">
        <v>3924</v>
      </c>
    </row>
    <row r="1135" spans="1:16" ht="12.75">
      <c r="A1135" t="s">
        <v>50</v>
      </c>
      <c s="34" t="s">
        <v>1336</v>
      </c>
      <c s="34" t="s">
        <v>1920</v>
      </c>
      <c s="35" t="s">
        <v>5</v>
      </c>
      <c s="6" t="s">
        <v>3925</v>
      </c>
      <c s="36" t="s">
        <v>244</v>
      </c>
      <c s="37">
        <v>1</v>
      </c>
      <c s="36">
        <v>0</v>
      </c>
      <c s="36">
        <f>ROUND(G1135*H1135,6)</f>
      </c>
      <c r="L1135" s="38">
        <v>0</v>
      </c>
      <c s="32">
        <f>ROUND(ROUND(L1135,2)*ROUND(G1135,3),2)</f>
      </c>
      <c s="36" t="s">
        <v>62</v>
      </c>
      <c>
        <f>(M1135*21)/100</f>
      </c>
      <c t="s">
        <v>28</v>
      </c>
    </row>
    <row r="1136" spans="1:5" ht="12.75">
      <c r="A1136" s="35" t="s">
        <v>56</v>
      </c>
      <c r="E1136" s="39" t="s">
        <v>3925</v>
      </c>
    </row>
    <row r="1137" spans="1:5" ht="12.75">
      <c r="A1137" s="35" t="s">
        <v>57</v>
      </c>
      <c r="E1137" s="40" t="s">
        <v>5</v>
      </c>
    </row>
    <row r="1138" spans="1:5" ht="409.5">
      <c r="A1138" t="s">
        <v>58</v>
      </c>
      <c r="E1138" s="39" t="s">
        <v>3853</v>
      </c>
    </row>
    <row r="1139" spans="1:16" ht="12.75">
      <c r="A1139" t="s">
        <v>50</v>
      </c>
      <c s="34" t="s">
        <v>1337</v>
      </c>
      <c s="34" t="s">
        <v>1923</v>
      </c>
      <c s="35" t="s">
        <v>5</v>
      </c>
      <c s="6" t="s">
        <v>3926</v>
      </c>
      <c s="36" t="s">
        <v>244</v>
      </c>
      <c s="37">
        <v>1</v>
      </c>
      <c s="36">
        <v>0</v>
      </c>
      <c s="36">
        <f>ROUND(G1139*H1139,6)</f>
      </c>
      <c r="L1139" s="38">
        <v>0</v>
      </c>
      <c s="32">
        <f>ROUND(ROUND(L1139,2)*ROUND(G1139,3),2)</f>
      </c>
      <c s="36" t="s">
        <v>62</v>
      </c>
      <c>
        <f>(M1139*21)/100</f>
      </c>
      <c t="s">
        <v>28</v>
      </c>
    </row>
    <row r="1140" spans="1:5" ht="12.75">
      <c r="A1140" s="35" t="s">
        <v>56</v>
      </c>
      <c r="E1140" s="39" t="s">
        <v>3926</v>
      </c>
    </row>
    <row r="1141" spans="1:5" ht="12.75">
      <c r="A1141" s="35" t="s">
        <v>57</v>
      </c>
      <c r="E1141" s="40" t="s">
        <v>5</v>
      </c>
    </row>
    <row r="1142" spans="1:5" ht="409.5">
      <c r="A1142" t="s">
        <v>58</v>
      </c>
      <c r="E1142" s="39" t="s">
        <v>3856</v>
      </c>
    </row>
    <row r="1143" spans="1:16" ht="12.75">
      <c r="A1143" t="s">
        <v>50</v>
      </c>
      <c s="34" t="s">
        <v>1338</v>
      </c>
      <c s="34" t="s">
        <v>1926</v>
      </c>
      <c s="35" t="s">
        <v>5</v>
      </c>
      <c s="6" t="s">
        <v>3927</v>
      </c>
      <c s="36" t="s">
        <v>244</v>
      </c>
      <c s="37">
        <v>1</v>
      </c>
      <c s="36">
        <v>0</v>
      </c>
      <c s="36">
        <f>ROUND(G1143*H1143,6)</f>
      </c>
      <c r="L1143" s="38">
        <v>0</v>
      </c>
      <c s="32">
        <f>ROUND(ROUND(L1143,2)*ROUND(G1143,3),2)</f>
      </c>
      <c s="36" t="s">
        <v>62</v>
      </c>
      <c>
        <f>(M1143*21)/100</f>
      </c>
      <c t="s">
        <v>28</v>
      </c>
    </row>
    <row r="1144" spans="1:5" ht="12.75">
      <c r="A1144" s="35" t="s">
        <v>56</v>
      </c>
      <c r="E1144" s="39" t="s">
        <v>3927</v>
      </c>
    </row>
    <row r="1145" spans="1:5" ht="12.75">
      <c r="A1145" s="35" t="s">
        <v>57</v>
      </c>
      <c r="E1145" s="40" t="s">
        <v>5</v>
      </c>
    </row>
    <row r="1146" spans="1:5" ht="409.5">
      <c r="A1146" t="s">
        <v>58</v>
      </c>
      <c r="E1146" s="39" t="s">
        <v>3856</v>
      </c>
    </row>
    <row r="1147" spans="1:16" ht="12.75">
      <c r="A1147" t="s">
        <v>50</v>
      </c>
      <c s="34" t="s">
        <v>1339</v>
      </c>
      <c s="34" t="s">
        <v>1956</v>
      </c>
      <c s="35" t="s">
        <v>5</v>
      </c>
      <c s="6" t="s">
        <v>3928</v>
      </c>
      <c s="36" t="s">
        <v>244</v>
      </c>
      <c s="37">
        <v>1</v>
      </c>
      <c s="36">
        <v>0</v>
      </c>
      <c s="36">
        <f>ROUND(G1147*H1147,6)</f>
      </c>
      <c r="L1147" s="38">
        <v>0</v>
      </c>
      <c s="32">
        <f>ROUND(ROUND(L1147,2)*ROUND(G1147,3),2)</f>
      </c>
      <c s="36" t="s">
        <v>62</v>
      </c>
      <c>
        <f>(M1147*21)/100</f>
      </c>
      <c t="s">
        <v>28</v>
      </c>
    </row>
    <row r="1148" spans="1:5" ht="12.75">
      <c r="A1148" s="35" t="s">
        <v>56</v>
      </c>
      <c r="E1148" s="39" t="s">
        <v>3928</v>
      </c>
    </row>
    <row r="1149" spans="1:5" ht="12.75">
      <c r="A1149" s="35" t="s">
        <v>57</v>
      </c>
      <c r="E1149" s="40" t="s">
        <v>5</v>
      </c>
    </row>
    <row r="1150" spans="1:5" ht="409.5">
      <c r="A1150" t="s">
        <v>58</v>
      </c>
      <c r="E1150" s="39" t="s">
        <v>3856</v>
      </c>
    </row>
    <row r="1151" spans="1:16" ht="12.75">
      <c r="A1151" t="s">
        <v>50</v>
      </c>
      <c s="34" t="s">
        <v>1340</v>
      </c>
      <c s="34" t="s">
        <v>3929</v>
      </c>
      <c s="35" t="s">
        <v>5</v>
      </c>
      <c s="6" t="s">
        <v>3930</v>
      </c>
      <c s="36" t="s">
        <v>244</v>
      </c>
      <c s="37">
        <v>1</v>
      </c>
      <c s="36">
        <v>0</v>
      </c>
      <c s="36">
        <f>ROUND(G1151*H1151,6)</f>
      </c>
      <c r="L1151" s="38">
        <v>0</v>
      </c>
      <c s="32">
        <f>ROUND(ROUND(L1151,2)*ROUND(G1151,3),2)</f>
      </c>
      <c s="36" t="s">
        <v>62</v>
      </c>
      <c>
        <f>(M1151*21)/100</f>
      </c>
      <c t="s">
        <v>28</v>
      </c>
    </row>
    <row r="1152" spans="1:5" ht="12.75">
      <c r="A1152" s="35" t="s">
        <v>56</v>
      </c>
      <c r="E1152" s="39" t="s">
        <v>3930</v>
      </c>
    </row>
    <row r="1153" spans="1:5" ht="12.75">
      <c r="A1153" s="35" t="s">
        <v>57</v>
      </c>
      <c r="E1153" s="40" t="s">
        <v>5</v>
      </c>
    </row>
    <row r="1154" spans="1:5" ht="409.5">
      <c r="A1154" t="s">
        <v>58</v>
      </c>
      <c r="E1154" s="39" t="s">
        <v>3931</v>
      </c>
    </row>
    <row r="1155" spans="1:16" ht="12.75">
      <c r="A1155" t="s">
        <v>50</v>
      </c>
      <c s="34" t="s">
        <v>1341</v>
      </c>
      <c s="34" t="s">
        <v>3932</v>
      </c>
      <c s="35" t="s">
        <v>5</v>
      </c>
      <c s="6" t="s">
        <v>3933</v>
      </c>
      <c s="36" t="s">
        <v>244</v>
      </c>
      <c s="37">
        <v>1</v>
      </c>
      <c s="36">
        <v>0</v>
      </c>
      <c s="36">
        <f>ROUND(G1155*H1155,6)</f>
      </c>
      <c r="L1155" s="38">
        <v>0</v>
      </c>
      <c s="32">
        <f>ROUND(ROUND(L1155,2)*ROUND(G1155,3),2)</f>
      </c>
      <c s="36" t="s">
        <v>62</v>
      </c>
      <c>
        <f>(M1155*21)/100</f>
      </c>
      <c t="s">
        <v>28</v>
      </c>
    </row>
    <row r="1156" spans="1:5" ht="12.75">
      <c r="A1156" s="35" t="s">
        <v>56</v>
      </c>
      <c r="E1156" s="39" t="s">
        <v>3933</v>
      </c>
    </row>
    <row r="1157" spans="1:5" ht="12.75">
      <c r="A1157" s="35" t="s">
        <v>57</v>
      </c>
      <c r="E1157" s="40" t="s">
        <v>5</v>
      </c>
    </row>
    <row r="1158" spans="1:5" ht="409.5">
      <c r="A1158" t="s">
        <v>58</v>
      </c>
      <c r="E1158" s="39" t="s">
        <v>3853</v>
      </c>
    </row>
    <row r="1159" spans="1:16" ht="12.75">
      <c r="A1159" t="s">
        <v>50</v>
      </c>
      <c s="34" t="s">
        <v>1342</v>
      </c>
      <c s="34" t="s">
        <v>3934</v>
      </c>
      <c s="35" t="s">
        <v>5</v>
      </c>
      <c s="6" t="s">
        <v>3935</v>
      </c>
      <c s="36" t="s">
        <v>244</v>
      </c>
      <c s="37">
        <v>1</v>
      </c>
      <c s="36">
        <v>0</v>
      </c>
      <c s="36">
        <f>ROUND(G1159*H1159,6)</f>
      </c>
      <c r="L1159" s="38">
        <v>0</v>
      </c>
      <c s="32">
        <f>ROUND(ROUND(L1159,2)*ROUND(G1159,3),2)</f>
      </c>
      <c s="36" t="s">
        <v>62</v>
      </c>
      <c>
        <f>(M1159*21)/100</f>
      </c>
      <c t="s">
        <v>28</v>
      </c>
    </row>
    <row r="1160" spans="1:5" ht="12.75">
      <c r="A1160" s="35" t="s">
        <v>56</v>
      </c>
      <c r="E1160" s="39" t="s">
        <v>3935</v>
      </c>
    </row>
    <row r="1161" spans="1:5" ht="12.75">
      <c r="A1161" s="35" t="s">
        <v>57</v>
      </c>
      <c r="E1161" s="40" t="s">
        <v>5</v>
      </c>
    </row>
    <row r="1162" spans="1:5" ht="409.5">
      <c r="A1162" t="s">
        <v>58</v>
      </c>
      <c r="E1162" s="39" t="s">
        <v>3856</v>
      </c>
    </row>
    <row r="1163" spans="1:16" ht="12.75">
      <c r="A1163" t="s">
        <v>50</v>
      </c>
      <c s="34" t="s">
        <v>1343</v>
      </c>
      <c s="34" t="s">
        <v>3936</v>
      </c>
      <c s="35" t="s">
        <v>5</v>
      </c>
      <c s="6" t="s">
        <v>3937</v>
      </c>
      <c s="36" t="s">
        <v>244</v>
      </c>
      <c s="37">
        <v>1</v>
      </c>
      <c s="36">
        <v>0</v>
      </c>
      <c s="36">
        <f>ROUND(G1163*H1163,6)</f>
      </c>
      <c r="L1163" s="38">
        <v>0</v>
      </c>
      <c s="32">
        <f>ROUND(ROUND(L1163,2)*ROUND(G1163,3),2)</f>
      </c>
      <c s="36" t="s">
        <v>62</v>
      </c>
      <c>
        <f>(M1163*21)/100</f>
      </c>
      <c t="s">
        <v>28</v>
      </c>
    </row>
    <row r="1164" spans="1:5" ht="12.75">
      <c r="A1164" s="35" t="s">
        <v>56</v>
      </c>
      <c r="E1164" s="39" t="s">
        <v>3937</v>
      </c>
    </row>
    <row r="1165" spans="1:5" ht="12.75">
      <c r="A1165" s="35" t="s">
        <v>57</v>
      </c>
      <c r="E1165" s="40" t="s">
        <v>5</v>
      </c>
    </row>
    <row r="1166" spans="1:5" ht="409.5">
      <c r="A1166" t="s">
        <v>58</v>
      </c>
      <c r="E1166" s="39" t="s">
        <v>3856</v>
      </c>
    </row>
    <row r="1167" spans="1:16" ht="12.75">
      <c r="A1167" t="s">
        <v>50</v>
      </c>
      <c s="34" t="s">
        <v>1344</v>
      </c>
      <c s="34" t="s">
        <v>3938</v>
      </c>
      <c s="35" t="s">
        <v>5</v>
      </c>
      <c s="6" t="s">
        <v>3939</v>
      </c>
      <c s="36" t="s">
        <v>244</v>
      </c>
      <c s="37">
        <v>1</v>
      </c>
      <c s="36">
        <v>0</v>
      </c>
      <c s="36">
        <f>ROUND(G1167*H1167,6)</f>
      </c>
      <c r="L1167" s="38">
        <v>0</v>
      </c>
      <c s="32">
        <f>ROUND(ROUND(L1167,2)*ROUND(G1167,3),2)</f>
      </c>
      <c s="36" t="s">
        <v>62</v>
      </c>
      <c>
        <f>(M1167*21)/100</f>
      </c>
      <c t="s">
        <v>28</v>
      </c>
    </row>
    <row r="1168" spans="1:5" ht="12.75">
      <c r="A1168" s="35" t="s">
        <v>56</v>
      </c>
      <c r="E1168" s="39" t="s">
        <v>3939</v>
      </c>
    </row>
    <row r="1169" spans="1:5" ht="12.75">
      <c r="A1169" s="35" t="s">
        <v>57</v>
      </c>
      <c r="E1169" s="40" t="s">
        <v>5</v>
      </c>
    </row>
    <row r="1170" spans="1:5" ht="409.5">
      <c r="A1170" t="s">
        <v>58</v>
      </c>
      <c r="E1170" s="39" t="s">
        <v>3940</v>
      </c>
    </row>
    <row r="1171" spans="1:16" ht="12.75">
      <c r="A1171" t="s">
        <v>50</v>
      </c>
      <c s="34" t="s">
        <v>1345</v>
      </c>
      <c s="34" t="s">
        <v>3941</v>
      </c>
      <c s="35" t="s">
        <v>5</v>
      </c>
      <c s="6" t="s">
        <v>3942</v>
      </c>
      <c s="36" t="s">
        <v>244</v>
      </c>
      <c s="37">
        <v>1</v>
      </c>
      <c s="36">
        <v>0</v>
      </c>
      <c s="36">
        <f>ROUND(G1171*H1171,6)</f>
      </c>
      <c r="L1171" s="38">
        <v>0</v>
      </c>
      <c s="32">
        <f>ROUND(ROUND(L1171,2)*ROUND(G1171,3),2)</f>
      </c>
      <c s="36" t="s">
        <v>62</v>
      </c>
      <c>
        <f>(M1171*21)/100</f>
      </c>
      <c t="s">
        <v>28</v>
      </c>
    </row>
    <row r="1172" spans="1:5" ht="12.75">
      <c r="A1172" s="35" t="s">
        <v>56</v>
      </c>
      <c r="E1172" s="39" t="s">
        <v>3942</v>
      </c>
    </row>
    <row r="1173" spans="1:5" ht="12.75">
      <c r="A1173" s="35" t="s">
        <v>57</v>
      </c>
      <c r="E1173" s="40" t="s">
        <v>5</v>
      </c>
    </row>
    <row r="1174" spans="1:5" ht="409.5">
      <c r="A1174" t="s">
        <v>58</v>
      </c>
      <c r="E1174" s="39" t="s">
        <v>3853</v>
      </c>
    </row>
    <row r="1175" spans="1:16" ht="12.75">
      <c r="A1175" t="s">
        <v>50</v>
      </c>
      <c s="34" t="s">
        <v>1346</v>
      </c>
      <c s="34" t="s">
        <v>3943</v>
      </c>
      <c s="35" t="s">
        <v>5</v>
      </c>
      <c s="6" t="s">
        <v>3944</v>
      </c>
      <c s="36" t="s">
        <v>244</v>
      </c>
      <c s="37">
        <v>1</v>
      </c>
      <c s="36">
        <v>0</v>
      </c>
      <c s="36">
        <f>ROUND(G1175*H1175,6)</f>
      </c>
      <c r="L1175" s="38">
        <v>0</v>
      </c>
      <c s="32">
        <f>ROUND(ROUND(L1175,2)*ROUND(G1175,3),2)</f>
      </c>
      <c s="36" t="s">
        <v>62</v>
      </c>
      <c>
        <f>(M1175*21)/100</f>
      </c>
      <c t="s">
        <v>28</v>
      </c>
    </row>
    <row r="1176" spans="1:5" ht="12.75">
      <c r="A1176" s="35" t="s">
        <v>56</v>
      </c>
      <c r="E1176" s="39" t="s">
        <v>3944</v>
      </c>
    </row>
    <row r="1177" spans="1:5" ht="12.75">
      <c r="A1177" s="35" t="s">
        <v>57</v>
      </c>
      <c r="E1177" s="40" t="s">
        <v>5</v>
      </c>
    </row>
    <row r="1178" spans="1:5" ht="409.5">
      <c r="A1178" t="s">
        <v>58</v>
      </c>
      <c r="E1178" s="39" t="s">
        <v>3945</v>
      </c>
    </row>
    <row r="1179" spans="1:16" ht="12.75">
      <c r="A1179" t="s">
        <v>50</v>
      </c>
      <c s="34" t="s">
        <v>1348</v>
      </c>
      <c s="34" t="s">
        <v>3946</v>
      </c>
      <c s="35" t="s">
        <v>5</v>
      </c>
      <c s="6" t="s">
        <v>3947</v>
      </c>
      <c s="36" t="s">
        <v>244</v>
      </c>
      <c s="37">
        <v>1</v>
      </c>
      <c s="36">
        <v>0</v>
      </c>
      <c s="36">
        <f>ROUND(G1179*H1179,6)</f>
      </c>
      <c r="L1179" s="38">
        <v>0</v>
      </c>
      <c s="32">
        <f>ROUND(ROUND(L1179,2)*ROUND(G1179,3),2)</f>
      </c>
      <c s="36" t="s">
        <v>62</v>
      </c>
      <c>
        <f>(M1179*21)/100</f>
      </c>
      <c t="s">
        <v>28</v>
      </c>
    </row>
    <row r="1180" spans="1:5" ht="12.75">
      <c r="A1180" s="35" t="s">
        <v>56</v>
      </c>
      <c r="E1180" s="39" t="s">
        <v>3947</v>
      </c>
    </row>
    <row r="1181" spans="1:5" ht="12.75">
      <c r="A1181" s="35" t="s">
        <v>57</v>
      </c>
      <c r="E1181" s="40" t="s">
        <v>5</v>
      </c>
    </row>
    <row r="1182" spans="1:5" ht="409.5">
      <c r="A1182" t="s">
        <v>58</v>
      </c>
      <c r="E1182" s="39" t="s">
        <v>3856</v>
      </c>
    </row>
    <row r="1183" spans="1:16" ht="12.75">
      <c r="A1183" t="s">
        <v>50</v>
      </c>
      <c s="34" t="s">
        <v>1349</v>
      </c>
      <c s="34" t="s">
        <v>3948</v>
      </c>
      <c s="35" t="s">
        <v>5</v>
      </c>
      <c s="6" t="s">
        <v>3949</v>
      </c>
      <c s="36" t="s">
        <v>244</v>
      </c>
      <c s="37">
        <v>1</v>
      </c>
      <c s="36">
        <v>0</v>
      </c>
      <c s="36">
        <f>ROUND(G1183*H1183,6)</f>
      </c>
      <c r="L1183" s="38">
        <v>0</v>
      </c>
      <c s="32">
        <f>ROUND(ROUND(L1183,2)*ROUND(G1183,3),2)</f>
      </c>
      <c s="36" t="s">
        <v>62</v>
      </c>
      <c>
        <f>(M1183*21)/100</f>
      </c>
      <c t="s">
        <v>28</v>
      </c>
    </row>
    <row r="1184" spans="1:5" ht="12.75">
      <c r="A1184" s="35" t="s">
        <v>56</v>
      </c>
      <c r="E1184" s="39" t="s">
        <v>3949</v>
      </c>
    </row>
    <row r="1185" spans="1:5" ht="12.75">
      <c r="A1185" s="35" t="s">
        <v>57</v>
      </c>
      <c r="E1185" s="40" t="s">
        <v>5</v>
      </c>
    </row>
    <row r="1186" spans="1:5" ht="409.5">
      <c r="A1186" t="s">
        <v>58</v>
      </c>
      <c r="E1186" s="39" t="s">
        <v>3856</v>
      </c>
    </row>
    <row r="1187" spans="1:16" ht="12.75">
      <c r="A1187" t="s">
        <v>50</v>
      </c>
      <c s="34" t="s">
        <v>1350</v>
      </c>
      <c s="34" t="s">
        <v>3950</v>
      </c>
      <c s="35" t="s">
        <v>5</v>
      </c>
      <c s="6" t="s">
        <v>3951</v>
      </c>
      <c s="36" t="s">
        <v>244</v>
      </c>
      <c s="37">
        <v>1</v>
      </c>
      <c s="36">
        <v>0</v>
      </c>
      <c s="36">
        <f>ROUND(G1187*H1187,6)</f>
      </c>
      <c r="L1187" s="38">
        <v>0</v>
      </c>
      <c s="32">
        <f>ROUND(ROUND(L1187,2)*ROUND(G1187,3),2)</f>
      </c>
      <c s="36" t="s">
        <v>62</v>
      </c>
      <c>
        <f>(M1187*21)/100</f>
      </c>
      <c t="s">
        <v>28</v>
      </c>
    </row>
    <row r="1188" spans="1:5" ht="12.75">
      <c r="A1188" s="35" t="s">
        <v>56</v>
      </c>
      <c r="E1188" s="39" t="s">
        <v>3951</v>
      </c>
    </row>
    <row r="1189" spans="1:5" ht="12.75">
      <c r="A1189" s="35" t="s">
        <v>57</v>
      </c>
      <c r="E1189" s="40" t="s">
        <v>5</v>
      </c>
    </row>
    <row r="1190" spans="1:5" ht="409.5">
      <c r="A1190" t="s">
        <v>58</v>
      </c>
      <c r="E1190" s="39" t="s">
        <v>3856</v>
      </c>
    </row>
    <row r="1191" spans="1:16" ht="12.75">
      <c r="A1191" t="s">
        <v>50</v>
      </c>
      <c s="34" t="s">
        <v>1351</v>
      </c>
      <c s="34" t="s">
        <v>3952</v>
      </c>
      <c s="35" t="s">
        <v>5</v>
      </c>
      <c s="6" t="s">
        <v>3953</v>
      </c>
      <c s="36" t="s">
        <v>244</v>
      </c>
      <c s="37">
        <v>1</v>
      </c>
      <c s="36">
        <v>0</v>
      </c>
      <c s="36">
        <f>ROUND(G1191*H1191,6)</f>
      </c>
      <c r="L1191" s="38">
        <v>0</v>
      </c>
      <c s="32">
        <f>ROUND(ROUND(L1191,2)*ROUND(G1191,3),2)</f>
      </c>
      <c s="36" t="s">
        <v>62</v>
      </c>
      <c>
        <f>(M1191*21)/100</f>
      </c>
      <c t="s">
        <v>28</v>
      </c>
    </row>
    <row r="1192" spans="1:5" ht="12.75">
      <c r="A1192" s="35" t="s">
        <v>56</v>
      </c>
      <c r="E1192" s="39" t="s">
        <v>3953</v>
      </c>
    </row>
    <row r="1193" spans="1:5" ht="12.75">
      <c r="A1193" s="35" t="s">
        <v>57</v>
      </c>
      <c r="E1193" s="40" t="s">
        <v>5</v>
      </c>
    </row>
    <row r="1194" spans="1:5" ht="409.5">
      <c r="A1194" t="s">
        <v>58</v>
      </c>
      <c r="E1194" s="39" t="s">
        <v>3856</v>
      </c>
    </row>
    <row r="1195" spans="1:16" ht="12.75">
      <c r="A1195" t="s">
        <v>50</v>
      </c>
      <c s="34" t="s">
        <v>1352</v>
      </c>
      <c s="34" t="s">
        <v>3954</v>
      </c>
      <c s="35" t="s">
        <v>5</v>
      </c>
      <c s="6" t="s">
        <v>3955</v>
      </c>
      <c s="36" t="s">
        <v>244</v>
      </c>
      <c s="37">
        <v>1</v>
      </c>
      <c s="36">
        <v>0</v>
      </c>
      <c s="36">
        <f>ROUND(G1195*H1195,6)</f>
      </c>
      <c r="L1195" s="38">
        <v>0</v>
      </c>
      <c s="32">
        <f>ROUND(ROUND(L1195,2)*ROUND(G1195,3),2)</f>
      </c>
      <c s="36" t="s">
        <v>62</v>
      </c>
      <c>
        <f>(M1195*21)/100</f>
      </c>
      <c t="s">
        <v>28</v>
      </c>
    </row>
    <row r="1196" spans="1:5" ht="12.75">
      <c r="A1196" s="35" t="s">
        <v>56</v>
      </c>
      <c r="E1196" s="39" t="s">
        <v>3955</v>
      </c>
    </row>
    <row r="1197" spans="1:5" ht="12.75">
      <c r="A1197" s="35" t="s">
        <v>57</v>
      </c>
      <c r="E1197" s="40" t="s">
        <v>5</v>
      </c>
    </row>
    <row r="1198" spans="1:5" ht="409.5">
      <c r="A1198" t="s">
        <v>58</v>
      </c>
      <c r="E1198" s="39" t="s">
        <v>3856</v>
      </c>
    </row>
    <row r="1199" spans="1:16" ht="12.75">
      <c r="A1199" t="s">
        <v>50</v>
      </c>
      <c s="34" t="s">
        <v>1353</v>
      </c>
      <c s="34" t="s">
        <v>3956</v>
      </c>
      <c s="35" t="s">
        <v>5</v>
      </c>
      <c s="6" t="s">
        <v>3957</v>
      </c>
      <c s="36" t="s">
        <v>244</v>
      </c>
      <c s="37">
        <v>1</v>
      </c>
      <c s="36">
        <v>0</v>
      </c>
      <c s="36">
        <f>ROUND(G1199*H1199,6)</f>
      </c>
      <c r="L1199" s="38">
        <v>0</v>
      </c>
      <c s="32">
        <f>ROUND(ROUND(L1199,2)*ROUND(G1199,3),2)</f>
      </c>
      <c s="36" t="s">
        <v>62</v>
      </c>
      <c>
        <f>(M1199*21)/100</f>
      </c>
      <c t="s">
        <v>28</v>
      </c>
    </row>
    <row r="1200" spans="1:5" ht="12.75">
      <c r="A1200" s="35" t="s">
        <v>56</v>
      </c>
      <c r="E1200" s="39" t="s">
        <v>3957</v>
      </c>
    </row>
    <row r="1201" spans="1:5" ht="12.75">
      <c r="A1201" s="35" t="s">
        <v>57</v>
      </c>
      <c r="E1201" s="40" t="s">
        <v>5</v>
      </c>
    </row>
    <row r="1202" spans="1:5" ht="409.5">
      <c r="A1202" t="s">
        <v>58</v>
      </c>
      <c r="E1202" s="39" t="s">
        <v>3856</v>
      </c>
    </row>
    <row r="1203" spans="1:16" ht="12.75">
      <c r="A1203" t="s">
        <v>50</v>
      </c>
      <c s="34" t="s">
        <v>1354</v>
      </c>
      <c s="34" t="s">
        <v>3958</v>
      </c>
      <c s="35" t="s">
        <v>5</v>
      </c>
      <c s="6" t="s">
        <v>3959</v>
      </c>
      <c s="36" t="s">
        <v>244</v>
      </c>
      <c s="37">
        <v>1</v>
      </c>
      <c s="36">
        <v>0</v>
      </c>
      <c s="36">
        <f>ROUND(G1203*H1203,6)</f>
      </c>
      <c r="L1203" s="38">
        <v>0</v>
      </c>
      <c s="32">
        <f>ROUND(ROUND(L1203,2)*ROUND(G1203,3),2)</f>
      </c>
      <c s="36" t="s">
        <v>62</v>
      </c>
      <c>
        <f>(M1203*21)/100</f>
      </c>
      <c t="s">
        <v>28</v>
      </c>
    </row>
    <row r="1204" spans="1:5" ht="12.75">
      <c r="A1204" s="35" t="s">
        <v>56</v>
      </c>
      <c r="E1204" s="39" t="s">
        <v>3959</v>
      </c>
    </row>
    <row r="1205" spans="1:5" ht="12.75">
      <c r="A1205" s="35" t="s">
        <v>57</v>
      </c>
      <c r="E1205" s="40" t="s">
        <v>5</v>
      </c>
    </row>
    <row r="1206" spans="1:5" ht="409.5">
      <c r="A1206" t="s">
        <v>58</v>
      </c>
      <c r="E1206" s="39" t="s">
        <v>3960</v>
      </c>
    </row>
    <row r="1207" spans="1:16" ht="12.75">
      <c r="A1207" t="s">
        <v>50</v>
      </c>
      <c s="34" t="s">
        <v>1355</v>
      </c>
      <c s="34" t="s">
        <v>3961</v>
      </c>
      <c s="35" t="s">
        <v>5</v>
      </c>
      <c s="6" t="s">
        <v>3962</v>
      </c>
      <c s="36" t="s">
        <v>244</v>
      </c>
      <c s="37">
        <v>1</v>
      </c>
      <c s="36">
        <v>0</v>
      </c>
      <c s="36">
        <f>ROUND(G1207*H1207,6)</f>
      </c>
      <c r="L1207" s="38">
        <v>0</v>
      </c>
      <c s="32">
        <f>ROUND(ROUND(L1207,2)*ROUND(G1207,3),2)</f>
      </c>
      <c s="36" t="s">
        <v>62</v>
      </c>
      <c>
        <f>(M1207*21)/100</f>
      </c>
      <c t="s">
        <v>28</v>
      </c>
    </row>
    <row r="1208" spans="1:5" ht="12.75">
      <c r="A1208" s="35" t="s">
        <v>56</v>
      </c>
      <c r="E1208" s="39" t="s">
        <v>3962</v>
      </c>
    </row>
    <row r="1209" spans="1:5" ht="12.75">
      <c r="A1209" s="35" t="s">
        <v>57</v>
      </c>
      <c r="E1209" s="40" t="s">
        <v>5</v>
      </c>
    </row>
    <row r="1210" spans="1:5" ht="409.5">
      <c r="A1210" t="s">
        <v>58</v>
      </c>
      <c r="E1210" s="39" t="s">
        <v>3856</v>
      </c>
    </row>
    <row r="1211" spans="1:16" ht="12.75">
      <c r="A1211" t="s">
        <v>50</v>
      </c>
      <c s="34" t="s">
        <v>1356</v>
      </c>
      <c s="34" t="s">
        <v>3963</v>
      </c>
      <c s="35" t="s">
        <v>5</v>
      </c>
      <c s="6" t="s">
        <v>3964</v>
      </c>
      <c s="36" t="s">
        <v>244</v>
      </c>
      <c s="37">
        <v>1</v>
      </c>
      <c s="36">
        <v>0</v>
      </c>
      <c s="36">
        <f>ROUND(G1211*H1211,6)</f>
      </c>
      <c r="L1211" s="38">
        <v>0</v>
      </c>
      <c s="32">
        <f>ROUND(ROUND(L1211,2)*ROUND(G1211,3),2)</f>
      </c>
      <c s="36" t="s">
        <v>62</v>
      </c>
      <c>
        <f>(M1211*21)/100</f>
      </c>
      <c t="s">
        <v>28</v>
      </c>
    </row>
    <row r="1212" spans="1:5" ht="12.75">
      <c r="A1212" s="35" t="s">
        <v>56</v>
      </c>
      <c r="E1212" s="39" t="s">
        <v>3964</v>
      </c>
    </row>
    <row r="1213" spans="1:5" ht="12.75">
      <c r="A1213" s="35" t="s">
        <v>57</v>
      </c>
      <c r="E1213" s="40" t="s">
        <v>5</v>
      </c>
    </row>
    <row r="1214" spans="1:5" ht="409.5">
      <c r="A1214" t="s">
        <v>58</v>
      </c>
      <c r="E1214" s="39" t="s">
        <v>3856</v>
      </c>
    </row>
    <row r="1215" spans="1:16" ht="12.75">
      <c r="A1215" t="s">
        <v>50</v>
      </c>
      <c s="34" t="s">
        <v>1357</v>
      </c>
      <c s="34" t="s">
        <v>3965</v>
      </c>
      <c s="35" t="s">
        <v>5</v>
      </c>
      <c s="6" t="s">
        <v>3966</v>
      </c>
      <c s="36" t="s">
        <v>244</v>
      </c>
      <c s="37">
        <v>1</v>
      </c>
      <c s="36">
        <v>0</v>
      </c>
      <c s="36">
        <f>ROUND(G1215*H1215,6)</f>
      </c>
      <c r="L1215" s="38">
        <v>0</v>
      </c>
      <c s="32">
        <f>ROUND(ROUND(L1215,2)*ROUND(G1215,3),2)</f>
      </c>
      <c s="36" t="s">
        <v>62</v>
      </c>
      <c>
        <f>(M1215*21)/100</f>
      </c>
      <c t="s">
        <v>28</v>
      </c>
    </row>
    <row r="1216" spans="1:5" ht="12.75">
      <c r="A1216" s="35" t="s">
        <v>56</v>
      </c>
      <c r="E1216" s="39" t="s">
        <v>3966</v>
      </c>
    </row>
    <row r="1217" spans="1:5" ht="12.75">
      <c r="A1217" s="35" t="s">
        <v>57</v>
      </c>
      <c r="E1217" s="40" t="s">
        <v>5</v>
      </c>
    </row>
    <row r="1218" spans="1:5" ht="409.5">
      <c r="A1218" t="s">
        <v>58</v>
      </c>
      <c r="E1218" s="39" t="s">
        <v>3856</v>
      </c>
    </row>
    <row r="1219" spans="1:16" ht="12.75">
      <c r="A1219" t="s">
        <v>50</v>
      </c>
      <c s="34" t="s">
        <v>1358</v>
      </c>
      <c s="34" t="s">
        <v>3967</v>
      </c>
      <c s="35" t="s">
        <v>5</v>
      </c>
      <c s="6" t="s">
        <v>3968</v>
      </c>
      <c s="36" t="s">
        <v>244</v>
      </c>
      <c s="37">
        <v>1</v>
      </c>
      <c s="36">
        <v>0</v>
      </c>
      <c s="36">
        <f>ROUND(G1219*H1219,6)</f>
      </c>
      <c r="L1219" s="38">
        <v>0</v>
      </c>
      <c s="32">
        <f>ROUND(ROUND(L1219,2)*ROUND(G1219,3),2)</f>
      </c>
      <c s="36" t="s">
        <v>62</v>
      </c>
      <c>
        <f>(M1219*21)/100</f>
      </c>
      <c t="s">
        <v>28</v>
      </c>
    </row>
    <row r="1220" spans="1:5" ht="12.75">
      <c r="A1220" s="35" t="s">
        <v>56</v>
      </c>
      <c r="E1220" s="39" t="s">
        <v>3968</v>
      </c>
    </row>
    <row r="1221" spans="1:5" ht="12.75">
      <c r="A1221" s="35" t="s">
        <v>57</v>
      </c>
      <c r="E1221" s="40" t="s">
        <v>5</v>
      </c>
    </row>
    <row r="1222" spans="1:5" ht="409.5">
      <c r="A1222" t="s">
        <v>58</v>
      </c>
      <c r="E1222" s="39" t="s">
        <v>3856</v>
      </c>
    </row>
    <row r="1223" spans="1:16" ht="12.75">
      <c r="A1223" t="s">
        <v>50</v>
      </c>
      <c s="34" t="s">
        <v>1359</v>
      </c>
      <c s="34" t="s">
        <v>3969</v>
      </c>
      <c s="35" t="s">
        <v>5</v>
      </c>
      <c s="6" t="s">
        <v>3970</v>
      </c>
      <c s="36" t="s">
        <v>244</v>
      </c>
      <c s="37">
        <v>1</v>
      </c>
      <c s="36">
        <v>0</v>
      </c>
      <c s="36">
        <f>ROUND(G1223*H1223,6)</f>
      </c>
      <c r="L1223" s="38">
        <v>0</v>
      </c>
      <c s="32">
        <f>ROUND(ROUND(L1223,2)*ROUND(G1223,3),2)</f>
      </c>
      <c s="36" t="s">
        <v>62</v>
      </c>
      <c>
        <f>(M1223*21)/100</f>
      </c>
      <c t="s">
        <v>28</v>
      </c>
    </row>
    <row r="1224" spans="1:5" ht="12.75">
      <c r="A1224" s="35" t="s">
        <v>56</v>
      </c>
      <c r="E1224" s="39" t="s">
        <v>3970</v>
      </c>
    </row>
    <row r="1225" spans="1:5" ht="12.75">
      <c r="A1225" s="35" t="s">
        <v>57</v>
      </c>
      <c r="E1225" s="40" t="s">
        <v>5</v>
      </c>
    </row>
    <row r="1226" spans="1:5" ht="409.5">
      <c r="A1226" t="s">
        <v>58</v>
      </c>
      <c r="E1226" s="39" t="s">
        <v>3856</v>
      </c>
    </row>
    <row r="1227" spans="1:16" ht="12.75">
      <c r="A1227" t="s">
        <v>50</v>
      </c>
      <c s="34" t="s">
        <v>1360</v>
      </c>
      <c s="34" t="s">
        <v>3971</v>
      </c>
      <c s="35" t="s">
        <v>5</v>
      </c>
      <c s="6" t="s">
        <v>3972</v>
      </c>
      <c s="36" t="s">
        <v>244</v>
      </c>
      <c s="37">
        <v>1</v>
      </c>
      <c s="36">
        <v>0</v>
      </c>
      <c s="36">
        <f>ROUND(G1227*H1227,6)</f>
      </c>
      <c r="L1227" s="38">
        <v>0</v>
      </c>
      <c s="32">
        <f>ROUND(ROUND(L1227,2)*ROUND(G1227,3),2)</f>
      </c>
      <c s="36" t="s">
        <v>62</v>
      </c>
      <c>
        <f>(M1227*21)/100</f>
      </c>
      <c t="s">
        <v>28</v>
      </c>
    </row>
    <row r="1228" spans="1:5" ht="12.75">
      <c r="A1228" s="35" t="s">
        <v>56</v>
      </c>
      <c r="E1228" s="39" t="s">
        <v>3972</v>
      </c>
    </row>
    <row r="1229" spans="1:5" ht="12.75">
      <c r="A1229" s="35" t="s">
        <v>57</v>
      </c>
      <c r="E1229" s="40" t="s">
        <v>5</v>
      </c>
    </row>
    <row r="1230" spans="1:5" ht="409.5">
      <c r="A1230" t="s">
        <v>58</v>
      </c>
      <c r="E1230" s="39" t="s">
        <v>3856</v>
      </c>
    </row>
    <row r="1231" spans="1:16" ht="12.75">
      <c r="A1231" t="s">
        <v>50</v>
      </c>
      <c s="34" t="s">
        <v>1361</v>
      </c>
      <c s="34" t="s">
        <v>3973</v>
      </c>
      <c s="35" t="s">
        <v>5</v>
      </c>
      <c s="6" t="s">
        <v>3974</v>
      </c>
      <c s="36" t="s">
        <v>244</v>
      </c>
      <c s="37">
        <v>1</v>
      </c>
      <c s="36">
        <v>0</v>
      </c>
      <c s="36">
        <f>ROUND(G1231*H1231,6)</f>
      </c>
      <c r="L1231" s="38">
        <v>0</v>
      </c>
      <c s="32">
        <f>ROUND(ROUND(L1231,2)*ROUND(G1231,3),2)</f>
      </c>
      <c s="36" t="s">
        <v>62</v>
      </c>
      <c>
        <f>(M1231*21)/100</f>
      </c>
      <c t="s">
        <v>28</v>
      </c>
    </row>
    <row r="1232" spans="1:5" ht="12.75">
      <c r="A1232" s="35" t="s">
        <v>56</v>
      </c>
      <c r="E1232" s="39" t="s">
        <v>3974</v>
      </c>
    </row>
    <row r="1233" spans="1:5" ht="12.75">
      <c r="A1233" s="35" t="s">
        <v>57</v>
      </c>
      <c r="E1233" s="40" t="s">
        <v>5</v>
      </c>
    </row>
    <row r="1234" spans="1:5" ht="409.5">
      <c r="A1234" t="s">
        <v>58</v>
      </c>
      <c r="E1234" s="39" t="s">
        <v>3856</v>
      </c>
    </row>
    <row r="1235" spans="1:16" ht="12.75">
      <c r="A1235" t="s">
        <v>50</v>
      </c>
      <c s="34" t="s">
        <v>1362</v>
      </c>
      <c s="34" t="s">
        <v>3975</v>
      </c>
      <c s="35" t="s">
        <v>5</v>
      </c>
      <c s="6" t="s">
        <v>3976</v>
      </c>
      <c s="36" t="s">
        <v>244</v>
      </c>
      <c s="37">
        <v>1</v>
      </c>
      <c s="36">
        <v>0</v>
      </c>
      <c s="36">
        <f>ROUND(G1235*H1235,6)</f>
      </c>
      <c r="L1235" s="38">
        <v>0</v>
      </c>
      <c s="32">
        <f>ROUND(ROUND(L1235,2)*ROUND(G1235,3),2)</f>
      </c>
      <c s="36" t="s">
        <v>62</v>
      </c>
      <c>
        <f>(M1235*21)/100</f>
      </c>
      <c t="s">
        <v>28</v>
      </c>
    </row>
    <row r="1236" spans="1:5" ht="12.75">
      <c r="A1236" s="35" t="s">
        <v>56</v>
      </c>
      <c r="E1236" s="39" t="s">
        <v>3976</v>
      </c>
    </row>
    <row r="1237" spans="1:5" ht="12.75">
      <c r="A1237" s="35" t="s">
        <v>57</v>
      </c>
      <c r="E1237" s="40" t="s">
        <v>5</v>
      </c>
    </row>
    <row r="1238" spans="1:5" ht="409.5">
      <c r="A1238" t="s">
        <v>58</v>
      </c>
      <c r="E1238" s="39" t="s">
        <v>3856</v>
      </c>
    </row>
    <row r="1239" spans="1:16" ht="12.75">
      <c r="A1239" t="s">
        <v>50</v>
      </c>
      <c s="34" t="s">
        <v>1363</v>
      </c>
      <c s="34" t="s">
        <v>3977</v>
      </c>
      <c s="35" t="s">
        <v>5</v>
      </c>
      <c s="6" t="s">
        <v>3978</v>
      </c>
      <c s="36" t="s">
        <v>244</v>
      </c>
      <c s="37">
        <v>1</v>
      </c>
      <c s="36">
        <v>0</v>
      </c>
      <c s="36">
        <f>ROUND(G1239*H1239,6)</f>
      </c>
      <c r="L1239" s="38">
        <v>0</v>
      </c>
      <c s="32">
        <f>ROUND(ROUND(L1239,2)*ROUND(G1239,3),2)</f>
      </c>
      <c s="36" t="s">
        <v>62</v>
      </c>
      <c>
        <f>(M1239*21)/100</f>
      </c>
      <c t="s">
        <v>28</v>
      </c>
    </row>
    <row r="1240" spans="1:5" ht="12.75">
      <c r="A1240" s="35" t="s">
        <v>56</v>
      </c>
      <c r="E1240" s="39" t="s">
        <v>3978</v>
      </c>
    </row>
    <row r="1241" spans="1:5" ht="12.75">
      <c r="A1241" s="35" t="s">
        <v>57</v>
      </c>
      <c r="E1241" s="40" t="s">
        <v>5</v>
      </c>
    </row>
    <row r="1242" spans="1:5" ht="409.5">
      <c r="A1242" t="s">
        <v>58</v>
      </c>
      <c r="E1242" s="39" t="s">
        <v>3856</v>
      </c>
    </row>
    <row r="1243" spans="1:16" ht="12.75">
      <c r="A1243" t="s">
        <v>50</v>
      </c>
      <c s="34" t="s">
        <v>1364</v>
      </c>
      <c s="34" t="s">
        <v>3979</v>
      </c>
      <c s="35" t="s">
        <v>5</v>
      </c>
      <c s="6" t="s">
        <v>3980</v>
      </c>
      <c s="36" t="s">
        <v>244</v>
      </c>
      <c s="37">
        <v>1</v>
      </c>
      <c s="36">
        <v>0</v>
      </c>
      <c s="36">
        <f>ROUND(G1243*H1243,6)</f>
      </c>
      <c r="L1243" s="38">
        <v>0</v>
      </c>
      <c s="32">
        <f>ROUND(ROUND(L1243,2)*ROUND(G1243,3),2)</f>
      </c>
      <c s="36" t="s">
        <v>62</v>
      </c>
      <c>
        <f>(M1243*21)/100</f>
      </c>
      <c t="s">
        <v>28</v>
      </c>
    </row>
    <row r="1244" spans="1:5" ht="12.75">
      <c r="A1244" s="35" t="s">
        <v>56</v>
      </c>
      <c r="E1244" s="39" t="s">
        <v>3980</v>
      </c>
    </row>
    <row r="1245" spans="1:5" ht="12.75">
      <c r="A1245" s="35" t="s">
        <v>57</v>
      </c>
      <c r="E1245" s="40" t="s">
        <v>5</v>
      </c>
    </row>
    <row r="1246" spans="1:5" ht="409.5">
      <c r="A1246" t="s">
        <v>58</v>
      </c>
      <c r="E1246" s="39" t="s">
        <v>3856</v>
      </c>
    </row>
    <row r="1247" spans="1:16" ht="12.75">
      <c r="A1247" t="s">
        <v>50</v>
      </c>
      <c s="34" t="s">
        <v>1366</v>
      </c>
      <c s="34" t="s">
        <v>3981</v>
      </c>
      <c s="35" t="s">
        <v>5</v>
      </c>
      <c s="6" t="s">
        <v>3982</v>
      </c>
      <c s="36" t="s">
        <v>244</v>
      </c>
      <c s="37">
        <v>1</v>
      </c>
      <c s="36">
        <v>0</v>
      </c>
      <c s="36">
        <f>ROUND(G1247*H1247,6)</f>
      </c>
      <c r="L1247" s="38">
        <v>0</v>
      </c>
      <c s="32">
        <f>ROUND(ROUND(L1247,2)*ROUND(G1247,3),2)</f>
      </c>
      <c s="36" t="s">
        <v>62</v>
      </c>
      <c>
        <f>(M1247*21)/100</f>
      </c>
      <c t="s">
        <v>28</v>
      </c>
    </row>
    <row r="1248" spans="1:5" ht="12.75">
      <c r="A1248" s="35" t="s">
        <v>56</v>
      </c>
      <c r="E1248" s="39" t="s">
        <v>3982</v>
      </c>
    </row>
    <row r="1249" spans="1:5" ht="12.75">
      <c r="A1249" s="35" t="s">
        <v>57</v>
      </c>
      <c r="E1249" s="40" t="s">
        <v>5</v>
      </c>
    </row>
    <row r="1250" spans="1:5" ht="409.5">
      <c r="A1250" t="s">
        <v>58</v>
      </c>
      <c r="E1250" s="39" t="s">
        <v>3850</v>
      </c>
    </row>
    <row r="1251" spans="1:16" ht="12.75">
      <c r="A1251" t="s">
        <v>50</v>
      </c>
      <c s="34" t="s">
        <v>1367</v>
      </c>
      <c s="34" t="s">
        <v>3983</v>
      </c>
      <c s="35" t="s">
        <v>5</v>
      </c>
      <c s="6" t="s">
        <v>3984</v>
      </c>
      <c s="36" t="s">
        <v>244</v>
      </c>
      <c s="37">
        <v>1</v>
      </c>
      <c s="36">
        <v>0</v>
      </c>
      <c s="36">
        <f>ROUND(G1251*H1251,6)</f>
      </c>
      <c r="L1251" s="38">
        <v>0</v>
      </c>
      <c s="32">
        <f>ROUND(ROUND(L1251,2)*ROUND(G1251,3),2)</f>
      </c>
      <c s="36" t="s">
        <v>62</v>
      </c>
      <c>
        <f>(M1251*21)/100</f>
      </c>
      <c t="s">
        <v>28</v>
      </c>
    </row>
    <row r="1252" spans="1:5" ht="12.75">
      <c r="A1252" s="35" t="s">
        <v>56</v>
      </c>
      <c r="E1252" s="39" t="s">
        <v>3984</v>
      </c>
    </row>
    <row r="1253" spans="1:5" ht="12.75">
      <c r="A1253" s="35" t="s">
        <v>57</v>
      </c>
      <c r="E1253" s="40" t="s">
        <v>5</v>
      </c>
    </row>
    <row r="1254" spans="1:5" ht="409.5">
      <c r="A1254" t="s">
        <v>58</v>
      </c>
      <c r="E1254" s="39" t="s">
        <v>3856</v>
      </c>
    </row>
    <row r="1255" spans="1:16" ht="12.75">
      <c r="A1255" t="s">
        <v>50</v>
      </c>
      <c s="34" t="s">
        <v>1368</v>
      </c>
      <c s="34" t="s">
        <v>3985</v>
      </c>
      <c s="35" t="s">
        <v>5</v>
      </c>
      <c s="6" t="s">
        <v>3986</v>
      </c>
      <c s="36" t="s">
        <v>244</v>
      </c>
      <c s="37">
        <v>1</v>
      </c>
      <c s="36">
        <v>0</v>
      </c>
      <c s="36">
        <f>ROUND(G1255*H1255,6)</f>
      </c>
      <c r="L1255" s="38">
        <v>0</v>
      </c>
      <c s="32">
        <f>ROUND(ROUND(L1255,2)*ROUND(G1255,3),2)</f>
      </c>
      <c s="36" t="s">
        <v>62</v>
      </c>
      <c>
        <f>(M1255*21)/100</f>
      </c>
      <c t="s">
        <v>28</v>
      </c>
    </row>
    <row r="1256" spans="1:5" ht="12.75">
      <c r="A1256" s="35" t="s">
        <v>56</v>
      </c>
      <c r="E1256" s="39" t="s">
        <v>3986</v>
      </c>
    </row>
    <row r="1257" spans="1:5" ht="12.75">
      <c r="A1257" s="35" t="s">
        <v>57</v>
      </c>
      <c r="E1257" s="40" t="s">
        <v>5</v>
      </c>
    </row>
    <row r="1258" spans="1:5" ht="409.5">
      <c r="A1258" t="s">
        <v>58</v>
      </c>
      <c r="E1258" s="39" t="s">
        <v>3856</v>
      </c>
    </row>
    <row r="1259" spans="1:16" ht="12.75">
      <c r="A1259" t="s">
        <v>50</v>
      </c>
      <c s="34" t="s">
        <v>1369</v>
      </c>
      <c s="34" t="s">
        <v>3987</v>
      </c>
      <c s="35" t="s">
        <v>5</v>
      </c>
      <c s="6" t="s">
        <v>3988</v>
      </c>
      <c s="36" t="s">
        <v>244</v>
      </c>
      <c s="37">
        <v>1</v>
      </c>
      <c s="36">
        <v>0</v>
      </c>
      <c s="36">
        <f>ROUND(G1259*H1259,6)</f>
      </c>
      <c r="L1259" s="38">
        <v>0</v>
      </c>
      <c s="32">
        <f>ROUND(ROUND(L1259,2)*ROUND(G1259,3),2)</f>
      </c>
      <c s="36" t="s">
        <v>62</v>
      </c>
      <c>
        <f>(M1259*21)/100</f>
      </c>
      <c t="s">
        <v>28</v>
      </c>
    </row>
    <row r="1260" spans="1:5" ht="12.75">
      <c r="A1260" s="35" t="s">
        <v>56</v>
      </c>
      <c r="E1260" s="39" t="s">
        <v>3988</v>
      </c>
    </row>
    <row r="1261" spans="1:5" ht="12.75">
      <c r="A1261" s="35" t="s">
        <v>57</v>
      </c>
      <c r="E1261" s="40" t="s">
        <v>5</v>
      </c>
    </row>
    <row r="1262" spans="1:5" ht="409.5">
      <c r="A1262" t="s">
        <v>58</v>
      </c>
      <c r="E1262" s="39" t="s">
        <v>3856</v>
      </c>
    </row>
    <row r="1263" spans="1:16" ht="12.75">
      <c r="A1263" t="s">
        <v>50</v>
      </c>
      <c s="34" t="s">
        <v>1370</v>
      </c>
      <c s="34" t="s">
        <v>3989</v>
      </c>
      <c s="35" t="s">
        <v>5</v>
      </c>
      <c s="6" t="s">
        <v>3990</v>
      </c>
      <c s="36" t="s">
        <v>244</v>
      </c>
      <c s="37">
        <v>1</v>
      </c>
      <c s="36">
        <v>0</v>
      </c>
      <c s="36">
        <f>ROUND(G1263*H1263,6)</f>
      </c>
      <c r="L1263" s="38">
        <v>0</v>
      </c>
      <c s="32">
        <f>ROUND(ROUND(L1263,2)*ROUND(G1263,3),2)</f>
      </c>
      <c s="36" t="s">
        <v>62</v>
      </c>
      <c>
        <f>(M1263*21)/100</f>
      </c>
      <c t="s">
        <v>28</v>
      </c>
    </row>
    <row r="1264" spans="1:5" ht="12.75">
      <c r="A1264" s="35" t="s">
        <v>56</v>
      </c>
      <c r="E1264" s="39" t="s">
        <v>3990</v>
      </c>
    </row>
    <row r="1265" spans="1:5" ht="12.75">
      <c r="A1265" s="35" t="s">
        <v>57</v>
      </c>
      <c r="E1265" s="40" t="s">
        <v>5</v>
      </c>
    </row>
    <row r="1266" spans="1:5" ht="409.5">
      <c r="A1266" t="s">
        <v>58</v>
      </c>
      <c r="E1266" s="39" t="s">
        <v>3856</v>
      </c>
    </row>
    <row r="1267" spans="1:16" ht="12.75">
      <c r="A1267" t="s">
        <v>50</v>
      </c>
      <c s="34" t="s">
        <v>1371</v>
      </c>
      <c s="34" t="s">
        <v>3991</v>
      </c>
      <c s="35" t="s">
        <v>5</v>
      </c>
      <c s="6" t="s">
        <v>3992</v>
      </c>
      <c s="36" t="s">
        <v>244</v>
      </c>
      <c s="37">
        <v>1</v>
      </c>
      <c s="36">
        <v>0</v>
      </c>
      <c s="36">
        <f>ROUND(G1267*H1267,6)</f>
      </c>
      <c r="L1267" s="38">
        <v>0</v>
      </c>
      <c s="32">
        <f>ROUND(ROUND(L1267,2)*ROUND(G1267,3),2)</f>
      </c>
      <c s="36" t="s">
        <v>62</v>
      </c>
      <c>
        <f>(M1267*21)/100</f>
      </c>
      <c t="s">
        <v>28</v>
      </c>
    </row>
    <row r="1268" spans="1:5" ht="12.75">
      <c r="A1268" s="35" t="s">
        <v>56</v>
      </c>
      <c r="E1268" s="39" t="s">
        <v>3992</v>
      </c>
    </row>
    <row r="1269" spans="1:5" ht="12.75">
      <c r="A1269" s="35" t="s">
        <v>57</v>
      </c>
      <c r="E1269" s="40" t="s">
        <v>5</v>
      </c>
    </row>
    <row r="1270" spans="1:5" ht="409.5">
      <c r="A1270" t="s">
        <v>58</v>
      </c>
      <c r="E1270" s="39" t="s">
        <v>3856</v>
      </c>
    </row>
    <row r="1271" spans="1:16" ht="12.75">
      <c r="A1271" t="s">
        <v>50</v>
      </c>
      <c s="34" t="s">
        <v>1372</v>
      </c>
      <c s="34" t="s">
        <v>3993</v>
      </c>
      <c s="35" t="s">
        <v>5</v>
      </c>
      <c s="6" t="s">
        <v>3994</v>
      </c>
      <c s="36" t="s">
        <v>244</v>
      </c>
      <c s="37">
        <v>1</v>
      </c>
      <c s="36">
        <v>0</v>
      </c>
      <c s="36">
        <f>ROUND(G1271*H1271,6)</f>
      </c>
      <c r="L1271" s="38">
        <v>0</v>
      </c>
      <c s="32">
        <f>ROUND(ROUND(L1271,2)*ROUND(G1271,3),2)</f>
      </c>
      <c s="36" t="s">
        <v>62</v>
      </c>
      <c>
        <f>(M1271*21)/100</f>
      </c>
      <c t="s">
        <v>28</v>
      </c>
    </row>
    <row r="1272" spans="1:5" ht="12.75">
      <c r="A1272" s="35" t="s">
        <v>56</v>
      </c>
      <c r="E1272" s="39" t="s">
        <v>3994</v>
      </c>
    </row>
    <row r="1273" spans="1:5" ht="12.75">
      <c r="A1273" s="35" t="s">
        <v>57</v>
      </c>
      <c r="E1273" s="40" t="s">
        <v>5</v>
      </c>
    </row>
    <row r="1274" spans="1:5" ht="409.5">
      <c r="A1274" t="s">
        <v>58</v>
      </c>
      <c r="E1274" s="39" t="s">
        <v>3856</v>
      </c>
    </row>
    <row r="1275" spans="1:16" ht="12.75">
      <c r="A1275" t="s">
        <v>50</v>
      </c>
      <c s="34" t="s">
        <v>1373</v>
      </c>
      <c s="34" t="s">
        <v>3995</v>
      </c>
      <c s="35" t="s">
        <v>5</v>
      </c>
      <c s="6" t="s">
        <v>3996</v>
      </c>
      <c s="36" t="s">
        <v>244</v>
      </c>
      <c s="37">
        <v>1</v>
      </c>
      <c s="36">
        <v>0</v>
      </c>
      <c s="36">
        <f>ROUND(G1275*H1275,6)</f>
      </c>
      <c r="L1275" s="38">
        <v>0</v>
      </c>
      <c s="32">
        <f>ROUND(ROUND(L1275,2)*ROUND(G1275,3),2)</f>
      </c>
      <c s="36" t="s">
        <v>62</v>
      </c>
      <c>
        <f>(M1275*21)/100</f>
      </c>
      <c t="s">
        <v>28</v>
      </c>
    </row>
    <row r="1276" spans="1:5" ht="12.75">
      <c r="A1276" s="35" t="s">
        <v>56</v>
      </c>
      <c r="E1276" s="39" t="s">
        <v>3996</v>
      </c>
    </row>
    <row r="1277" spans="1:5" ht="12.75">
      <c r="A1277" s="35" t="s">
        <v>57</v>
      </c>
      <c r="E1277" s="40" t="s">
        <v>5</v>
      </c>
    </row>
    <row r="1278" spans="1:5" ht="409.5">
      <c r="A1278" t="s">
        <v>58</v>
      </c>
      <c r="E1278" s="39" t="s">
        <v>3856</v>
      </c>
    </row>
    <row r="1279" spans="1:16" ht="12.75">
      <c r="A1279" t="s">
        <v>50</v>
      </c>
      <c s="34" t="s">
        <v>1374</v>
      </c>
      <c s="34" t="s">
        <v>3997</v>
      </c>
      <c s="35" t="s">
        <v>5</v>
      </c>
      <c s="6" t="s">
        <v>3998</v>
      </c>
      <c s="36" t="s">
        <v>244</v>
      </c>
      <c s="37">
        <v>1</v>
      </c>
      <c s="36">
        <v>0</v>
      </c>
      <c s="36">
        <f>ROUND(G1279*H1279,6)</f>
      </c>
      <c r="L1279" s="38">
        <v>0</v>
      </c>
      <c s="32">
        <f>ROUND(ROUND(L1279,2)*ROUND(G1279,3),2)</f>
      </c>
      <c s="36" t="s">
        <v>62</v>
      </c>
      <c>
        <f>(M1279*21)/100</f>
      </c>
      <c t="s">
        <v>28</v>
      </c>
    </row>
    <row r="1280" spans="1:5" ht="12.75">
      <c r="A1280" s="35" t="s">
        <v>56</v>
      </c>
      <c r="E1280" s="39" t="s">
        <v>3998</v>
      </c>
    </row>
    <row r="1281" spans="1:5" ht="12.75">
      <c r="A1281" s="35" t="s">
        <v>57</v>
      </c>
      <c r="E1281" s="40" t="s">
        <v>5</v>
      </c>
    </row>
    <row r="1282" spans="1:5" ht="409.5">
      <c r="A1282" t="s">
        <v>58</v>
      </c>
      <c r="E1282" s="39" t="s">
        <v>3856</v>
      </c>
    </row>
    <row r="1283" spans="1:16" ht="12.75">
      <c r="A1283" t="s">
        <v>50</v>
      </c>
      <c s="34" t="s">
        <v>1375</v>
      </c>
      <c s="34" t="s">
        <v>3999</v>
      </c>
      <c s="35" t="s">
        <v>5</v>
      </c>
      <c s="6" t="s">
        <v>4000</v>
      </c>
      <c s="36" t="s">
        <v>244</v>
      </c>
      <c s="37">
        <v>1</v>
      </c>
      <c s="36">
        <v>0</v>
      </c>
      <c s="36">
        <f>ROUND(G1283*H1283,6)</f>
      </c>
      <c r="L1283" s="38">
        <v>0</v>
      </c>
      <c s="32">
        <f>ROUND(ROUND(L1283,2)*ROUND(G1283,3),2)</f>
      </c>
      <c s="36" t="s">
        <v>62</v>
      </c>
      <c>
        <f>(M1283*21)/100</f>
      </c>
      <c t="s">
        <v>28</v>
      </c>
    </row>
    <row r="1284" spans="1:5" ht="12.75">
      <c r="A1284" s="35" t="s">
        <v>56</v>
      </c>
      <c r="E1284" s="39" t="s">
        <v>4000</v>
      </c>
    </row>
    <row r="1285" spans="1:5" ht="12.75">
      <c r="A1285" s="35" t="s">
        <v>57</v>
      </c>
      <c r="E1285" s="40" t="s">
        <v>5</v>
      </c>
    </row>
    <row r="1286" spans="1:5" ht="409.5">
      <c r="A1286" t="s">
        <v>58</v>
      </c>
      <c r="E1286" s="39" t="s">
        <v>3856</v>
      </c>
    </row>
    <row r="1287" spans="1:16" ht="12.75">
      <c r="A1287" t="s">
        <v>50</v>
      </c>
      <c s="34" t="s">
        <v>1376</v>
      </c>
      <c s="34" t="s">
        <v>4001</v>
      </c>
      <c s="35" t="s">
        <v>5</v>
      </c>
      <c s="6" t="s">
        <v>4002</v>
      </c>
      <c s="36" t="s">
        <v>244</v>
      </c>
      <c s="37">
        <v>1</v>
      </c>
      <c s="36">
        <v>0</v>
      </c>
      <c s="36">
        <f>ROUND(G1287*H1287,6)</f>
      </c>
      <c r="L1287" s="38">
        <v>0</v>
      </c>
      <c s="32">
        <f>ROUND(ROUND(L1287,2)*ROUND(G1287,3),2)</f>
      </c>
      <c s="36" t="s">
        <v>62</v>
      </c>
      <c>
        <f>(M1287*21)/100</f>
      </c>
      <c t="s">
        <v>28</v>
      </c>
    </row>
    <row r="1288" spans="1:5" ht="12.75">
      <c r="A1288" s="35" t="s">
        <v>56</v>
      </c>
      <c r="E1288" s="39" t="s">
        <v>4002</v>
      </c>
    </row>
    <row r="1289" spans="1:5" ht="12.75">
      <c r="A1289" s="35" t="s">
        <v>57</v>
      </c>
      <c r="E1289" s="40" t="s">
        <v>5</v>
      </c>
    </row>
    <row r="1290" spans="1:5" ht="409.5">
      <c r="A1290" t="s">
        <v>58</v>
      </c>
      <c r="E1290" s="39" t="s">
        <v>3856</v>
      </c>
    </row>
    <row r="1291" spans="1:16" ht="12.75">
      <c r="A1291" t="s">
        <v>50</v>
      </c>
      <c s="34" t="s">
        <v>1377</v>
      </c>
      <c s="34" t="s">
        <v>4003</v>
      </c>
      <c s="35" t="s">
        <v>5</v>
      </c>
      <c s="6" t="s">
        <v>4004</v>
      </c>
      <c s="36" t="s">
        <v>244</v>
      </c>
      <c s="37">
        <v>1</v>
      </c>
      <c s="36">
        <v>0</v>
      </c>
      <c s="36">
        <f>ROUND(G1291*H1291,6)</f>
      </c>
      <c r="L1291" s="38">
        <v>0</v>
      </c>
      <c s="32">
        <f>ROUND(ROUND(L1291,2)*ROUND(G1291,3),2)</f>
      </c>
      <c s="36" t="s">
        <v>62</v>
      </c>
      <c>
        <f>(M1291*21)/100</f>
      </c>
      <c t="s">
        <v>28</v>
      </c>
    </row>
    <row r="1292" spans="1:5" ht="12.75">
      <c r="A1292" s="35" t="s">
        <v>56</v>
      </c>
      <c r="E1292" s="39" t="s">
        <v>4004</v>
      </c>
    </row>
    <row r="1293" spans="1:5" ht="12.75">
      <c r="A1293" s="35" t="s">
        <v>57</v>
      </c>
      <c r="E1293" s="40" t="s">
        <v>5</v>
      </c>
    </row>
    <row r="1294" spans="1:5" ht="409.5">
      <c r="A1294" t="s">
        <v>58</v>
      </c>
      <c r="E1294" s="39" t="s">
        <v>3856</v>
      </c>
    </row>
    <row r="1295" spans="1:16" ht="12.75">
      <c r="A1295" t="s">
        <v>50</v>
      </c>
      <c s="34" t="s">
        <v>1378</v>
      </c>
      <c s="34" t="s">
        <v>4005</v>
      </c>
      <c s="35" t="s">
        <v>5</v>
      </c>
      <c s="6" t="s">
        <v>4006</v>
      </c>
      <c s="36" t="s">
        <v>244</v>
      </c>
      <c s="37">
        <v>1</v>
      </c>
      <c s="36">
        <v>0</v>
      </c>
      <c s="36">
        <f>ROUND(G1295*H1295,6)</f>
      </c>
      <c r="L1295" s="38">
        <v>0</v>
      </c>
      <c s="32">
        <f>ROUND(ROUND(L1295,2)*ROUND(G1295,3),2)</f>
      </c>
      <c s="36" t="s">
        <v>62</v>
      </c>
      <c>
        <f>(M1295*21)/100</f>
      </c>
      <c t="s">
        <v>28</v>
      </c>
    </row>
    <row r="1296" spans="1:5" ht="12.75">
      <c r="A1296" s="35" t="s">
        <v>56</v>
      </c>
      <c r="E1296" s="39" t="s">
        <v>4006</v>
      </c>
    </row>
    <row r="1297" spans="1:5" ht="12.75">
      <c r="A1297" s="35" t="s">
        <v>57</v>
      </c>
      <c r="E1297" s="40" t="s">
        <v>5</v>
      </c>
    </row>
    <row r="1298" spans="1:5" ht="409.5">
      <c r="A1298" t="s">
        <v>58</v>
      </c>
      <c r="E1298" s="39" t="s">
        <v>3856</v>
      </c>
    </row>
    <row r="1299" spans="1:16" ht="12.75">
      <c r="A1299" t="s">
        <v>50</v>
      </c>
      <c s="34" t="s">
        <v>1379</v>
      </c>
      <c s="34" t="s">
        <v>4007</v>
      </c>
      <c s="35" t="s">
        <v>5</v>
      </c>
      <c s="6" t="s">
        <v>4008</v>
      </c>
      <c s="36" t="s">
        <v>244</v>
      </c>
      <c s="37">
        <v>1</v>
      </c>
      <c s="36">
        <v>0</v>
      </c>
      <c s="36">
        <f>ROUND(G1299*H1299,6)</f>
      </c>
      <c r="L1299" s="38">
        <v>0</v>
      </c>
      <c s="32">
        <f>ROUND(ROUND(L1299,2)*ROUND(G1299,3),2)</f>
      </c>
      <c s="36" t="s">
        <v>62</v>
      </c>
      <c>
        <f>(M1299*21)/100</f>
      </c>
      <c t="s">
        <v>28</v>
      </c>
    </row>
    <row r="1300" spans="1:5" ht="12.75">
      <c r="A1300" s="35" t="s">
        <v>56</v>
      </c>
      <c r="E1300" s="39" t="s">
        <v>4008</v>
      </c>
    </row>
    <row r="1301" spans="1:5" ht="12.75">
      <c r="A1301" s="35" t="s">
        <v>57</v>
      </c>
      <c r="E1301" s="40" t="s">
        <v>5</v>
      </c>
    </row>
    <row r="1302" spans="1:5" ht="409.5">
      <c r="A1302" t="s">
        <v>58</v>
      </c>
      <c r="E1302" s="39" t="s">
        <v>3856</v>
      </c>
    </row>
    <row r="1303" spans="1:16" ht="12.75">
      <c r="A1303" t="s">
        <v>50</v>
      </c>
      <c s="34" t="s">
        <v>1380</v>
      </c>
      <c s="34" t="s">
        <v>4009</v>
      </c>
      <c s="35" t="s">
        <v>5</v>
      </c>
      <c s="6" t="s">
        <v>4010</v>
      </c>
      <c s="36" t="s">
        <v>244</v>
      </c>
      <c s="37">
        <v>1</v>
      </c>
      <c s="36">
        <v>0</v>
      </c>
      <c s="36">
        <f>ROUND(G1303*H1303,6)</f>
      </c>
      <c r="L1303" s="38">
        <v>0</v>
      </c>
      <c s="32">
        <f>ROUND(ROUND(L1303,2)*ROUND(G1303,3),2)</f>
      </c>
      <c s="36" t="s">
        <v>62</v>
      </c>
      <c>
        <f>(M1303*21)/100</f>
      </c>
      <c t="s">
        <v>28</v>
      </c>
    </row>
    <row r="1304" spans="1:5" ht="12.75">
      <c r="A1304" s="35" t="s">
        <v>56</v>
      </c>
      <c r="E1304" s="39" t="s">
        <v>4010</v>
      </c>
    </row>
    <row r="1305" spans="1:5" ht="12.75">
      <c r="A1305" s="35" t="s">
        <v>57</v>
      </c>
      <c r="E1305" s="40" t="s">
        <v>5</v>
      </c>
    </row>
    <row r="1306" spans="1:5" ht="409.5">
      <c r="A1306" t="s">
        <v>58</v>
      </c>
      <c r="E1306" s="39" t="s">
        <v>3856</v>
      </c>
    </row>
    <row r="1307" spans="1:16" ht="12.75">
      <c r="A1307" t="s">
        <v>50</v>
      </c>
      <c s="34" t="s">
        <v>1381</v>
      </c>
      <c s="34" t="s">
        <v>4011</v>
      </c>
      <c s="35" t="s">
        <v>5</v>
      </c>
      <c s="6" t="s">
        <v>4012</v>
      </c>
      <c s="36" t="s">
        <v>244</v>
      </c>
      <c s="37">
        <v>1</v>
      </c>
      <c s="36">
        <v>0</v>
      </c>
      <c s="36">
        <f>ROUND(G1307*H1307,6)</f>
      </c>
      <c r="L1307" s="38">
        <v>0</v>
      </c>
      <c s="32">
        <f>ROUND(ROUND(L1307,2)*ROUND(G1307,3),2)</f>
      </c>
      <c s="36" t="s">
        <v>62</v>
      </c>
      <c>
        <f>(M1307*21)/100</f>
      </c>
      <c t="s">
        <v>28</v>
      </c>
    </row>
    <row r="1308" spans="1:5" ht="12.75">
      <c r="A1308" s="35" t="s">
        <v>56</v>
      </c>
      <c r="E1308" s="39" t="s">
        <v>4012</v>
      </c>
    </row>
    <row r="1309" spans="1:5" ht="12.75">
      <c r="A1309" s="35" t="s">
        <v>57</v>
      </c>
      <c r="E1309" s="40" t="s">
        <v>5</v>
      </c>
    </row>
    <row r="1310" spans="1:5" ht="409.5">
      <c r="A1310" t="s">
        <v>58</v>
      </c>
      <c r="E1310" s="39" t="s">
        <v>3856</v>
      </c>
    </row>
    <row r="1311" spans="1:16" ht="12.75">
      <c r="A1311" t="s">
        <v>50</v>
      </c>
      <c s="34" t="s">
        <v>1382</v>
      </c>
      <c s="34" t="s">
        <v>4013</v>
      </c>
      <c s="35" t="s">
        <v>5</v>
      </c>
      <c s="6" t="s">
        <v>4014</v>
      </c>
      <c s="36" t="s">
        <v>244</v>
      </c>
      <c s="37">
        <v>1</v>
      </c>
      <c s="36">
        <v>0</v>
      </c>
      <c s="36">
        <f>ROUND(G1311*H1311,6)</f>
      </c>
      <c r="L1311" s="38">
        <v>0</v>
      </c>
      <c s="32">
        <f>ROUND(ROUND(L1311,2)*ROUND(G1311,3),2)</f>
      </c>
      <c s="36" t="s">
        <v>62</v>
      </c>
      <c>
        <f>(M1311*21)/100</f>
      </c>
      <c t="s">
        <v>28</v>
      </c>
    </row>
    <row r="1312" spans="1:5" ht="12.75">
      <c r="A1312" s="35" t="s">
        <v>56</v>
      </c>
      <c r="E1312" s="39" t="s">
        <v>4014</v>
      </c>
    </row>
    <row r="1313" spans="1:5" ht="12.75">
      <c r="A1313" s="35" t="s">
        <v>57</v>
      </c>
      <c r="E1313" s="40" t="s">
        <v>5</v>
      </c>
    </row>
    <row r="1314" spans="1:5" ht="409.5">
      <c r="A1314" t="s">
        <v>58</v>
      </c>
      <c r="E1314" s="39" t="s">
        <v>3856</v>
      </c>
    </row>
    <row r="1315" spans="1:16" ht="12.75">
      <c r="A1315" t="s">
        <v>50</v>
      </c>
      <c s="34" t="s">
        <v>1385</v>
      </c>
      <c s="34" t="s">
        <v>4015</v>
      </c>
      <c s="35" t="s">
        <v>5</v>
      </c>
      <c s="6" t="s">
        <v>4016</v>
      </c>
      <c s="36" t="s">
        <v>244</v>
      </c>
      <c s="37">
        <v>1</v>
      </c>
      <c s="36">
        <v>0</v>
      </c>
      <c s="36">
        <f>ROUND(G1315*H1315,6)</f>
      </c>
      <c r="L1315" s="38">
        <v>0</v>
      </c>
      <c s="32">
        <f>ROUND(ROUND(L1315,2)*ROUND(G1315,3),2)</f>
      </c>
      <c s="36" t="s">
        <v>62</v>
      </c>
      <c>
        <f>(M1315*21)/100</f>
      </c>
      <c t="s">
        <v>28</v>
      </c>
    </row>
    <row r="1316" spans="1:5" ht="12.75">
      <c r="A1316" s="35" t="s">
        <v>56</v>
      </c>
      <c r="E1316" s="39" t="s">
        <v>4016</v>
      </c>
    </row>
    <row r="1317" spans="1:5" ht="12.75">
      <c r="A1317" s="35" t="s">
        <v>57</v>
      </c>
      <c r="E1317" s="40" t="s">
        <v>5</v>
      </c>
    </row>
    <row r="1318" spans="1:5" ht="409.5">
      <c r="A1318" t="s">
        <v>58</v>
      </c>
      <c r="E1318" s="39" t="s">
        <v>3853</v>
      </c>
    </row>
    <row r="1319" spans="1:16" ht="12.75">
      <c r="A1319" t="s">
        <v>50</v>
      </c>
      <c s="34" t="s">
        <v>1386</v>
      </c>
      <c s="34" t="s">
        <v>4017</v>
      </c>
      <c s="35" t="s">
        <v>5</v>
      </c>
      <c s="6" t="s">
        <v>4018</v>
      </c>
      <c s="36" t="s">
        <v>244</v>
      </c>
      <c s="37">
        <v>1</v>
      </c>
      <c s="36">
        <v>0</v>
      </c>
      <c s="36">
        <f>ROUND(G1319*H1319,6)</f>
      </c>
      <c r="L1319" s="38">
        <v>0</v>
      </c>
      <c s="32">
        <f>ROUND(ROUND(L1319,2)*ROUND(G1319,3),2)</f>
      </c>
      <c s="36" t="s">
        <v>62</v>
      </c>
      <c>
        <f>(M1319*21)/100</f>
      </c>
      <c t="s">
        <v>28</v>
      </c>
    </row>
    <row r="1320" spans="1:5" ht="12.75">
      <c r="A1320" s="35" t="s">
        <v>56</v>
      </c>
      <c r="E1320" s="39" t="s">
        <v>4018</v>
      </c>
    </row>
    <row r="1321" spans="1:5" ht="12.75">
      <c r="A1321" s="35" t="s">
        <v>57</v>
      </c>
      <c r="E1321" s="40" t="s">
        <v>5</v>
      </c>
    </row>
    <row r="1322" spans="1:5" ht="409.5">
      <c r="A1322" t="s">
        <v>58</v>
      </c>
      <c r="E1322" s="39" t="s">
        <v>3856</v>
      </c>
    </row>
    <row r="1323" spans="1:16" ht="12.75">
      <c r="A1323" t="s">
        <v>50</v>
      </c>
      <c s="34" t="s">
        <v>1387</v>
      </c>
      <c s="34" t="s">
        <v>4019</v>
      </c>
      <c s="35" t="s">
        <v>5</v>
      </c>
      <c s="6" t="s">
        <v>4020</v>
      </c>
      <c s="36" t="s">
        <v>244</v>
      </c>
      <c s="37">
        <v>1</v>
      </c>
      <c s="36">
        <v>0</v>
      </c>
      <c s="36">
        <f>ROUND(G1323*H1323,6)</f>
      </c>
      <c r="L1323" s="38">
        <v>0</v>
      </c>
      <c s="32">
        <f>ROUND(ROUND(L1323,2)*ROUND(G1323,3),2)</f>
      </c>
      <c s="36" t="s">
        <v>62</v>
      </c>
      <c>
        <f>(M1323*21)/100</f>
      </c>
      <c t="s">
        <v>28</v>
      </c>
    </row>
    <row r="1324" spans="1:5" ht="12.75">
      <c r="A1324" s="35" t="s">
        <v>56</v>
      </c>
      <c r="E1324" s="39" t="s">
        <v>4020</v>
      </c>
    </row>
    <row r="1325" spans="1:5" ht="12.75">
      <c r="A1325" s="35" t="s">
        <v>57</v>
      </c>
      <c r="E1325" s="40" t="s">
        <v>5</v>
      </c>
    </row>
    <row r="1326" spans="1:5" ht="409.5">
      <c r="A1326" t="s">
        <v>58</v>
      </c>
      <c r="E1326" s="39" t="s">
        <v>3856</v>
      </c>
    </row>
    <row r="1327" spans="1:16" ht="12.75">
      <c r="A1327" t="s">
        <v>50</v>
      </c>
      <c s="34" t="s">
        <v>1388</v>
      </c>
      <c s="34" t="s">
        <v>4021</v>
      </c>
      <c s="35" t="s">
        <v>5</v>
      </c>
      <c s="6" t="s">
        <v>4022</v>
      </c>
      <c s="36" t="s">
        <v>244</v>
      </c>
      <c s="37">
        <v>1</v>
      </c>
      <c s="36">
        <v>0</v>
      </c>
      <c s="36">
        <f>ROUND(G1327*H1327,6)</f>
      </c>
      <c r="L1327" s="38">
        <v>0</v>
      </c>
      <c s="32">
        <f>ROUND(ROUND(L1327,2)*ROUND(G1327,3),2)</f>
      </c>
      <c s="36" t="s">
        <v>62</v>
      </c>
      <c>
        <f>(M1327*21)/100</f>
      </c>
      <c t="s">
        <v>28</v>
      </c>
    </row>
    <row r="1328" spans="1:5" ht="12.75">
      <c r="A1328" s="35" t="s">
        <v>56</v>
      </c>
      <c r="E1328" s="39" t="s">
        <v>4022</v>
      </c>
    </row>
    <row r="1329" spans="1:5" ht="12.75">
      <c r="A1329" s="35" t="s">
        <v>57</v>
      </c>
      <c r="E1329" s="40" t="s">
        <v>5</v>
      </c>
    </row>
    <row r="1330" spans="1:5" ht="409.5">
      <c r="A1330" t="s">
        <v>58</v>
      </c>
      <c r="E1330" s="39" t="s">
        <v>3856</v>
      </c>
    </row>
    <row r="1331" spans="1:16" ht="12.75">
      <c r="A1331" t="s">
        <v>50</v>
      </c>
      <c s="34" t="s">
        <v>1389</v>
      </c>
      <c s="34" t="s">
        <v>4023</v>
      </c>
      <c s="35" t="s">
        <v>5</v>
      </c>
      <c s="6" t="s">
        <v>4024</v>
      </c>
      <c s="36" t="s">
        <v>244</v>
      </c>
      <c s="37">
        <v>1</v>
      </c>
      <c s="36">
        <v>0</v>
      </c>
      <c s="36">
        <f>ROUND(G1331*H1331,6)</f>
      </c>
      <c r="L1331" s="38">
        <v>0</v>
      </c>
      <c s="32">
        <f>ROUND(ROUND(L1331,2)*ROUND(G1331,3),2)</f>
      </c>
      <c s="36" t="s">
        <v>62</v>
      </c>
      <c>
        <f>(M1331*21)/100</f>
      </c>
      <c t="s">
        <v>28</v>
      </c>
    </row>
    <row r="1332" spans="1:5" ht="12.75">
      <c r="A1332" s="35" t="s">
        <v>56</v>
      </c>
      <c r="E1332" s="39" t="s">
        <v>4024</v>
      </c>
    </row>
    <row r="1333" spans="1:5" ht="12.75">
      <c r="A1333" s="35" t="s">
        <v>57</v>
      </c>
      <c r="E1333" s="40" t="s">
        <v>5</v>
      </c>
    </row>
    <row r="1334" spans="1:5" ht="409.5">
      <c r="A1334" t="s">
        <v>58</v>
      </c>
      <c r="E1334" s="39" t="s">
        <v>3853</v>
      </c>
    </row>
    <row r="1335" spans="1:16" ht="12.75">
      <c r="A1335" t="s">
        <v>50</v>
      </c>
      <c s="34" t="s">
        <v>1390</v>
      </c>
      <c s="34" t="s">
        <v>4025</v>
      </c>
      <c s="35" t="s">
        <v>5</v>
      </c>
      <c s="6" t="s">
        <v>4026</v>
      </c>
      <c s="36" t="s">
        <v>244</v>
      </c>
      <c s="37">
        <v>1</v>
      </c>
      <c s="36">
        <v>0</v>
      </c>
      <c s="36">
        <f>ROUND(G1335*H1335,6)</f>
      </c>
      <c r="L1335" s="38">
        <v>0</v>
      </c>
      <c s="32">
        <f>ROUND(ROUND(L1335,2)*ROUND(G1335,3),2)</f>
      </c>
      <c s="36" t="s">
        <v>62</v>
      </c>
      <c>
        <f>(M1335*21)/100</f>
      </c>
      <c t="s">
        <v>28</v>
      </c>
    </row>
    <row r="1336" spans="1:5" ht="12.75">
      <c r="A1336" s="35" t="s">
        <v>56</v>
      </c>
      <c r="E1336" s="39" t="s">
        <v>4026</v>
      </c>
    </row>
    <row r="1337" spans="1:5" ht="12.75">
      <c r="A1337" s="35" t="s">
        <v>57</v>
      </c>
      <c r="E1337" s="40" t="s">
        <v>5</v>
      </c>
    </row>
    <row r="1338" spans="1:5" ht="409.5">
      <c r="A1338" t="s">
        <v>58</v>
      </c>
      <c r="E1338" s="39" t="s">
        <v>3853</v>
      </c>
    </row>
    <row r="1339" spans="1:16" ht="12.75">
      <c r="A1339" t="s">
        <v>50</v>
      </c>
      <c s="34" t="s">
        <v>1391</v>
      </c>
      <c s="34" t="s">
        <v>4027</v>
      </c>
      <c s="35" t="s">
        <v>5</v>
      </c>
      <c s="6" t="s">
        <v>4028</v>
      </c>
      <c s="36" t="s">
        <v>244</v>
      </c>
      <c s="37">
        <v>1</v>
      </c>
      <c s="36">
        <v>0</v>
      </c>
      <c s="36">
        <f>ROUND(G1339*H1339,6)</f>
      </c>
      <c r="L1339" s="38">
        <v>0</v>
      </c>
      <c s="32">
        <f>ROUND(ROUND(L1339,2)*ROUND(G1339,3),2)</f>
      </c>
      <c s="36" t="s">
        <v>62</v>
      </c>
      <c>
        <f>(M1339*21)/100</f>
      </c>
      <c t="s">
        <v>28</v>
      </c>
    </row>
    <row r="1340" spans="1:5" ht="12.75">
      <c r="A1340" s="35" t="s">
        <v>56</v>
      </c>
      <c r="E1340" s="39" t="s">
        <v>4028</v>
      </c>
    </row>
    <row r="1341" spans="1:5" ht="12.75">
      <c r="A1341" s="35" t="s">
        <v>57</v>
      </c>
      <c r="E1341" s="40" t="s">
        <v>5</v>
      </c>
    </row>
    <row r="1342" spans="1:5" ht="409.5">
      <c r="A1342" t="s">
        <v>58</v>
      </c>
      <c r="E1342" s="39" t="s">
        <v>3853</v>
      </c>
    </row>
    <row r="1343" spans="1:16" ht="12.75">
      <c r="A1343" t="s">
        <v>50</v>
      </c>
      <c s="34" t="s">
        <v>1392</v>
      </c>
      <c s="34" t="s">
        <v>4029</v>
      </c>
      <c s="35" t="s">
        <v>5</v>
      </c>
      <c s="6" t="s">
        <v>4030</v>
      </c>
      <c s="36" t="s">
        <v>244</v>
      </c>
      <c s="37">
        <v>1</v>
      </c>
      <c s="36">
        <v>0</v>
      </c>
      <c s="36">
        <f>ROUND(G1343*H1343,6)</f>
      </c>
      <c r="L1343" s="38">
        <v>0</v>
      </c>
      <c s="32">
        <f>ROUND(ROUND(L1343,2)*ROUND(G1343,3),2)</f>
      </c>
      <c s="36" t="s">
        <v>62</v>
      </c>
      <c>
        <f>(M1343*21)/100</f>
      </c>
      <c t="s">
        <v>28</v>
      </c>
    </row>
    <row r="1344" spans="1:5" ht="12.75">
      <c r="A1344" s="35" t="s">
        <v>56</v>
      </c>
      <c r="E1344" s="39" t="s">
        <v>4030</v>
      </c>
    </row>
    <row r="1345" spans="1:5" ht="12.75">
      <c r="A1345" s="35" t="s">
        <v>57</v>
      </c>
      <c r="E1345" s="40" t="s">
        <v>5</v>
      </c>
    </row>
    <row r="1346" spans="1:5" ht="409.5">
      <c r="A1346" t="s">
        <v>58</v>
      </c>
      <c r="E1346" s="39" t="s">
        <v>3916</v>
      </c>
    </row>
    <row r="1347" spans="1:16" ht="12.75">
      <c r="A1347" t="s">
        <v>50</v>
      </c>
      <c s="34" t="s">
        <v>1393</v>
      </c>
      <c s="34" t="s">
        <v>4031</v>
      </c>
      <c s="35" t="s">
        <v>5</v>
      </c>
      <c s="6" t="s">
        <v>4032</v>
      </c>
      <c s="36" t="s">
        <v>244</v>
      </c>
      <c s="37">
        <v>1</v>
      </c>
      <c s="36">
        <v>0</v>
      </c>
      <c s="36">
        <f>ROUND(G1347*H1347,6)</f>
      </c>
      <c r="L1347" s="38">
        <v>0</v>
      </c>
      <c s="32">
        <f>ROUND(ROUND(L1347,2)*ROUND(G1347,3),2)</f>
      </c>
      <c s="36" t="s">
        <v>62</v>
      </c>
      <c>
        <f>(M1347*21)/100</f>
      </c>
      <c t="s">
        <v>28</v>
      </c>
    </row>
    <row r="1348" spans="1:5" ht="12.75">
      <c r="A1348" s="35" t="s">
        <v>56</v>
      </c>
      <c r="E1348" s="39" t="s">
        <v>4032</v>
      </c>
    </row>
    <row r="1349" spans="1:5" ht="12.75">
      <c r="A1349" s="35" t="s">
        <v>57</v>
      </c>
      <c r="E1349" s="40" t="s">
        <v>5</v>
      </c>
    </row>
    <row r="1350" spans="1:5" ht="409.5">
      <c r="A1350" t="s">
        <v>58</v>
      </c>
      <c r="E1350" s="39" t="s">
        <v>4033</v>
      </c>
    </row>
    <row r="1351" spans="1:16" ht="12.75">
      <c r="A1351" t="s">
        <v>50</v>
      </c>
      <c s="34" t="s">
        <v>1394</v>
      </c>
      <c s="34" t="s">
        <v>4034</v>
      </c>
      <c s="35" t="s">
        <v>5</v>
      </c>
      <c s="6" t="s">
        <v>4035</v>
      </c>
      <c s="36" t="s">
        <v>244</v>
      </c>
      <c s="37">
        <v>1</v>
      </c>
      <c s="36">
        <v>0</v>
      </c>
      <c s="36">
        <f>ROUND(G1351*H1351,6)</f>
      </c>
      <c r="L1351" s="38">
        <v>0</v>
      </c>
      <c s="32">
        <f>ROUND(ROUND(L1351,2)*ROUND(G1351,3),2)</f>
      </c>
      <c s="36" t="s">
        <v>62</v>
      </c>
      <c>
        <f>(M1351*21)/100</f>
      </c>
      <c t="s">
        <v>28</v>
      </c>
    </row>
    <row r="1352" spans="1:5" ht="12.75">
      <c r="A1352" s="35" t="s">
        <v>56</v>
      </c>
      <c r="E1352" s="39" t="s">
        <v>4035</v>
      </c>
    </row>
    <row r="1353" spans="1:5" ht="12.75">
      <c r="A1353" s="35" t="s">
        <v>57</v>
      </c>
      <c r="E1353" s="40" t="s">
        <v>5</v>
      </c>
    </row>
    <row r="1354" spans="1:5" ht="409.5">
      <c r="A1354" t="s">
        <v>58</v>
      </c>
      <c r="E1354" s="39" t="s">
        <v>3940</v>
      </c>
    </row>
    <row r="1355" spans="1:16" ht="12.75">
      <c r="A1355" t="s">
        <v>50</v>
      </c>
      <c s="34" t="s">
        <v>1395</v>
      </c>
      <c s="34" t="s">
        <v>4036</v>
      </c>
      <c s="35" t="s">
        <v>5</v>
      </c>
      <c s="6" t="s">
        <v>4037</v>
      </c>
      <c s="36" t="s">
        <v>244</v>
      </c>
      <c s="37">
        <v>1</v>
      </c>
      <c s="36">
        <v>0</v>
      </c>
      <c s="36">
        <f>ROUND(G1355*H1355,6)</f>
      </c>
      <c r="L1355" s="38">
        <v>0</v>
      </c>
      <c s="32">
        <f>ROUND(ROUND(L1355,2)*ROUND(G1355,3),2)</f>
      </c>
      <c s="36" t="s">
        <v>62</v>
      </c>
      <c>
        <f>(M1355*21)/100</f>
      </c>
      <c t="s">
        <v>28</v>
      </c>
    </row>
    <row r="1356" spans="1:5" ht="12.75">
      <c r="A1356" s="35" t="s">
        <v>56</v>
      </c>
      <c r="E1356" s="39" t="s">
        <v>4037</v>
      </c>
    </row>
    <row r="1357" spans="1:5" ht="12.75">
      <c r="A1357" s="35" t="s">
        <v>57</v>
      </c>
      <c r="E1357" s="40" t="s">
        <v>5</v>
      </c>
    </row>
    <row r="1358" spans="1:5" ht="409.5">
      <c r="A1358" t="s">
        <v>58</v>
      </c>
      <c r="E1358" s="39" t="s">
        <v>3940</v>
      </c>
    </row>
    <row r="1359" spans="1:16" ht="12.75">
      <c r="A1359" t="s">
        <v>50</v>
      </c>
      <c s="34" t="s">
        <v>1396</v>
      </c>
      <c s="34" t="s">
        <v>4038</v>
      </c>
      <c s="35" t="s">
        <v>5</v>
      </c>
      <c s="6" t="s">
        <v>4039</v>
      </c>
      <c s="36" t="s">
        <v>244</v>
      </c>
      <c s="37">
        <v>1</v>
      </c>
      <c s="36">
        <v>0</v>
      </c>
      <c s="36">
        <f>ROUND(G1359*H1359,6)</f>
      </c>
      <c r="L1359" s="38">
        <v>0</v>
      </c>
      <c s="32">
        <f>ROUND(ROUND(L1359,2)*ROUND(G1359,3),2)</f>
      </c>
      <c s="36" t="s">
        <v>62</v>
      </c>
      <c>
        <f>(M1359*21)/100</f>
      </c>
      <c t="s">
        <v>28</v>
      </c>
    </row>
    <row r="1360" spans="1:5" ht="12.75">
      <c r="A1360" s="35" t="s">
        <v>56</v>
      </c>
      <c r="E1360" s="39" t="s">
        <v>4039</v>
      </c>
    </row>
    <row r="1361" spans="1:5" ht="12.75">
      <c r="A1361" s="35" t="s">
        <v>57</v>
      </c>
      <c r="E1361" s="40" t="s">
        <v>5</v>
      </c>
    </row>
    <row r="1362" spans="1:5" ht="409.5">
      <c r="A1362" t="s">
        <v>58</v>
      </c>
      <c r="E1362" s="39" t="s">
        <v>3940</v>
      </c>
    </row>
    <row r="1363" spans="1:16" ht="25.5">
      <c r="A1363" t="s">
        <v>50</v>
      </c>
      <c s="34" t="s">
        <v>1397</v>
      </c>
      <c s="34" t="s">
        <v>4040</v>
      </c>
      <c s="35" t="s">
        <v>5</v>
      </c>
      <c s="6" t="s">
        <v>4041</v>
      </c>
      <c s="36" t="s">
        <v>244</v>
      </c>
      <c s="37">
        <v>1</v>
      </c>
      <c s="36">
        <v>0</v>
      </c>
      <c s="36">
        <f>ROUND(G1363*H1363,6)</f>
      </c>
      <c r="L1363" s="38">
        <v>0</v>
      </c>
      <c s="32">
        <f>ROUND(ROUND(L1363,2)*ROUND(G1363,3),2)</f>
      </c>
      <c s="36" t="s">
        <v>62</v>
      </c>
      <c>
        <f>(M1363*21)/100</f>
      </c>
      <c t="s">
        <v>28</v>
      </c>
    </row>
    <row r="1364" spans="1:5" ht="25.5">
      <c r="A1364" s="35" t="s">
        <v>56</v>
      </c>
      <c r="E1364" s="39" t="s">
        <v>4041</v>
      </c>
    </row>
    <row r="1365" spans="1:5" ht="12.75">
      <c r="A1365" s="35" t="s">
        <v>57</v>
      </c>
      <c r="E1365" s="40" t="s">
        <v>5</v>
      </c>
    </row>
    <row r="1366" spans="1:5" ht="242.25">
      <c r="A1366" t="s">
        <v>58</v>
      </c>
      <c r="E1366" s="39" t="s">
        <v>4042</v>
      </c>
    </row>
    <row r="1367" spans="1:16" ht="12.75">
      <c r="A1367" t="s">
        <v>50</v>
      </c>
      <c s="34" t="s">
        <v>1398</v>
      </c>
      <c s="34" t="s">
        <v>4043</v>
      </c>
      <c s="35" t="s">
        <v>5</v>
      </c>
      <c s="6" t="s">
        <v>4044</v>
      </c>
      <c s="36" t="s">
        <v>244</v>
      </c>
      <c s="37">
        <v>1</v>
      </c>
      <c s="36">
        <v>0</v>
      </c>
      <c s="36">
        <f>ROUND(G1367*H1367,6)</f>
      </c>
      <c r="L1367" s="38">
        <v>0</v>
      </c>
      <c s="32">
        <f>ROUND(ROUND(L1367,2)*ROUND(G1367,3),2)</f>
      </c>
      <c s="36" t="s">
        <v>62</v>
      </c>
      <c>
        <f>(M1367*21)/100</f>
      </c>
      <c t="s">
        <v>28</v>
      </c>
    </row>
    <row r="1368" spans="1:5" ht="12.75">
      <c r="A1368" s="35" t="s">
        <v>56</v>
      </c>
      <c r="E1368" s="39" t="s">
        <v>4044</v>
      </c>
    </row>
    <row r="1369" spans="1:5" ht="12.75">
      <c r="A1369" s="35" t="s">
        <v>57</v>
      </c>
      <c r="E1369" s="40" t="s">
        <v>5</v>
      </c>
    </row>
    <row r="1370" spans="1:5" ht="409.5">
      <c r="A1370" t="s">
        <v>58</v>
      </c>
      <c r="E1370" s="39" t="s">
        <v>3940</v>
      </c>
    </row>
    <row r="1371" spans="1:16" ht="12.75">
      <c r="A1371" t="s">
        <v>50</v>
      </c>
      <c s="34" t="s">
        <v>1399</v>
      </c>
      <c s="34" t="s">
        <v>4045</v>
      </c>
      <c s="35" t="s">
        <v>5</v>
      </c>
      <c s="6" t="s">
        <v>4046</v>
      </c>
      <c s="36" t="s">
        <v>244</v>
      </c>
      <c s="37">
        <v>1</v>
      </c>
      <c s="36">
        <v>0</v>
      </c>
      <c s="36">
        <f>ROUND(G1371*H1371,6)</f>
      </c>
      <c r="L1371" s="38">
        <v>0</v>
      </c>
      <c s="32">
        <f>ROUND(ROUND(L1371,2)*ROUND(G1371,3),2)</f>
      </c>
      <c s="36" t="s">
        <v>62</v>
      </c>
      <c>
        <f>(M1371*21)/100</f>
      </c>
      <c t="s">
        <v>28</v>
      </c>
    </row>
    <row r="1372" spans="1:5" ht="12.75">
      <c r="A1372" s="35" t="s">
        <v>56</v>
      </c>
      <c r="E1372" s="39" t="s">
        <v>4046</v>
      </c>
    </row>
    <row r="1373" spans="1:5" ht="12.75">
      <c r="A1373" s="35" t="s">
        <v>57</v>
      </c>
      <c r="E1373" s="40" t="s">
        <v>5</v>
      </c>
    </row>
    <row r="1374" spans="1:5" ht="409.5">
      <c r="A1374" t="s">
        <v>58</v>
      </c>
      <c r="E1374" s="39" t="s">
        <v>3940</v>
      </c>
    </row>
    <row r="1375" spans="1:16" ht="12.75">
      <c r="A1375" t="s">
        <v>50</v>
      </c>
      <c s="34" t="s">
        <v>1400</v>
      </c>
      <c s="34" t="s">
        <v>4047</v>
      </c>
      <c s="35" t="s">
        <v>5</v>
      </c>
      <c s="6" t="s">
        <v>4048</v>
      </c>
      <c s="36" t="s">
        <v>244</v>
      </c>
      <c s="37">
        <v>1</v>
      </c>
      <c s="36">
        <v>0</v>
      </c>
      <c s="36">
        <f>ROUND(G1375*H1375,6)</f>
      </c>
      <c r="L1375" s="38">
        <v>0</v>
      </c>
      <c s="32">
        <f>ROUND(ROUND(L1375,2)*ROUND(G1375,3),2)</f>
      </c>
      <c s="36" t="s">
        <v>62</v>
      </c>
      <c>
        <f>(M1375*21)/100</f>
      </c>
      <c t="s">
        <v>28</v>
      </c>
    </row>
    <row r="1376" spans="1:5" ht="12.75">
      <c r="A1376" s="35" t="s">
        <v>56</v>
      </c>
      <c r="E1376" s="39" t="s">
        <v>4048</v>
      </c>
    </row>
    <row r="1377" spans="1:5" ht="12.75">
      <c r="A1377" s="35" t="s">
        <v>57</v>
      </c>
      <c r="E1377" s="40" t="s">
        <v>5</v>
      </c>
    </row>
    <row r="1378" spans="1:5" ht="242.25">
      <c r="A1378" t="s">
        <v>58</v>
      </c>
      <c r="E1378" s="39" t="s">
        <v>4049</v>
      </c>
    </row>
    <row r="1379" spans="1:16" ht="12.75">
      <c r="A1379" t="s">
        <v>50</v>
      </c>
      <c s="34" t="s">
        <v>1401</v>
      </c>
      <c s="34" t="s">
        <v>4050</v>
      </c>
      <c s="35" t="s">
        <v>5</v>
      </c>
      <c s="6" t="s">
        <v>4051</v>
      </c>
      <c s="36" t="s">
        <v>244</v>
      </c>
      <c s="37">
        <v>1</v>
      </c>
      <c s="36">
        <v>0</v>
      </c>
      <c s="36">
        <f>ROUND(G1379*H1379,6)</f>
      </c>
      <c r="L1379" s="38">
        <v>0</v>
      </c>
      <c s="32">
        <f>ROUND(ROUND(L1379,2)*ROUND(G1379,3),2)</f>
      </c>
      <c s="36" t="s">
        <v>62</v>
      </c>
      <c>
        <f>(M1379*21)/100</f>
      </c>
      <c t="s">
        <v>28</v>
      </c>
    </row>
    <row r="1380" spans="1:5" ht="12.75">
      <c r="A1380" s="35" t="s">
        <v>56</v>
      </c>
      <c r="E1380" s="39" t="s">
        <v>4051</v>
      </c>
    </row>
    <row r="1381" spans="1:5" ht="12.75">
      <c r="A1381" s="35" t="s">
        <v>57</v>
      </c>
      <c r="E1381" s="40" t="s">
        <v>5</v>
      </c>
    </row>
    <row r="1382" spans="1:5" ht="242.25">
      <c r="A1382" t="s">
        <v>58</v>
      </c>
      <c r="E1382" s="39" t="s">
        <v>4052</v>
      </c>
    </row>
    <row r="1383" spans="1:16" ht="12.75">
      <c r="A1383" t="s">
        <v>50</v>
      </c>
      <c s="34" t="s">
        <v>1402</v>
      </c>
      <c s="34" t="s">
        <v>3781</v>
      </c>
      <c s="35" t="s">
        <v>5</v>
      </c>
      <c s="6" t="s">
        <v>4053</v>
      </c>
      <c s="36" t="s">
        <v>244</v>
      </c>
      <c s="37">
        <v>1</v>
      </c>
      <c s="36">
        <v>0</v>
      </c>
      <c s="36">
        <f>ROUND(G1383*H1383,6)</f>
      </c>
      <c r="L1383" s="38">
        <v>0</v>
      </c>
      <c s="32">
        <f>ROUND(ROUND(L1383,2)*ROUND(G1383,3),2)</f>
      </c>
      <c s="36" t="s">
        <v>2183</v>
      </c>
      <c>
        <f>(M1383*21)/100</f>
      </c>
      <c t="s">
        <v>28</v>
      </c>
    </row>
    <row r="1384" spans="1:5" ht="12.75">
      <c r="A1384" s="35" t="s">
        <v>56</v>
      </c>
      <c r="E1384" s="39" t="s">
        <v>4053</v>
      </c>
    </row>
    <row r="1385" spans="1:5" ht="12.75">
      <c r="A1385" s="35" t="s">
        <v>57</v>
      </c>
      <c r="E1385" s="40" t="s">
        <v>5</v>
      </c>
    </row>
    <row r="1386" spans="1:5" ht="409.5">
      <c r="A1386" t="s">
        <v>58</v>
      </c>
      <c r="E1386" s="39" t="s">
        <v>4054</v>
      </c>
    </row>
    <row r="1387" spans="1:13" ht="12.75">
      <c r="A1387" t="s">
        <v>47</v>
      </c>
      <c r="C1387" s="31" t="s">
        <v>1993</v>
      </c>
      <c r="E1387" s="33" t="s">
        <v>4055</v>
      </c>
      <c r="J1387" s="32">
        <f>0</f>
      </c>
      <c s="32">
        <f>0</f>
      </c>
      <c s="32">
        <f>0+L1388+L1392+L1396+L1400</f>
      </c>
      <c s="32">
        <f>0+M1388+M1392+M1396+M1400</f>
      </c>
    </row>
    <row r="1388" spans="1:16" ht="12.75">
      <c r="A1388" t="s">
        <v>50</v>
      </c>
      <c s="34" t="s">
        <v>1403</v>
      </c>
      <c s="34" t="s">
        <v>4056</v>
      </c>
      <c s="35" t="s">
        <v>5</v>
      </c>
      <c s="6" t="s">
        <v>4057</v>
      </c>
      <c s="36" t="s">
        <v>244</v>
      </c>
      <c s="37">
        <v>1</v>
      </c>
      <c s="36">
        <v>0</v>
      </c>
      <c s="36">
        <f>ROUND(G1388*H1388,6)</f>
      </c>
      <c r="L1388" s="38">
        <v>0</v>
      </c>
      <c s="32">
        <f>ROUND(ROUND(L1388,2)*ROUND(G1388,3),2)</f>
      </c>
      <c s="36" t="s">
        <v>62</v>
      </c>
      <c>
        <f>(M1388*21)/100</f>
      </c>
      <c t="s">
        <v>28</v>
      </c>
    </row>
    <row r="1389" spans="1:5" ht="12.75">
      <c r="A1389" s="35" t="s">
        <v>56</v>
      </c>
      <c r="E1389" s="39" t="s">
        <v>4057</v>
      </c>
    </row>
    <row r="1390" spans="1:5" ht="12.75">
      <c r="A1390" s="35" t="s">
        <v>57</v>
      </c>
      <c r="E1390" s="40" t="s">
        <v>5</v>
      </c>
    </row>
    <row r="1391" spans="1:5" ht="395.25">
      <c r="A1391" t="s">
        <v>58</v>
      </c>
      <c r="E1391" s="39" t="s">
        <v>4058</v>
      </c>
    </row>
    <row r="1392" spans="1:16" ht="12.75">
      <c r="A1392" t="s">
        <v>50</v>
      </c>
      <c s="34" t="s">
        <v>1404</v>
      </c>
      <c s="34" t="s">
        <v>4059</v>
      </c>
      <c s="35" t="s">
        <v>5</v>
      </c>
      <c s="6" t="s">
        <v>4060</v>
      </c>
      <c s="36" t="s">
        <v>244</v>
      </c>
      <c s="37">
        <v>44</v>
      </c>
      <c s="36">
        <v>0</v>
      </c>
      <c s="36">
        <f>ROUND(G1392*H1392,6)</f>
      </c>
      <c r="L1392" s="38">
        <v>0</v>
      </c>
      <c s="32">
        <f>ROUND(ROUND(L1392,2)*ROUND(G1392,3),2)</f>
      </c>
      <c s="36" t="s">
        <v>62</v>
      </c>
      <c>
        <f>(M1392*21)/100</f>
      </c>
      <c t="s">
        <v>28</v>
      </c>
    </row>
    <row r="1393" spans="1:5" ht="12.75">
      <c r="A1393" s="35" t="s">
        <v>56</v>
      </c>
      <c r="E1393" s="39" t="s">
        <v>4060</v>
      </c>
    </row>
    <row r="1394" spans="1:5" ht="12.75">
      <c r="A1394" s="35" t="s">
        <v>57</v>
      </c>
      <c r="E1394" s="40" t="s">
        <v>5</v>
      </c>
    </row>
    <row r="1395" spans="1:5" ht="191.25">
      <c r="A1395" t="s">
        <v>58</v>
      </c>
      <c r="E1395" s="39" t="s">
        <v>4061</v>
      </c>
    </row>
    <row r="1396" spans="1:16" ht="12.75">
      <c r="A1396" t="s">
        <v>50</v>
      </c>
      <c s="34" t="s">
        <v>1405</v>
      </c>
      <c s="34" t="s">
        <v>4062</v>
      </c>
      <c s="35" t="s">
        <v>5</v>
      </c>
      <c s="6" t="s">
        <v>4063</v>
      </c>
      <c s="36" t="s">
        <v>244</v>
      </c>
      <c s="37">
        <v>25</v>
      </c>
      <c s="36">
        <v>0</v>
      </c>
      <c s="36">
        <f>ROUND(G1396*H1396,6)</f>
      </c>
      <c r="L1396" s="38">
        <v>0</v>
      </c>
      <c s="32">
        <f>ROUND(ROUND(L1396,2)*ROUND(G1396,3),2)</f>
      </c>
      <c s="36" t="s">
        <v>62</v>
      </c>
      <c>
        <f>(M1396*21)/100</f>
      </c>
      <c t="s">
        <v>28</v>
      </c>
    </row>
    <row r="1397" spans="1:5" ht="12.75">
      <c r="A1397" s="35" t="s">
        <v>56</v>
      </c>
      <c r="E1397" s="39" t="s">
        <v>4063</v>
      </c>
    </row>
    <row r="1398" spans="1:5" ht="12.75">
      <c r="A1398" s="35" t="s">
        <v>57</v>
      </c>
      <c r="E1398" s="40" t="s">
        <v>5</v>
      </c>
    </row>
    <row r="1399" spans="1:5" ht="140.25">
      <c r="A1399" t="s">
        <v>58</v>
      </c>
      <c r="E1399" s="39" t="s">
        <v>4064</v>
      </c>
    </row>
    <row r="1400" spans="1:16" ht="12.75">
      <c r="A1400" t="s">
        <v>50</v>
      </c>
      <c s="34" t="s">
        <v>1406</v>
      </c>
      <c s="34" t="s">
        <v>4065</v>
      </c>
      <c s="35" t="s">
        <v>5</v>
      </c>
      <c s="6" t="s">
        <v>4066</v>
      </c>
      <c s="36" t="s">
        <v>621</v>
      </c>
      <c s="37">
        <v>100</v>
      </c>
      <c s="36">
        <v>0</v>
      </c>
      <c s="36">
        <f>ROUND(G1400*H1400,6)</f>
      </c>
      <c r="L1400" s="38">
        <v>0</v>
      </c>
      <c s="32">
        <f>ROUND(ROUND(L1400,2)*ROUND(G1400,3),2)</f>
      </c>
      <c s="36" t="s">
        <v>62</v>
      </c>
      <c>
        <f>(M1400*21)/100</f>
      </c>
      <c t="s">
        <v>28</v>
      </c>
    </row>
    <row r="1401" spans="1:5" ht="12.75">
      <c r="A1401" s="35" t="s">
        <v>56</v>
      </c>
      <c r="E1401" s="39" t="s">
        <v>4066</v>
      </c>
    </row>
    <row r="1402" spans="1:5" ht="12.75">
      <c r="A1402" s="35" t="s">
        <v>57</v>
      </c>
      <c r="E1402" s="40" t="s">
        <v>5</v>
      </c>
    </row>
    <row r="1403" spans="1:5" ht="191.25">
      <c r="A1403" t="s">
        <v>58</v>
      </c>
      <c r="E1403" s="39" t="s">
        <v>4067</v>
      </c>
    </row>
    <row r="1404" spans="1:13" ht="12.75">
      <c r="A1404" t="s">
        <v>47</v>
      </c>
      <c r="C1404" s="31" t="s">
        <v>1996</v>
      </c>
      <c r="E1404" s="33" t="s">
        <v>4068</v>
      </c>
      <c r="J1404" s="32">
        <f>0</f>
      </c>
      <c s="32">
        <f>0</f>
      </c>
      <c s="32">
        <f>0+L1405+L1409+L1413+L1417+L1421+L1425</f>
      </c>
      <c s="32">
        <f>0+M1405+M1409+M1413+M1417+M1421+M1425</f>
      </c>
    </row>
    <row r="1405" spans="1:16" ht="12.75">
      <c r="A1405" t="s">
        <v>50</v>
      </c>
      <c s="34" t="s">
        <v>1407</v>
      </c>
      <c s="34" t="s">
        <v>4069</v>
      </c>
      <c s="35" t="s">
        <v>5</v>
      </c>
      <c s="6" t="s">
        <v>4070</v>
      </c>
      <c s="36" t="s">
        <v>202</v>
      </c>
      <c s="37">
        <v>50</v>
      </c>
      <c s="36">
        <v>0</v>
      </c>
      <c s="36">
        <f>ROUND(G1405*H1405,6)</f>
      </c>
      <c r="L1405" s="38">
        <v>0</v>
      </c>
      <c s="32">
        <f>ROUND(ROUND(L1405,2)*ROUND(G1405,3),2)</f>
      </c>
      <c s="36" t="s">
        <v>62</v>
      </c>
      <c>
        <f>(M1405*21)/100</f>
      </c>
      <c t="s">
        <v>28</v>
      </c>
    </row>
    <row r="1406" spans="1:5" ht="12.75">
      <c r="A1406" s="35" t="s">
        <v>56</v>
      </c>
      <c r="E1406" s="39" t="s">
        <v>4070</v>
      </c>
    </row>
    <row r="1407" spans="1:5" ht="12.75">
      <c r="A1407" s="35" t="s">
        <v>57</v>
      </c>
      <c r="E1407" s="40" t="s">
        <v>5</v>
      </c>
    </row>
    <row r="1408" spans="1:5" ht="191.25">
      <c r="A1408" t="s">
        <v>58</v>
      </c>
      <c r="E1408" s="39" t="s">
        <v>4071</v>
      </c>
    </row>
    <row r="1409" spans="1:16" ht="12.75">
      <c r="A1409" t="s">
        <v>50</v>
      </c>
      <c s="34" t="s">
        <v>1408</v>
      </c>
      <c s="34" t="s">
        <v>4072</v>
      </c>
      <c s="35" t="s">
        <v>5</v>
      </c>
      <c s="6" t="s">
        <v>4073</v>
      </c>
      <c s="36" t="s">
        <v>202</v>
      </c>
      <c s="37">
        <v>50</v>
      </c>
      <c s="36">
        <v>0</v>
      </c>
      <c s="36">
        <f>ROUND(G1409*H1409,6)</f>
      </c>
      <c r="L1409" s="38">
        <v>0</v>
      </c>
      <c s="32">
        <f>ROUND(ROUND(L1409,2)*ROUND(G1409,3),2)</f>
      </c>
      <c s="36" t="s">
        <v>62</v>
      </c>
      <c>
        <f>(M1409*21)/100</f>
      </c>
      <c t="s">
        <v>28</v>
      </c>
    </row>
    <row r="1410" spans="1:5" ht="12.75">
      <c r="A1410" s="35" t="s">
        <v>56</v>
      </c>
      <c r="E1410" s="39" t="s">
        <v>4073</v>
      </c>
    </row>
    <row r="1411" spans="1:5" ht="12.75">
      <c r="A1411" s="35" t="s">
        <v>57</v>
      </c>
      <c r="E1411" s="40" t="s">
        <v>5</v>
      </c>
    </row>
    <row r="1412" spans="1:5" ht="191.25">
      <c r="A1412" t="s">
        <v>58</v>
      </c>
      <c r="E1412" s="39" t="s">
        <v>4074</v>
      </c>
    </row>
    <row r="1413" spans="1:16" ht="12.75">
      <c r="A1413" t="s">
        <v>50</v>
      </c>
      <c s="34" t="s">
        <v>1410</v>
      </c>
      <c s="34" t="s">
        <v>4075</v>
      </c>
      <c s="35" t="s">
        <v>5</v>
      </c>
      <c s="6" t="s">
        <v>4076</v>
      </c>
      <c s="36" t="s">
        <v>244</v>
      </c>
      <c s="37">
        <v>20</v>
      </c>
      <c s="36">
        <v>0</v>
      </c>
      <c s="36">
        <f>ROUND(G1413*H1413,6)</f>
      </c>
      <c r="L1413" s="38">
        <v>0</v>
      </c>
      <c s="32">
        <f>ROUND(ROUND(L1413,2)*ROUND(G1413,3),2)</f>
      </c>
      <c s="36" t="s">
        <v>62</v>
      </c>
      <c>
        <f>(M1413*21)/100</f>
      </c>
      <c t="s">
        <v>28</v>
      </c>
    </row>
    <row r="1414" spans="1:5" ht="12.75">
      <c r="A1414" s="35" t="s">
        <v>56</v>
      </c>
      <c r="E1414" s="39" t="s">
        <v>4076</v>
      </c>
    </row>
    <row r="1415" spans="1:5" ht="12.75">
      <c r="A1415" s="35" t="s">
        <v>57</v>
      </c>
      <c r="E1415" s="40" t="s">
        <v>5</v>
      </c>
    </row>
    <row r="1416" spans="1:5" ht="191.25">
      <c r="A1416" t="s">
        <v>58</v>
      </c>
      <c r="E1416" s="39" t="s">
        <v>4077</v>
      </c>
    </row>
    <row r="1417" spans="1:16" ht="12.75">
      <c r="A1417" t="s">
        <v>50</v>
      </c>
      <c s="34" t="s">
        <v>1411</v>
      </c>
      <c s="34" t="s">
        <v>4078</v>
      </c>
      <c s="35" t="s">
        <v>5</v>
      </c>
      <c s="6" t="s">
        <v>4079</v>
      </c>
      <c s="36" t="s">
        <v>202</v>
      </c>
      <c s="37">
        <v>25</v>
      </c>
      <c s="36">
        <v>0</v>
      </c>
      <c s="36">
        <f>ROUND(G1417*H1417,6)</f>
      </c>
      <c r="L1417" s="38">
        <v>0</v>
      </c>
      <c s="32">
        <f>ROUND(ROUND(L1417,2)*ROUND(G1417,3),2)</f>
      </c>
      <c s="36" t="s">
        <v>62</v>
      </c>
      <c>
        <f>(M1417*21)/100</f>
      </c>
      <c t="s">
        <v>28</v>
      </c>
    </row>
    <row r="1418" spans="1:5" ht="12.75">
      <c r="A1418" s="35" t="s">
        <v>56</v>
      </c>
      <c r="E1418" s="39" t="s">
        <v>4079</v>
      </c>
    </row>
    <row r="1419" spans="1:5" ht="12.75">
      <c r="A1419" s="35" t="s">
        <v>57</v>
      </c>
      <c r="E1419" s="40" t="s">
        <v>5</v>
      </c>
    </row>
    <row r="1420" spans="1:5" ht="242.25">
      <c r="A1420" t="s">
        <v>58</v>
      </c>
      <c r="E1420" s="39" t="s">
        <v>4080</v>
      </c>
    </row>
    <row r="1421" spans="1:16" ht="12.75">
      <c r="A1421" t="s">
        <v>50</v>
      </c>
      <c s="34" t="s">
        <v>1412</v>
      </c>
      <c s="34" t="s">
        <v>4081</v>
      </c>
      <c s="35" t="s">
        <v>5</v>
      </c>
      <c s="6" t="s">
        <v>4082</v>
      </c>
      <c s="36" t="s">
        <v>244</v>
      </c>
      <c s="37">
        <v>15</v>
      </c>
      <c s="36">
        <v>0</v>
      </c>
      <c s="36">
        <f>ROUND(G1421*H1421,6)</f>
      </c>
      <c r="L1421" s="38">
        <v>0</v>
      </c>
      <c s="32">
        <f>ROUND(ROUND(L1421,2)*ROUND(G1421,3),2)</f>
      </c>
      <c s="36" t="s">
        <v>62</v>
      </c>
      <c>
        <f>(M1421*21)/100</f>
      </c>
      <c t="s">
        <v>28</v>
      </c>
    </row>
    <row r="1422" spans="1:5" ht="12.75">
      <c r="A1422" s="35" t="s">
        <v>56</v>
      </c>
      <c r="E1422" s="39" t="s">
        <v>4082</v>
      </c>
    </row>
    <row r="1423" spans="1:5" ht="12.75">
      <c r="A1423" s="35" t="s">
        <v>57</v>
      </c>
      <c r="E1423" s="40" t="s">
        <v>5</v>
      </c>
    </row>
    <row r="1424" spans="1:5" ht="191.25">
      <c r="A1424" t="s">
        <v>58</v>
      </c>
      <c r="E1424" s="39" t="s">
        <v>4083</v>
      </c>
    </row>
    <row r="1425" spans="1:16" ht="12.75">
      <c r="A1425" t="s">
        <v>50</v>
      </c>
      <c s="34" t="s">
        <v>1413</v>
      </c>
      <c s="34" t="s">
        <v>4084</v>
      </c>
      <c s="35" t="s">
        <v>5</v>
      </c>
      <c s="6" t="s">
        <v>4085</v>
      </c>
      <c s="36" t="s">
        <v>244</v>
      </c>
      <c s="37">
        <v>15</v>
      </c>
      <c s="36">
        <v>0</v>
      </c>
      <c s="36">
        <f>ROUND(G1425*H1425,6)</f>
      </c>
      <c r="L1425" s="38">
        <v>0</v>
      </c>
      <c s="32">
        <f>ROUND(ROUND(L1425,2)*ROUND(G1425,3),2)</f>
      </c>
      <c s="36" t="s">
        <v>62</v>
      </c>
      <c>
        <f>(M1425*21)/100</f>
      </c>
      <c t="s">
        <v>28</v>
      </c>
    </row>
    <row r="1426" spans="1:5" ht="12.75">
      <c r="A1426" s="35" t="s">
        <v>56</v>
      </c>
      <c r="E1426" s="39" t="s">
        <v>4085</v>
      </c>
    </row>
    <row r="1427" spans="1:5" ht="12.75">
      <c r="A1427" s="35" t="s">
        <v>57</v>
      </c>
      <c r="E1427" s="40" t="s">
        <v>5</v>
      </c>
    </row>
    <row r="1428" spans="1:5" ht="140.25">
      <c r="A1428" t="s">
        <v>58</v>
      </c>
      <c r="E1428" s="39" t="s">
        <v>4086</v>
      </c>
    </row>
    <row r="1429" spans="1:13" ht="12.75">
      <c r="A1429" t="s">
        <v>47</v>
      </c>
      <c r="C1429" s="31" t="s">
        <v>2020</v>
      </c>
      <c r="E1429" s="33" t="s">
        <v>4087</v>
      </c>
      <c r="J1429" s="32">
        <f>0</f>
      </c>
      <c s="32">
        <f>0</f>
      </c>
      <c s="32">
        <f>0+L1430+L1434</f>
      </c>
      <c s="32">
        <f>0+M1430+M1434</f>
      </c>
    </row>
    <row r="1430" spans="1:16" ht="12.75">
      <c r="A1430" t="s">
        <v>50</v>
      </c>
      <c s="34" t="s">
        <v>1414</v>
      </c>
      <c s="34" t="s">
        <v>4088</v>
      </c>
      <c s="35" t="s">
        <v>5</v>
      </c>
      <c s="6" t="s">
        <v>4087</v>
      </c>
      <c s="36" t="s">
        <v>244</v>
      </c>
      <c s="37">
        <v>2</v>
      </c>
      <c s="36">
        <v>0</v>
      </c>
      <c s="36">
        <f>ROUND(G1430*H1430,6)</f>
      </c>
      <c r="L1430" s="38">
        <v>0</v>
      </c>
      <c s="32">
        <f>ROUND(ROUND(L1430,2)*ROUND(G1430,3),2)</f>
      </c>
      <c s="36" t="s">
        <v>62</v>
      </c>
      <c>
        <f>(M1430*21)/100</f>
      </c>
      <c t="s">
        <v>28</v>
      </c>
    </row>
    <row r="1431" spans="1:5" ht="12.75">
      <c r="A1431" s="35" t="s">
        <v>56</v>
      </c>
      <c r="E1431" s="39" t="s">
        <v>4087</v>
      </c>
    </row>
    <row r="1432" spans="1:5" ht="12.75">
      <c r="A1432" s="35" t="s">
        <v>57</v>
      </c>
      <c r="E1432" s="40" t="s">
        <v>5</v>
      </c>
    </row>
    <row r="1433" spans="1:5" ht="191.25">
      <c r="A1433" t="s">
        <v>58</v>
      </c>
      <c r="E1433" s="39" t="s">
        <v>4089</v>
      </c>
    </row>
    <row r="1434" spans="1:16" ht="12.75">
      <c r="A1434" t="s">
        <v>50</v>
      </c>
      <c s="34" t="s">
        <v>1415</v>
      </c>
      <c s="34" t="s">
        <v>4090</v>
      </c>
      <c s="35" t="s">
        <v>5</v>
      </c>
      <c s="6" t="s">
        <v>4091</v>
      </c>
      <c s="36" t="s">
        <v>621</v>
      </c>
      <c s="37">
        <v>40</v>
      </c>
      <c s="36">
        <v>0</v>
      </c>
      <c s="36">
        <f>ROUND(G1434*H1434,6)</f>
      </c>
      <c r="L1434" s="38">
        <v>0</v>
      </c>
      <c s="32">
        <f>ROUND(ROUND(L1434,2)*ROUND(G1434,3),2)</f>
      </c>
      <c s="36" t="s">
        <v>62</v>
      </c>
      <c>
        <f>(M1434*21)/100</f>
      </c>
      <c t="s">
        <v>28</v>
      </c>
    </row>
    <row r="1435" spans="1:5" ht="12.75">
      <c r="A1435" s="35" t="s">
        <v>56</v>
      </c>
      <c r="E1435" s="39" t="s">
        <v>4091</v>
      </c>
    </row>
    <row r="1436" spans="1:5" ht="12.75">
      <c r="A1436" s="35" t="s">
        <v>57</v>
      </c>
      <c r="E1436" s="40" t="s">
        <v>5</v>
      </c>
    </row>
    <row r="1437" spans="1:5" ht="140.25">
      <c r="A1437" t="s">
        <v>58</v>
      </c>
      <c r="E1437" s="39" t="s">
        <v>4092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COUNTIFS(L8:L329,"=0",A8:A329,"P")+COUNTIFS(L8:L329,"",A8:A329,"P")+SUM(Q8:Q329)</f>
      </c>
    </row>
    <row r="8" spans="1:13" ht="12.75">
      <c r="A8" t="s">
        <v>45</v>
      </c>
      <c r="C8" s="28" t="s">
        <v>4095</v>
      </c>
      <c r="E8" s="30" t="s">
        <v>4094</v>
      </c>
      <c r="J8" s="29">
        <f>0+J9+J46+J191+J312</f>
      </c>
      <c s="29">
        <f>0+K9+K46+K191+K312</f>
      </c>
      <c s="29">
        <f>0+L9+L46+L191+L312</f>
      </c>
      <c s="29">
        <f>0+M9+M46+M191+M312</f>
      </c>
    </row>
    <row r="9" spans="1:13" ht="12.75">
      <c r="A9" t="s">
        <v>47</v>
      </c>
      <c r="C9" s="31" t="s">
        <v>130</v>
      </c>
      <c r="E9" s="33" t="s">
        <v>4096</v>
      </c>
      <c r="J9" s="32">
        <f>0</f>
      </c>
      <c s="32">
        <f>0</f>
      </c>
      <c s="32">
        <f>0+L10+L14+L18+L22+L26+L30+L34+L38+L42</f>
      </c>
      <c s="32">
        <f>0+M10+M14+M18+M22+M26+M30+M34+M38+M42</f>
      </c>
    </row>
    <row r="10" spans="1:16" ht="12.75">
      <c r="A10" t="s">
        <v>50</v>
      </c>
      <c s="34" t="s">
        <v>51</v>
      </c>
      <c s="34" t="s">
        <v>3044</v>
      </c>
      <c s="35" t="s">
        <v>5</v>
      </c>
      <c s="6" t="s">
        <v>4097</v>
      </c>
      <c s="36" t="s">
        <v>244</v>
      </c>
      <c s="37">
        <v>1</v>
      </c>
      <c s="36">
        <v>0</v>
      </c>
      <c s="36">
        <f>ROUND(G10*H10,6)</f>
      </c>
      <c r="L10" s="38">
        <v>0</v>
      </c>
      <c s="32">
        <f>ROUND(ROUND(L10,2)*ROUND(G10,3),2)</f>
      </c>
      <c s="36" t="s">
        <v>62</v>
      </c>
      <c>
        <f>(M10*21)/100</f>
      </c>
      <c t="s">
        <v>28</v>
      </c>
    </row>
    <row r="11" spans="1:5" ht="12.75">
      <c r="A11" s="35" t="s">
        <v>56</v>
      </c>
      <c r="E11" s="39" t="s">
        <v>4097</v>
      </c>
    </row>
    <row r="12" spans="1:5" ht="12.75">
      <c r="A12" s="35" t="s">
        <v>57</v>
      </c>
      <c r="E12" s="40" t="s">
        <v>5</v>
      </c>
    </row>
    <row r="13" spans="1:5" ht="409.5">
      <c r="A13" t="s">
        <v>58</v>
      </c>
      <c r="E13" s="39" t="s">
        <v>4098</v>
      </c>
    </row>
    <row r="14" spans="1:16" ht="12.75">
      <c r="A14" t="s">
        <v>50</v>
      </c>
      <c s="34" t="s">
        <v>28</v>
      </c>
      <c s="34" t="s">
        <v>3050</v>
      </c>
      <c s="35" t="s">
        <v>5</v>
      </c>
      <c s="6" t="s">
        <v>4099</v>
      </c>
      <c s="36" t="s">
        <v>244</v>
      </c>
      <c s="37">
        <v>1</v>
      </c>
      <c s="36">
        <v>0</v>
      </c>
      <c s="36">
        <f>ROUND(G14*H14,6)</f>
      </c>
      <c r="L14" s="38">
        <v>0</v>
      </c>
      <c s="32">
        <f>ROUND(ROUND(L14,2)*ROUND(G14,3),2)</f>
      </c>
      <c s="36" t="s">
        <v>62</v>
      </c>
      <c>
        <f>(M14*21)/100</f>
      </c>
      <c t="s">
        <v>28</v>
      </c>
    </row>
    <row r="15" spans="1:5" ht="12.75">
      <c r="A15" s="35" t="s">
        <v>56</v>
      </c>
      <c r="E15" s="39" t="s">
        <v>4099</v>
      </c>
    </row>
    <row r="16" spans="1:5" ht="12.75">
      <c r="A16" s="35" t="s">
        <v>57</v>
      </c>
      <c r="E16" s="40" t="s">
        <v>5</v>
      </c>
    </row>
    <row r="17" spans="1:5" ht="409.5">
      <c r="A17" t="s">
        <v>58</v>
      </c>
      <c r="E17" s="39" t="s">
        <v>4100</v>
      </c>
    </row>
    <row r="18" spans="1:16" ht="12.75">
      <c r="A18" t="s">
        <v>50</v>
      </c>
      <c s="34" t="s">
        <v>26</v>
      </c>
      <c s="34" t="s">
        <v>3130</v>
      </c>
      <c s="35" t="s">
        <v>5</v>
      </c>
      <c s="6" t="s">
        <v>4101</v>
      </c>
      <c s="36" t="s">
        <v>244</v>
      </c>
      <c s="37">
        <v>1</v>
      </c>
      <c s="36">
        <v>0</v>
      </c>
      <c s="36">
        <f>ROUND(G18*H18,6)</f>
      </c>
      <c r="L18" s="38">
        <v>0</v>
      </c>
      <c s="32">
        <f>ROUND(ROUND(L18,2)*ROUND(G18,3),2)</f>
      </c>
      <c s="36" t="s">
        <v>62</v>
      </c>
      <c>
        <f>(M18*21)/100</f>
      </c>
      <c t="s">
        <v>28</v>
      </c>
    </row>
    <row r="19" spans="1:5" ht="12.75">
      <c r="A19" s="35" t="s">
        <v>56</v>
      </c>
      <c r="E19" s="39" t="s">
        <v>4101</v>
      </c>
    </row>
    <row r="20" spans="1:5" ht="12.75">
      <c r="A20" s="35" t="s">
        <v>57</v>
      </c>
      <c r="E20" s="40" t="s">
        <v>5</v>
      </c>
    </row>
    <row r="21" spans="1:5" ht="409.5">
      <c r="A21" t="s">
        <v>58</v>
      </c>
      <c r="E21" s="39" t="s">
        <v>4102</v>
      </c>
    </row>
    <row r="22" spans="1:16" ht="12.75">
      <c r="A22" t="s">
        <v>50</v>
      </c>
      <c s="34" t="s">
        <v>67</v>
      </c>
      <c s="34" t="s">
        <v>3140</v>
      </c>
      <c s="35" t="s">
        <v>5</v>
      </c>
      <c s="6" t="s">
        <v>4103</v>
      </c>
      <c s="36" t="s">
        <v>244</v>
      </c>
      <c s="37">
        <v>1</v>
      </c>
      <c s="36">
        <v>0</v>
      </c>
      <c s="36">
        <f>ROUND(G22*H22,6)</f>
      </c>
      <c r="L22" s="38">
        <v>0</v>
      </c>
      <c s="32">
        <f>ROUND(ROUND(L22,2)*ROUND(G22,3),2)</f>
      </c>
      <c s="36" t="s">
        <v>62</v>
      </c>
      <c>
        <f>(M22*21)/100</f>
      </c>
      <c t="s">
        <v>28</v>
      </c>
    </row>
    <row r="23" spans="1:5" ht="12.75">
      <c r="A23" s="35" t="s">
        <v>56</v>
      </c>
      <c r="E23" s="39" t="s">
        <v>4103</v>
      </c>
    </row>
    <row r="24" spans="1:5" ht="12.75">
      <c r="A24" s="35" t="s">
        <v>57</v>
      </c>
      <c r="E24" s="40" t="s">
        <v>5</v>
      </c>
    </row>
    <row r="25" spans="1:5" ht="409.5">
      <c r="A25" t="s">
        <v>58</v>
      </c>
      <c r="E25" s="39" t="s">
        <v>4104</v>
      </c>
    </row>
    <row r="26" spans="1:16" ht="12.75">
      <c r="A26" t="s">
        <v>50</v>
      </c>
      <c s="34" t="s">
        <v>71</v>
      </c>
      <c s="34" t="s">
        <v>4105</v>
      </c>
      <c s="35" t="s">
        <v>5</v>
      </c>
      <c s="6" t="s">
        <v>4106</v>
      </c>
      <c s="36" t="s">
        <v>244</v>
      </c>
      <c s="37">
        <v>1</v>
      </c>
      <c s="36">
        <v>0</v>
      </c>
      <c s="36">
        <f>ROUND(G26*H26,6)</f>
      </c>
      <c r="L26" s="38">
        <v>0</v>
      </c>
      <c s="32">
        <f>ROUND(ROUND(L26,2)*ROUND(G26,3),2)</f>
      </c>
      <c s="36" t="s">
        <v>62</v>
      </c>
      <c>
        <f>(M26*21)/100</f>
      </c>
      <c t="s">
        <v>28</v>
      </c>
    </row>
    <row r="27" spans="1:5" ht="12.75">
      <c r="A27" s="35" t="s">
        <v>56</v>
      </c>
      <c r="E27" s="39" t="s">
        <v>4106</v>
      </c>
    </row>
    <row r="28" spans="1:5" ht="12.75">
      <c r="A28" s="35" t="s">
        <v>57</v>
      </c>
      <c r="E28" s="40" t="s">
        <v>5</v>
      </c>
    </row>
    <row r="29" spans="1:5" ht="395.25">
      <c r="A29" t="s">
        <v>58</v>
      </c>
      <c r="E29" s="39" t="s">
        <v>4107</v>
      </c>
    </row>
    <row r="30" spans="1:16" ht="25.5">
      <c r="A30" t="s">
        <v>50</v>
      </c>
      <c s="34" t="s">
        <v>27</v>
      </c>
      <c s="34" t="s">
        <v>4108</v>
      </c>
      <c s="35" t="s">
        <v>5</v>
      </c>
      <c s="6" t="s">
        <v>4109</v>
      </c>
      <c s="36" t="s">
        <v>244</v>
      </c>
      <c s="37">
        <v>1</v>
      </c>
      <c s="36">
        <v>0</v>
      </c>
      <c s="36">
        <f>ROUND(G30*H30,6)</f>
      </c>
      <c r="L30" s="38">
        <v>0</v>
      </c>
      <c s="32">
        <f>ROUND(ROUND(L30,2)*ROUND(G30,3),2)</f>
      </c>
      <c s="36" t="s">
        <v>62</v>
      </c>
      <c>
        <f>(M30*21)/100</f>
      </c>
      <c t="s">
        <v>28</v>
      </c>
    </row>
    <row r="31" spans="1:5" ht="25.5">
      <c r="A31" s="35" t="s">
        <v>56</v>
      </c>
      <c r="E31" s="39" t="s">
        <v>4109</v>
      </c>
    </row>
    <row r="32" spans="1:5" ht="12.75">
      <c r="A32" s="35" t="s">
        <v>57</v>
      </c>
      <c r="E32" s="40" t="s">
        <v>5</v>
      </c>
    </row>
    <row r="33" spans="1:5" ht="293.25">
      <c r="A33" t="s">
        <v>58</v>
      </c>
      <c r="E33" s="39" t="s">
        <v>4110</v>
      </c>
    </row>
    <row r="34" spans="1:16" ht="12.75">
      <c r="A34" t="s">
        <v>50</v>
      </c>
      <c s="34" t="s">
        <v>78</v>
      </c>
      <c s="34" t="s">
        <v>4111</v>
      </c>
      <c s="35" t="s">
        <v>5</v>
      </c>
      <c s="6" t="s">
        <v>4112</v>
      </c>
      <c s="36" t="s">
        <v>244</v>
      </c>
      <c s="37">
        <v>1</v>
      </c>
      <c s="36">
        <v>0</v>
      </c>
      <c s="36">
        <f>ROUND(G34*H34,6)</f>
      </c>
      <c r="L34" s="38">
        <v>0</v>
      </c>
      <c s="32">
        <f>ROUND(ROUND(L34,2)*ROUND(G34,3),2)</f>
      </c>
      <c s="36" t="s">
        <v>62</v>
      </c>
      <c>
        <f>(M34*21)/100</f>
      </c>
      <c t="s">
        <v>28</v>
      </c>
    </row>
    <row r="35" spans="1:5" ht="12.75">
      <c r="A35" s="35" t="s">
        <v>56</v>
      </c>
      <c r="E35" s="39" t="s">
        <v>4112</v>
      </c>
    </row>
    <row r="36" spans="1:5" ht="12.75">
      <c r="A36" s="35" t="s">
        <v>57</v>
      </c>
      <c r="E36" s="40" t="s">
        <v>5</v>
      </c>
    </row>
    <row r="37" spans="1:5" ht="395.25">
      <c r="A37" t="s">
        <v>58</v>
      </c>
      <c r="E37" s="39" t="s">
        <v>4113</v>
      </c>
    </row>
    <row r="38" spans="1:16" ht="12.75">
      <c r="A38" t="s">
        <v>50</v>
      </c>
      <c s="34" t="s">
        <v>82</v>
      </c>
      <c s="34" t="s">
        <v>3146</v>
      </c>
      <c s="35" t="s">
        <v>5</v>
      </c>
      <c s="6" t="s">
        <v>4114</v>
      </c>
      <c s="36" t="s">
        <v>244</v>
      </c>
      <c s="37">
        <v>182</v>
      </c>
      <c s="36">
        <v>0</v>
      </c>
      <c s="36">
        <f>ROUND(G38*H38,6)</f>
      </c>
      <c r="L38" s="38">
        <v>0</v>
      </c>
      <c s="32">
        <f>ROUND(ROUND(L38,2)*ROUND(G38,3),2)</f>
      </c>
      <c s="36" t="s">
        <v>62</v>
      </c>
      <c>
        <f>(M38*21)/100</f>
      </c>
      <c t="s">
        <v>28</v>
      </c>
    </row>
    <row r="39" spans="1:5" ht="12.75">
      <c r="A39" s="35" t="s">
        <v>56</v>
      </c>
      <c r="E39" s="39" t="s">
        <v>4114</v>
      </c>
    </row>
    <row r="40" spans="1:5" ht="12.75">
      <c r="A40" s="35" t="s">
        <v>57</v>
      </c>
      <c r="E40" s="40" t="s">
        <v>5</v>
      </c>
    </row>
    <row r="41" spans="1:5" ht="191.25">
      <c r="A41" t="s">
        <v>58</v>
      </c>
      <c r="E41" s="39" t="s">
        <v>4115</v>
      </c>
    </row>
    <row r="42" spans="1:16" ht="12.75">
      <c r="A42" t="s">
        <v>50</v>
      </c>
      <c s="34" t="s">
        <v>86</v>
      </c>
      <c s="34" t="s">
        <v>3153</v>
      </c>
      <c s="35" t="s">
        <v>5</v>
      </c>
      <c s="6" t="s">
        <v>4116</v>
      </c>
      <c s="36" t="s">
        <v>244</v>
      </c>
      <c s="37">
        <v>165</v>
      </c>
      <c s="36">
        <v>0</v>
      </c>
      <c s="36">
        <f>ROUND(G42*H42,6)</f>
      </c>
      <c r="L42" s="38">
        <v>0</v>
      </c>
      <c s="32">
        <f>ROUND(ROUND(L42,2)*ROUND(G42,3),2)</f>
      </c>
      <c s="36" t="s">
        <v>62</v>
      </c>
      <c>
        <f>(M42*21)/100</f>
      </c>
      <c t="s">
        <v>28</v>
      </c>
    </row>
    <row r="43" spans="1:5" ht="12.75">
      <c r="A43" s="35" t="s">
        <v>56</v>
      </c>
      <c r="E43" s="39" t="s">
        <v>4116</v>
      </c>
    </row>
    <row r="44" spans="1:5" ht="12.75">
      <c r="A44" s="35" t="s">
        <v>57</v>
      </c>
      <c r="E44" s="40" t="s">
        <v>5</v>
      </c>
    </row>
    <row r="45" spans="1:5" ht="344.25">
      <c r="A45" t="s">
        <v>58</v>
      </c>
      <c r="E45" s="39" t="s">
        <v>4117</v>
      </c>
    </row>
    <row r="46" spans="1:13" ht="12.75">
      <c r="A46" t="s">
        <v>47</v>
      </c>
      <c r="C46" s="31" t="s">
        <v>167</v>
      </c>
      <c r="E46" s="33" t="s">
        <v>4118</v>
      </c>
      <c r="J46" s="32">
        <f>0</f>
      </c>
      <c s="32">
        <f>0</f>
      </c>
      <c s="32">
        <f>0+L47+L51+L55+L59+L63+L67+L71+L75+L79+L83+L87+L91+L95+L99+L103+L107+L111+L115+L119+L123+L127+L131+L135+L139+L143+L147+L151+L155+L159+L163+L167+L171+L175+L179+L183+L187</f>
      </c>
      <c s="32">
        <f>0+M47+M51+M55+M59+M63+M67+M71+M75+M79+M83+M87+M91+M95+M99+M103+M107+M111+M115+M119+M123+M127+M131+M135+M139+M143+M147+M151+M155+M159+M163+M167+M171+M175+M179+M183+M187</f>
      </c>
    </row>
    <row r="47" spans="1:16" ht="12.75">
      <c r="A47" t="s">
        <v>50</v>
      </c>
      <c s="34" t="s">
        <v>94</v>
      </c>
      <c s="34" t="s">
        <v>4119</v>
      </c>
      <c s="35" t="s">
        <v>5</v>
      </c>
      <c s="6" t="s">
        <v>4120</v>
      </c>
      <c s="36" t="s">
        <v>244</v>
      </c>
      <c s="37">
        <v>3</v>
      </c>
      <c s="36">
        <v>0</v>
      </c>
      <c s="36">
        <f>ROUND(G47*H47,6)</f>
      </c>
      <c r="L47" s="38">
        <v>0</v>
      </c>
      <c s="32">
        <f>ROUND(ROUND(L47,2)*ROUND(G47,3),2)</f>
      </c>
      <c s="36" t="s">
        <v>62</v>
      </c>
      <c>
        <f>(M47*21)/100</f>
      </c>
      <c t="s">
        <v>28</v>
      </c>
    </row>
    <row r="48" spans="1:5" ht="12.75">
      <c r="A48" s="35" t="s">
        <v>56</v>
      </c>
      <c r="E48" s="39" t="s">
        <v>4120</v>
      </c>
    </row>
    <row r="49" spans="1:5" ht="12.75">
      <c r="A49" s="35" t="s">
        <v>57</v>
      </c>
      <c r="E49" s="40" t="s">
        <v>5</v>
      </c>
    </row>
    <row r="50" spans="1:5" ht="242.25">
      <c r="A50" t="s">
        <v>58</v>
      </c>
      <c r="E50" s="39" t="s">
        <v>4121</v>
      </c>
    </row>
    <row r="51" spans="1:16" ht="12.75">
      <c r="A51" t="s">
        <v>50</v>
      </c>
      <c s="34" t="s">
        <v>102</v>
      </c>
      <c s="34" t="s">
        <v>3158</v>
      </c>
      <c s="35" t="s">
        <v>5</v>
      </c>
      <c s="6" t="s">
        <v>4122</v>
      </c>
      <c s="36" t="s">
        <v>244</v>
      </c>
      <c s="37">
        <v>2</v>
      </c>
      <c s="36">
        <v>0</v>
      </c>
      <c s="36">
        <f>ROUND(G51*H51,6)</f>
      </c>
      <c r="L51" s="38">
        <v>0</v>
      </c>
      <c s="32">
        <f>ROUND(ROUND(L51,2)*ROUND(G51,3),2)</f>
      </c>
      <c s="36" t="s">
        <v>62</v>
      </c>
      <c>
        <f>(M51*21)/100</f>
      </c>
      <c t="s">
        <v>28</v>
      </c>
    </row>
    <row r="52" spans="1:5" ht="12.75">
      <c r="A52" s="35" t="s">
        <v>56</v>
      </c>
      <c r="E52" s="39" t="s">
        <v>4122</v>
      </c>
    </row>
    <row r="53" spans="1:5" ht="12.75">
      <c r="A53" s="35" t="s">
        <v>57</v>
      </c>
      <c r="E53" s="40" t="s">
        <v>5</v>
      </c>
    </row>
    <row r="54" spans="1:5" ht="242.25">
      <c r="A54" t="s">
        <v>58</v>
      </c>
      <c r="E54" s="39" t="s">
        <v>4123</v>
      </c>
    </row>
    <row r="55" spans="1:16" ht="12.75">
      <c r="A55" t="s">
        <v>50</v>
      </c>
      <c s="34" t="s">
        <v>106</v>
      </c>
      <c s="34" t="s">
        <v>4124</v>
      </c>
      <c s="35" t="s">
        <v>5</v>
      </c>
      <c s="6" t="s">
        <v>4125</v>
      </c>
      <c s="36" t="s">
        <v>244</v>
      </c>
      <c s="37">
        <v>3</v>
      </c>
      <c s="36">
        <v>0</v>
      </c>
      <c s="36">
        <f>ROUND(G55*H55,6)</f>
      </c>
      <c r="L55" s="38">
        <v>0</v>
      </c>
      <c s="32">
        <f>ROUND(ROUND(L55,2)*ROUND(G55,3),2)</f>
      </c>
      <c s="36" t="s">
        <v>62</v>
      </c>
      <c>
        <f>(M55*21)/100</f>
      </c>
      <c t="s">
        <v>28</v>
      </c>
    </row>
    <row r="56" spans="1:5" ht="12.75">
      <c r="A56" s="35" t="s">
        <v>56</v>
      </c>
      <c r="E56" s="39" t="s">
        <v>4125</v>
      </c>
    </row>
    <row r="57" spans="1:5" ht="12.75">
      <c r="A57" s="35" t="s">
        <v>57</v>
      </c>
      <c r="E57" s="40" t="s">
        <v>5</v>
      </c>
    </row>
    <row r="58" spans="1:5" ht="191.25">
      <c r="A58" t="s">
        <v>58</v>
      </c>
      <c r="E58" s="39" t="s">
        <v>4126</v>
      </c>
    </row>
    <row r="59" spans="1:16" ht="12.75">
      <c r="A59" t="s">
        <v>50</v>
      </c>
      <c s="34" t="s">
        <v>110</v>
      </c>
      <c s="34" t="s">
        <v>3165</v>
      </c>
      <c s="35" t="s">
        <v>5</v>
      </c>
      <c s="6" t="s">
        <v>4127</v>
      </c>
      <c s="36" t="s">
        <v>244</v>
      </c>
      <c s="37">
        <v>4</v>
      </c>
      <c s="36">
        <v>0</v>
      </c>
      <c s="36">
        <f>ROUND(G59*H59,6)</f>
      </c>
      <c r="L59" s="38">
        <v>0</v>
      </c>
      <c s="32">
        <f>ROUND(ROUND(L59,2)*ROUND(G59,3),2)</f>
      </c>
      <c s="36" t="s">
        <v>62</v>
      </c>
      <c>
        <f>(M59*21)/100</f>
      </c>
      <c t="s">
        <v>28</v>
      </c>
    </row>
    <row r="60" spans="1:5" ht="12.75">
      <c r="A60" s="35" t="s">
        <v>56</v>
      </c>
      <c r="E60" s="39" t="s">
        <v>4127</v>
      </c>
    </row>
    <row r="61" spans="1:5" ht="12.75">
      <c r="A61" s="35" t="s">
        <v>57</v>
      </c>
      <c r="E61" s="40" t="s">
        <v>5</v>
      </c>
    </row>
    <row r="62" spans="1:5" ht="191.25">
      <c r="A62" t="s">
        <v>58</v>
      </c>
      <c r="E62" s="39" t="s">
        <v>4128</v>
      </c>
    </row>
    <row r="63" spans="1:16" ht="12.75">
      <c r="A63" t="s">
        <v>50</v>
      </c>
      <c s="34" t="s">
        <v>114</v>
      </c>
      <c s="34" t="s">
        <v>2469</v>
      </c>
      <c s="35" t="s">
        <v>5</v>
      </c>
      <c s="6" t="s">
        <v>4129</v>
      </c>
      <c s="36" t="s">
        <v>244</v>
      </c>
      <c s="37">
        <v>14</v>
      </c>
      <c s="36">
        <v>0</v>
      </c>
      <c s="36">
        <f>ROUND(G63*H63,6)</f>
      </c>
      <c r="L63" s="38">
        <v>0</v>
      </c>
      <c s="32">
        <f>ROUND(ROUND(L63,2)*ROUND(G63,3),2)</f>
      </c>
      <c s="36" t="s">
        <v>62</v>
      </c>
      <c>
        <f>(M63*21)/100</f>
      </c>
      <c t="s">
        <v>28</v>
      </c>
    </row>
    <row r="64" spans="1:5" ht="12.75">
      <c r="A64" s="35" t="s">
        <v>56</v>
      </c>
      <c r="E64" s="39" t="s">
        <v>4129</v>
      </c>
    </row>
    <row r="65" spans="1:5" ht="12.75">
      <c r="A65" s="35" t="s">
        <v>57</v>
      </c>
      <c r="E65" s="40" t="s">
        <v>5</v>
      </c>
    </row>
    <row r="66" spans="1:5" ht="191.25">
      <c r="A66" t="s">
        <v>58</v>
      </c>
      <c r="E66" s="39" t="s">
        <v>4130</v>
      </c>
    </row>
    <row r="67" spans="1:16" ht="12.75">
      <c r="A67" t="s">
        <v>50</v>
      </c>
      <c s="34" t="s">
        <v>118</v>
      </c>
      <c s="34" t="s">
        <v>4131</v>
      </c>
      <c s="35" t="s">
        <v>5</v>
      </c>
      <c s="6" t="s">
        <v>4132</v>
      </c>
      <c s="36" t="s">
        <v>244</v>
      </c>
      <c s="37">
        <v>3</v>
      </c>
      <c s="36">
        <v>0</v>
      </c>
      <c s="36">
        <f>ROUND(G67*H67,6)</f>
      </c>
      <c r="L67" s="38">
        <v>0</v>
      </c>
      <c s="32">
        <f>ROUND(ROUND(L67,2)*ROUND(G67,3),2)</f>
      </c>
      <c s="36" t="s">
        <v>62</v>
      </c>
      <c>
        <f>(M67*21)/100</f>
      </c>
      <c t="s">
        <v>28</v>
      </c>
    </row>
    <row r="68" spans="1:5" ht="12.75">
      <c r="A68" s="35" t="s">
        <v>56</v>
      </c>
      <c r="E68" s="39" t="s">
        <v>4132</v>
      </c>
    </row>
    <row r="69" spans="1:5" ht="12.75">
      <c r="A69" s="35" t="s">
        <v>57</v>
      </c>
      <c r="E69" s="40" t="s">
        <v>5</v>
      </c>
    </row>
    <row r="70" spans="1:5" ht="191.25">
      <c r="A70" t="s">
        <v>58</v>
      </c>
      <c r="E70" s="39" t="s">
        <v>4133</v>
      </c>
    </row>
    <row r="71" spans="1:16" ht="12.75">
      <c r="A71" t="s">
        <v>50</v>
      </c>
      <c s="34" t="s">
        <v>122</v>
      </c>
      <c s="34" t="s">
        <v>2475</v>
      </c>
      <c s="35" t="s">
        <v>5</v>
      </c>
      <c s="6" t="s">
        <v>4134</v>
      </c>
      <c s="36" t="s">
        <v>244</v>
      </c>
      <c s="37">
        <v>3</v>
      </c>
      <c s="36">
        <v>0</v>
      </c>
      <c s="36">
        <f>ROUND(G71*H71,6)</f>
      </c>
      <c r="L71" s="38">
        <v>0</v>
      </c>
      <c s="32">
        <f>ROUND(ROUND(L71,2)*ROUND(G71,3),2)</f>
      </c>
      <c s="36" t="s">
        <v>62</v>
      </c>
      <c>
        <f>(M71*21)/100</f>
      </c>
      <c t="s">
        <v>28</v>
      </c>
    </row>
    <row r="72" spans="1:5" ht="12.75">
      <c r="A72" s="35" t="s">
        <v>56</v>
      </c>
      <c r="E72" s="39" t="s">
        <v>4134</v>
      </c>
    </row>
    <row r="73" spans="1:5" ht="12.75">
      <c r="A73" s="35" t="s">
        <v>57</v>
      </c>
      <c r="E73" s="40" t="s">
        <v>5</v>
      </c>
    </row>
    <row r="74" spans="1:5" ht="191.25">
      <c r="A74" t="s">
        <v>58</v>
      </c>
      <c r="E74" s="39" t="s">
        <v>4135</v>
      </c>
    </row>
    <row r="75" spans="1:16" ht="12.75">
      <c r="A75" t="s">
        <v>50</v>
      </c>
      <c s="34" t="s">
        <v>126</v>
      </c>
      <c s="34" t="s">
        <v>4136</v>
      </c>
      <c s="35" t="s">
        <v>5</v>
      </c>
      <c s="6" t="s">
        <v>4137</v>
      </c>
      <c s="36" t="s">
        <v>244</v>
      </c>
      <c s="37">
        <v>4</v>
      </c>
      <c s="36">
        <v>0</v>
      </c>
      <c s="36">
        <f>ROUND(G75*H75,6)</f>
      </c>
      <c r="L75" s="38">
        <v>0</v>
      </c>
      <c s="32">
        <f>ROUND(ROUND(L75,2)*ROUND(G75,3),2)</f>
      </c>
      <c s="36" t="s">
        <v>62</v>
      </c>
      <c>
        <f>(M75*21)/100</f>
      </c>
      <c t="s">
        <v>28</v>
      </c>
    </row>
    <row r="76" spans="1:5" ht="12.75">
      <c r="A76" s="35" t="s">
        <v>56</v>
      </c>
      <c r="E76" s="39" t="s">
        <v>4137</v>
      </c>
    </row>
    <row r="77" spans="1:5" ht="12.75">
      <c r="A77" s="35" t="s">
        <v>57</v>
      </c>
      <c r="E77" s="40" t="s">
        <v>5</v>
      </c>
    </row>
    <row r="78" spans="1:5" ht="191.25">
      <c r="A78" t="s">
        <v>58</v>
      </c>
      <c r="E78" s="39" t="s">
        <v>4138</v>
      </c>
    </row>
    <row r="79" spans="1:16" ht="12.75">
      <c r="A79" t="s">
        <v>50</v>
      </c>
      <c s="34" t="s">
        <v>132</v>
      </c>
      <c s="34" t="s">
        <v>2478</v>
      </c>
      <c s="35" t="s">
        <v>5</v>
      </c>
      <c s="6" t="s">
        <v>4139</v>
      </c>
      <c s="36" t="s">
        <v>244</v>
      </c>
      <c s="37">
        <v>3</v>
      </c>
      <c s="36">
        <v>0</v>
      </c>
      <c s="36">
        <f>ROUND(G79*H79,6)</f>
      </c>
      <c r="L79" s="38">
        <v>0</v>
      </c>
      <c s="32">
        <f>ROUND(ROUND(L79,2)*ROUND(G79,3),2)</f>
      </c>
      <c s="36" t="s">
        <v>62</v>
      </c>
      <c>
        <f>(M79*21)/100</f>
      </c>
      <c t="s">
        <v>28</v>
      </c>
    </row>
    <row r="80" spans="1:5" ht="12.75">
      <c r="A80" s="35" t="s">
        <v>56</v>
      </c>
      <c r="E80" s="39" t="s">
        <v>4139</v>
      </c>
    </row>
    <row r="81" spans="1:5" ht="12.75">
      <c r="A81" s="35" t="s">
        <v>57</v>
      </c>
      <c r="E81" s="40" t="s">
        <v>5</v>
      </c>
    </row>
    <row r="82" spans="1:5" ht="242.25">
      <c r="A82" t="s">
        <v>58</v>
      </c>
      <c r="E82" s="39" t="s">
        <v>4140</v>
      </c>
    </row>
    <row r="83" spans="1:16" ht="12.75">
      <c r="A83" t="s">
        <v>50</v>
      </c>
      <c s="34" t="s">
        <v>136</v>
      </c>
      <c s="34" t="s">
        <v>2480</v>
      </c>
      <c s="35" t="s">
        <v>5</v>
      </c>
      <c s="6" t="s">
        <v>4141</v>
      </c>
      <c s="36" t="s">
        <v>244</v>
      </c>
      <c s="37">
        <v>1</v>
      </c>
      <c s="36">
        <v>0</v>
      </c>
      <c s="36">
        <f>ROUND(G83*H83,6)</f>
      </c>
      <c r="L83" s="38">
        <v>0</v>
      </c>
      <c s="32">
        <f>ROUND(ROUND(L83,2)*ROUND(G83,3),2)</f>
      </c>
      <c s="36" t="s">
        <v>62</v>
      </c>
      <c>
        <f>(M83*21)/100</f>
      </c>
      <c t="s">
        <v>28</v>
      </c>
    </row>
    <row r="84" spans="1:5" ht="12.75">
      <c r="A84" s="35" t="s">
        <v>56</v>
      </c>
      <c r="E84" s="39" t="s">
        <v>4141</v>
      </c>
    </row>
    <row r="85" spans="1:5" ht="12.75">
      <c r="A85" s="35" t="s">
        <v>57</v>
      </c>
      <c r="E85" s="40" t="s">
        <v>5</v>
      </c>
    </row>
    <row r="86" spans="1:5" ht="242.25">
      <c r="A86" t="s">
        <v>58</v>
      </c>
      <c r="E86" s="39" t="s">
        <v>4142</v>
      </c>
    </row>
    <row r="87" spans="1:16" ht="12.75">
      <c r="A87" t="s">
        <v>50</v>
      </c>
      <c s="34" t="s">
        <v>140</v>
      </c>
      <c s="34" t="s">
        <v>2482</v>
      </c>
      <c s="35" t="s">
        <v>5</v>
      </c>
      <c s="6" t="s">
        <v>4143</v>
      </c>
      <c s="36" t="s">
        <v>244</v>
      </c>
      <c s="37">
        <v>1</v>
      </c>
      <c s="36">
        <v>0</v>
      </c>
      <c s="36">
        <f>ROUND(G87*H87,6)</f>
      </c>
      <c r="L87" s="38">
        <v>0</v>
      </c>
      <c s="32">
        <f>ROUND(ROUND(L87,2)*ROUND(G87,3),2)</f>
      </c>
      <c s="36" t="s">
        <v>62</v>
      </c>
      <c>
        <f>(M87*21)/100</f>
      </c>
      <c t="s">
        <v>28</v>
      </c>
    </row>
    <row r="88" spans="1:5" ht="12.75">
      <c r="A88" s="35" t="s">
        <v>56</v>
      </c>
      <c r="E88" s="39" t="s">
        <v>4143</v>
      </c>
    </row>
    <row r="89" spans="1:5" ht="12.75">
      <c r="A89" s="35" t="s">
        <v>57</v>
      </c>
      <c r="E89" s="40" t="s">
        <v>5</v>
      </c>
    </row>
    <row r="90" spans="1:5" ht="242.25">
      <c r="A90" t="s">
        <v>58</v>
      </c>
      <c r="E90" s="39" t="s">
        <v>4144</v>
      </c>
    </row>
    <row r="91" spans="1:16" ht="12.75">
      <c r="A91" t="s">
        <v>50</v>
      </c>
      <c s="34" t="s">
        <v>144</v>
      </c>
      <c s="34" t="s">
        <v>2486</v>
      </c>
      <c s="35" t="s">
        <v>5</v>
      </c>
      <c s="6" t="s">
        <v>4145</v>
      </c>
      <c s="36" t="s">
        <v>244</v>
      </c>
      <c s="37">
        <v>1</v>
      </c>
      <c s="36">
        <v>0</v>
      </c>
      <c s="36">
        <f>ROUND(G91*H91,6)</f>
      </c>
      <c r="L91" s="38">
        <v>0</v>
      </c>
      <c s="32">
        <f>ROUND(ROUND(L91,2)*ROUND(G91,3),2)</f>
      </c>
      <c s="36" t="s">
        <v>62</v>
      </c>
      <c>
        <f>(M91*21)/100</f>
      </c>
      <c t="s">
        <v>28</v>
      </c>
    </row>
    <row r="92" spans="1:5" ht="12.75">
      <c r="A92" s="35" t="s">
        <v>56</v>
      </c>
      <c r="E92" s="39" t="s">
        <v>4145</v>
      </c>
    </row>
    <row r="93" spans="1:5" ht="12.75">
      <c r="A93" s="35" t="s">
        <v>57</v>
      </c>
      <c r="E93" s="40" t="s">
        <v>5</v>
      </c>
    </row>
    <row r="94" spans="1:5" ht="191.25">
      <c r="A94" t="s">
        <v>58</v>
      </c>
      <c r="E94" s="39" t="s">
        <v>4146</v>
      </c>
    </row>
    <row r="95" spans="1:16" ht="12.75">
      <c r="A95" t="s">
        <v>50</v>
      </c>
      <c s="34" t="s">
        <v>148</v>
      </c>
      <c s="34" t="s">
        <v>2490</v>
      </c>
      <c s="35" t="s">
        <v>5</v>
      </c>
      <c s="6" t="s">
        <v>4147</v>
      </c>
      <c s="36" t="s">
        <v>244</v>
      </c>
      <c s="37">
        <v>7</v>
      </c>
      <c s="36">
        <v>0</v>
      </c>
      <c s="36">
        <f>ROUND(G95*H95,6)</f>
      </c>
      <c r="L95" s="38">
        <v>0</v>
      </c>
      <c s="32">
        <f>ROUND(ROUND(L95,2)*ROUND(G95,3),2)</f>
      </c>
      <c s="36" t="s">
        <v>62</v>
      </c>
      <c>
        <f>(M95*21)/100</f>
      </c>
      <c t="s">
        <v>28</v>
      </c>
    </row>
    <row r="96" spans="1:5" ht="12.75">
      <c r="A96" s="35" t="s">
        <v>56</v>
      </c>
      <c r="E96" s="39" t="s">
        <v>4147</v>
      </c>
    </row>
    <row r="97" spans="1:5" ht="12.75">
      <c r="A97" s="35" t="s">
        <v>57</v>
      </c>
      <c r="E97" s="40" t="s">
        <v>5</v>
      </c>
    </row>
    <row r="98" spans="1:5" ht="242.25">
      <c r="A98" t="s">
        <v>58</v>
      </c>
      <c r="E98" s="39" t="s">
        <v>4148</v>
      </c>
    </row>
    <row r="99" spans="1:16" ht="12.75">
      <c r="A99" t="s">
        <v>50</v>
      </c>
      <c s="34" t="s">
        <v>151</v>
      </c>
      <c s="34" t="s">
        <v>4149</v>
      </c>
      <c s="35" t="s">
        <v>5</v>
      </c>
      <c s="6" t="s">
        <v>4150</v>
      </c>
      <c s="36" t="s">
        <v>244</v>
      </c>
      <c s="37">
        <v>2</v>
      </c>
      <c s="36">
        <v>0</v>
      </c>
      <c s="36">
        <f>ROUND(G99*H99,6)</f>
      </c>
      <c r="L99" s="38">
        <v>0</v>
      </c>
      <c s="32">
        <f>ROUND(ROUND(L99,2)*ROUND(G99,3),2)</f>
      </c>
      <c s="36" t="s">
        <v>62</v>
      </c>
      <c>
        <f>(M99*21)/100</f>
      </c>
      <c t="s">
        <v>28</v>
      </c>
    </row>
    <row r="100" spans="1:5" ht="12.75">
      <c r="A100" s="35" t="s">
        <v>56</v>
      </c>
      <c r="E100" s="39" t="s">
        <v>4150</v>
      </c>
    </row>
    <row r="101" spans="1:5" ht="12.75">
      <c r="A101" s="35" t="s">
        <v>57</v>
      </c>
      <c r="E101" s="40" t="s">
        <v>5</v>
      </c>
    </row>
    <row r="102" spans="1:5" ht="242.25">
      <c r="A102" t="s">
        <v>58</v>
      </c>
      <c r="E102" s="39" t="s">
        <v>4148</v>
      </c>
    </row>
    <row r="103" spans="1:16" ht="12.75">
      <c r="A103" t="s">
        <v>50</v>
      </c>
      <c s="34" t="s">
        <v>155</v>
      </c>
      <c s="34" t="s">
        <v>2494</v>
      </c>
      <c s="35" t="s">
        <v>5</v>
      </c>
      <c s="6" t="s">
        <v>4151</v>
      </c>
      <c s="36" t="s">
        <v>244</v>
      </c>
      <c s="37">
        <v>1</v>
      </c>
      <c s="36">
        <v>0</v>
      </c>
      <c s="36">
        <f>ROUND(G103*H103,6)</f>
      </c>
      <c r="L103" s="38">
        <v>0</v>
      </c>
      <c s="32">
        <f>ROUND(ROUND(L103,2)*ROUND(G103,3),2)</f>
      </c>
      <c s="36" t="s">
        <v>62</v>
      </c>
      <c>
        <f>(M103*21)/100</f>
      </c>
      <c t="s">
        <v>28</v>
      </c>
    </row>
    <row r="104" spans="1:5" ht="12.75">
      <c r="A104" s="35" t="s">
        <v>56</v>
      </c>
      <c r="E104" s="39" t="s">
        <v>4151</v>
      </c>
    </row>
    <row r="105" spans="1:5" ht="12.75">
      <c r="A105" s="35" t="s">
        <v>57</v>
      </c>
      <c r="E105" s="40" t="s">
        <v>5</v>
      </c>
    </row>
    <row r="106" spans="1:5" ht="242.25">
      <c r="A106" t="s">
        <v>58</v>
      </c>
      <c r="E106" s="39" t="s">
        <v>4148</v>
      </c>
    </row>
    <row r="107" spans="1:16" ht="12.75">
      <c r="A107" t="s">
        <v>50</v>
      </c>
      <c s="34" t="s">
        <v>159</v>
      </c>
      <c s="34" t="s">
        <v>2498</v>
      </c>
      <c s="35" t="s">
        <v>5</v>
      </c>
      <c s="6" t="s">
        <v>4152</v>
      </c>
      <c s="36" t="s">
        <v>244</v>
      </c>
      <c s="37">
        <v>2</v>
      </c>
      <c s="36">
        <v>0</v>
      </c>
      <c s="36">
        <f>ROUND(G107*H107,6)</f>
      </c>
      <c r="L107" s="38">
        <v>0</v>
      </c>
      <c s="32">
        <f>ROUND(ROUND(L107,2)*ROUND(G107,3),2)</f>
      </c>
      <c s="36" t="s">
        <v>62</v>
      </c>
      <c>
        <f>(M107*21)/100</f>
      </c>
      <c t="s">
        <v>28</v>
      </c>
    </row>
    <row r="108" spans="1:5" ht="12.75">
      <c r="A108" s="35" t="s">
        <v>56</v>
      </c>
      <c r="E108" s="39" t="s">
        <v>4152</v>
      </c>
    </row>
    <row r="109" spans="1:5" ht="12.75">
      <c r="A109" s="35" t="s">
        <v>57</v>
      </c>
      <c r="E109" s="40" t="s">
        <v>5</v>
      </c>
    </row>
    <row r="110" spans="1:5" ht="242.25">
      <c r="A110" t="s">
        <v>58</v>
      </c>
      <c r="E110" s="39" t="s">
        <v>4148</v>
      </c>
    </row>
    <row r="111" spans="1:16" ht="12.75">
      <c r="A111" t="s">
        <v>50</v>
      </c>
      <c s="34" t="s">
        <v>169</v>
      </c>
      <c s="34" t="s">
        <v>2506</v>
      </c>
      <c s="35" t="s">
        <v>5</v>
      </c>
      <c s="6" t="s">
        <v>4153</v>
      </c>
      <c s="36" t="s">
        <v>244</v>
      </c>
      <c s="37">
        <v>1</v>
      </c>
      <c s="36">
        <v>0</v>
      </c>
      <c s="36">
        <f>ROUND(G111*H111,6)</f>
      </c>
      <c r="L111" s="38">
        <v>0</v>
      </c>
      <c s="32">
        <f>ROUND(ROUND(L111,2)*ROUND(G111,3),2)</f>
      </c>
      <c s="36" t="s">
        <v>62</v>
      </c>
      <c>
        <f>(M111*21)/100</f>
      </c>
      <c t="s">
        <v>28</v>
      </c>
    </row>
    <row r="112" spans="1:5" ht="12.75">
      <c r="A112" s="35" t="s">
        <v>56</v>
      </c>
      <c r="E112" s="39" t="s">
        <v>4153</v>
      </c>
    </row>
    <row r="113" spans="1:5" ht="12.75">
      <c r="A113" s="35" t="s">
        <v>57</v>
      </c>
      <c r="E113" s="40" t="s">
        <v>5</v>
      </c>
    </row>
    <row r="114" spans="1:5" ht="242.25">
      <c r="A114" t="s">
        <v>58</v>
      </c>
      <c r="E114" s="39" t="s">
        <v>4148</v>
      </c>
    </row>
    <row r="115" spans="1:16" ht="12.75">
      <c r="A115" t="s">
        <v>50</v>
      </c>
      <c s="34" t="s">
        <v>173</v>
      </c>
      <c s="34" t="s">
        <v>4154</v>
      </c>
      <c s="35" t="s">
        <v>5</v>
      </c>
      <c s="6" t="s">
        <v>4155</v>
      </c>
      <c s="36" t="s">
        <v>244</v>
      </c>
      <c s="37">
        <v>2</v>
      </c>
      <c s="36">
        <v>0</v>
      </c>
      <c s="36">
        <f>ROUND(G115*H115,6)</f>
      </c>
      <c r="L115" s="38">
        <v>0</v>
      </c>
      <c s="32">
        <f>ROUND(ROUND(L115,2)*ROUND(G115,3),2)</f>
      </c>
      <c s="36" t="s">
        <v>62</v>
      </c>
      <c>
        <f>(M115*21)/100</f>
      </c>
      <c t="s">
        <v>28</v>
      </c>
    </row>
    <row r="116" spans="1:5" ht="12.75">
      <c r="A116" s="35" t="s">
        <v>56</v>
      </c>
      <c r="E116" s="39" t="s">
        <v>4155</v>
      </c>
    </row>
    <row r="117" spans="1:5" ht="12.75">
      <c r="A117" s="35" t="s">
        <v>57</v>
      </c>
      <c r="E117" s="40" t="s">
        <v>5</v>
      </c>
    </row>
    <row r="118" spans="1:5" ht="242.25">
      <c r="A118" t="s">
        <v>58</v>
      </c>
      <c r="E118" s="39" t="s">
        <v>4148</v>
      </c>
    </row>
    <row r="119" spans="1:16" ht="12.75">
      <c r="A119" t="s">
        <v>50</v>
      </c>
      <c s="34" t="s">
        <v>185</v>
      </c>
      <c s="34" t="s">
        <v>2517</v>
      </c>
      <c s="35" t="s">
        <v>5</v>
      </c>
      <c s="6" t="s">
        <v>4156</v>
      </c>
      <c s="36" t="s">
        <v>244</v>
      </c>
      <c s="37">
        <v>3</v>
      </c>
      <c s="36">
        <v>0</v>
      </c>
      <c s="36">
        <f>ROUND(G119*H119,6)</f>
      </c>
      <c r="L119" s="38">
        <v>0</v>
      </c>
      <c s="32">
        <f>ROUND(ROUND(L119,2)*ROUND(G119,3),2)</f>
      </c>
      <c s="36" t="s">
        <v>62</v>
      </c>
      <c>
        <f>(M119*21)/100</f>
      </c>
      <c t="s">
        <v>28</v>
      </c>
    </row>
    <row r="120" spans="1:5" ht="12.75">
      <c r="A120" s="35" t="s">
        <v>56</v>
      </c>
      <c r="E120" s="39" t="s">
        <v>4156</v>
      </c>
    </row>
    <row r="121" spans="1:5" ht="12.75">
      <c r="A121" s="35" t="s">
        <v>57</v>
      </c>
      <c r="E121" s="40" t="s">
        <v>5</v>
      </c>
    </row>
    <row r="122" spans="1:5" ht="242.25">
      <c r="A122" t="s">
        <v>58</v>
      </c>
      <c r="E122" s="39" t="s">
        <v>4157</v>
      </c>
    </row>
    <row r="123" spans="1:16" ht="12.75">
      <c r="A123" t="s">
        <v>50</v>
      </c>
      <c s="34" t="s">
        <v>189</v>
      </c>
      <c s="34" t="s">
        <v>2718</v>
      </c>
      <c s="35" t="s">
        <v>5</v>
      </c>
      <c s="6" t="s">
        <v>4158</v>
      </c>
      <c s="36" t="s">
        <v>244</v>
      </c>
      <c s="37">
        <v>5</v>
      </c>
      <c s="36">
        <v>0</v>
      </c>
      <c s="36">
        <f>ROUND(G123*H123,6)</f>
      </c>
      <c r="L123" s="38">
        <v>0</v>
      </c>
      <c s="32">
        <f>ROUND(ROUND(L123,2)*ROUND(G123,3),2)</f>
      </c>
      <c s="36" t="s">
        <v>62</v>
      </c>
      <c>
        <f>(M123*21)/100</f>
      </c>
      <c t="s">
        <v>28</v>
      </c>
    </row>
    <row r="124" spans="1:5" ht="12.75">
      <c r="A124" s="35" t="s">
        <v>56</v>
      </c>
      <c r="E124" s="39" t="s">
        <v>4158</v>
      </c>
    </row>
    <row r="125" spans="1:5" ht="12.75">
      <c r="A125" s="35" t="s">
        <v>57</v>
      </c>
      <c r="E125" s="40" t="s">
        <v>5</v>
      </c>
    </row>
    <row r="126" spans="1:5" ht="242.25">
      <c r="A126" t="s">
        <v>58</v>
      </c>
      <c r="E126" s="39" t="s">
        <v>4159</v>
      </c>
    </row>
    <row r="127" spans="1:16" ht="12.75">
      <c r="A127" t="s">
        <v>50</v>
      </c>
      <c s="34" t="s">
        <v>199</v>
      </c>
      <c s="34" t="s">
        <v>2721</v>
      </c>
      <c s="35" t="s">
        <v>5</v>
      </c>
      <c s="6" t="s">
        <v>4160</v>
      </c>
      <c s="36" t="s">
        <v>244</v>
      </c>
      <c s="37">
        <v>1</v>
      </c>
      <c s="36">
        <v>0</v>
      </c>
      <c s="36">
        <f>ROUND(G127*H127,6)</f>
      </c>
      <c r="L127" s="38">
        <v>0</v>
      </c>
      <c s="32">
        <f>ROUND(ROUND(L127,2)*ROUND(G127,3),2)</f>
      </c>
      <c s="36" t="s">
        <v>62</v>
      </c>
      <c>
        <f>(M127*21)/100</f>
      </c>
      <c t="s">
        <v>28</v>
      </c>
    </row>
    <row r="128" spans="1:5" ht="12.75">
      <c r="A128" s="35" t="s">
        <v>56</v>
      </c>
      <c r="E128" s="39" t="s">
        <v>4160</v>
      </c>
    </row>
    <row r="129" spans="1:5" ht="12.75">
      <c r="A129" s="35" t="s">
        <v>57</v>
      </c>
      <c r="E129" s="40" t="s">
        <v>5</v>
      </c>
    </row>
    <row r="130" spans="1:5" ht="242.25">
      <c r="A130" t="s">
        <v>58</v>
      </c>
      <c r="E130" s="39" t="s">
        <v>4161</v>
      </c>
    </row>
    <row r="131" spans="1:16" ht="12.75">
      <c r="A131" t="s">
        <v>50</v>
      </c>
      <c s="34" t="s">
        <v>246</v>
      </c>
      <c s="34" t="s">
        <v>2766</v>
      </c>
      <c s="35" t="s">
        <v>5</v>
      </c>
      <c s="6" t="s">
        <v>4162</v>
      </c>
      <c s="36" t="s">
        <v>244</v>
      </c>
      <c s="37">
        <v>1</v>
      </c>
      <c s="36">
        <v>0</v>
      </c>
      <c s="36">
        <f>ROUND(G131*H131,6)</f>
      </c>
      <c r="L131" s="38">
        <v>0</v>
      </c>
      <c s="32">
        <f>ROUND(ROUND(L131,2)*ROUND(G131,3),2)</f>
      </c>
      <c s="36" t="s">
        <v>62</v>
      </c>
      <c>
        <f>(M131*21)/100</f>
      </c>
      <c t="s">
        <v>28</v>
      </c>
    </row>
    <row r="132" spans="1:5" ht="12.75">
      <c r="A132" s="35" t="s">
        <v>56</v>
      </c>
      <c r="E132" s="39" t="s">
        <v>4162</v>
      </c>
    </row>
    <row r="133" spans="1:5" ht="12.75">
      <c r="A133" s="35" t="s">
        <v>57</v>
      </c>
      <c r="E133" s="40" t="s">
        <v>5</v>
      </c>
    </row>
    <row r="134" spans="1:5" ht="242.25">
      <c r="A134" t="s">
        <v>58</v>
      </c>
      <c r="E134" s="39" t="s">
        <v>4163</v>
      </c>
    </row>
    <row r="135" spans="1:16" ht="12.75">
      <c r="A135" t="s">
        <v>50</v>
      </c>
      <c s="34" t="s">
        <v>250</v>
      </c>
      <c s="34" t="s">
        <v>4164</v>
      </c>
      <c s="35" t="s">
        <v>5</v>
      </c>
      <c s="6" t="s">
        <v>4165</v>
      </c>
      <c s="36" t="s">
        <v>244</v>
      </c>
      <c s="37">
        <v>1</v>
      </c>
      <c s="36">
        <v>0</v>
      </c>
      <c s="36">
        <f>ROUND(G135*H135,6)</f>
      </c>
      <c r="L135" s="38">
        <v>0</v>
      </c>
      <c s="32">
        <f>ROUND(ROUND(L135,2)*ROUND(G135,3),2)</f>
      </c>
      <c s="36" t="s">
        <v>62</v>
      </c>
      <c>
        <f>(M135*21)/100</f>
      </c>
      <c t="s">
        <v>28</v>
      </c>
    </row>
    <row r="136" spans="1:5" ht="12.75">
      <c r="A136" s="35" t="s">
        <v>56</v>
      </c>
      <c r="E136" s="39" t="s">
        <v>4165</v>
      </c>
    </row>
    <row r="137" spans="1:5" ht="12.75">
      <c r="A137" s="35" t="s">
        <v>57</v>
      </c>
      <c r="E137" s="40" t="s">
        <v>5</v>
      </c>
    </row>
    <row r="138" spans="1:5" ht="242.25">
      <c r="A138" t="s">
        <v>58</v>
      </c>
      <c r="E138" s="39" t="s">
        <v>4163</v>
      </c>
    </row>
    <row r="139" spans="1:16" ht="12.75">
      <c r="A139" t="s">
        <v>50</v>
      </c>
      <c s="34" t="s">
        <v>255</v>
      </c>
      <c s="34" t="s">
        <v>2785</v>
      </c>
      <c s="35" t="s">
        <v>5</v>
      </c>
      <c s="6" t="s">
        <v>4166</v>
      </c>
      <c s="36" t="s">
        <v>244</v>
      </c>
      <c s="37">
        <v>1</v>
      </c>
      <c s="36">
        <v>0</v>
      </c>
      <c s="36">
        <f>ROUND(G139*H139,6)</f>
      </c>
      <c r="L139" s="38">
        <v>0</v>
      </c>
      <c s="32">
        <f>ROUND(ROUND(L139,2)*ROUND(G139,3),2)</f>
      </c>
      <c s="36" t="s">
        <v>62</v>
      </c>
      <c>
        <f>(M139*21)/100</f>
      </c>
      <c t="s">
        <v>28</v>
      </c>
    </row>
    <row r="140" spans="1:5" ht="12.75">
      <c r="A140" s="35" t="s">
        <v>56</v>
      </c>
      <c r="E140" s="39" t="s">
        <v>4166</v>
      </c>
    </row>
    <row r="141" spans="1:5" ht="12.75">
      <c r="A141" s="35" t="s">
        <v>57</v>
      </c>
      <c r="E141" s="40" t="s">
        <v>5</v>
      </c>
    </row>
    <row r="142" spans="1:5" ht="242.25">
      <c r="A142" t="s">
        <v>58</v>
      </c>
      <c r="E142" s="39" t="s">
        <v>4163</v>
      </c>
    </row>
    <row r="143" spans="1:16" ht="12.75">
      <c r="A143" t="s">
        <v>50</v>
      </c>
      <c s="34" t="s">
        <v>256</v>
      </c>
      <c s="34" t="s">
        <v>2789</v>
      </c>
      <c s="35" t="s">
        <v>5</v>
      </c>
      <c s="6" t="s">
        <v>4167</v>
      </c>
      <c s="36" t="s">
        <v>244</v>
      </c>
      <c s="37">
        <v>2</v>
      </c>
      <c s="36">
        <v>0</v>
      </c>
      <c s="36">
        <f>ROUND(G143*H143,6)</f>
      </c>
      <c r="L143" s="38">
        <v>0</v>
      </c>
      <c s="32">
        <f>ROUND(ROUND(L143,2)*ROUND(G143,3),2)</f>
      </c>
      <c s="36" t="s">
        <v>62</v>
      </c>
      <c>
        <f>(M143*21)/100</f>
      </c>
      <c t="s">
        <v>28</v>
      </c>
    </row>
    <row r="144" spans="1:5" ht="12.75">
      <c r="A144" s="35" t="s">
        <v>56</v>
      </c>
      <c r="E144" s="39" t="s">
        <v>4167</v>
      </c>
    </row>
    <row r="145" spans="1:5" ht="12.75">
      <c r="A145" s="35" t="s">
        <v>57</v>
      </c>
      <c r="E145" s="40" t="s">
        <v>5</v>
      </c>
    </row>
    <row r="146" spans="1:5" ht="242.25">
      <c r="A146" t="s">
        <v>58</v>
      </c>
      <c r="E146" s="39" t="s">
        <v>4163</v>
      </c>
    </row>
    <row r="147" spans="1:16" ht="12.75">
      <c r="A147" t="s">
        <v>50</v>
      </c>
      <c s="34" t="s">
        <v>264</v>
      </c>
      <c s="34" t="s">
        <v>2795</v>
      </c>
      <c s="35" t="s">
        <v>5</v>
      </c>
      <c s="6" t="s">
        <v>4168</v>
      </c>
      <c s="36" t="s">
        <v>244</v>
      </c>
      <c s="37">
        <v>1</v>
      </c>
      <c s="36">
        <v>0</v>
      </c>
      <c s="36">
        <f>ROUND(G147*H147,6)</f>
      </c>
      <c r="L147" s="38">
        <v>0</v>
      </c>
      <c s="32">
        <f>ROUND(ROUND(L147,2)*ROUND(G147,3),2)</f>
      </c>
      <c s="36" t="s">
        <v>62</v>
      </c>
      <c>
        <f>(M147*21)/100</f>
      </c>
      <c t="s">
        <v>28</v>
      </c>
    </row>
    <row r="148" spans="1:5" ht="12.75">
      <c r="A148" s="35" t="s">
        <v>56</v>
      </c>
      <c r="E148" s="39" t="s">
        <v>4168</v>
      </c>
    </row>
    <row r="149" spans="1:5" ht="12.75">
      <c r="A149" s="35" t="s">
        <v>57</v>
      </c>
      <c r="E149" s="40" t="s">
        <v>5</v>
      </c>
    </row>
    <row r="150" spans="1:5" ht="242.25">
      <c r="A150" t="s">
        <v>58</v>
      </c>
      <c r="E150" s="39" t="s">
        <v>4163</v>
      </c>
    </row>
    <row r="151" spans="1:16" ht="12.75">
      <c r="A151" t="s">
        <v>50</v>
      </c>
      <c s="34" t="s">
        <v>268</v>
      </c>
      <c s="34" t="s">
        <v>4169</v>
      </c>
      <c s="35" t="s">
        <v>5</v>
      </c>
      <c s="6" t="s">
        <v>4170</v>
      </c>
      <c s="36" t="s">
        <v>244</v>
      </c>
      <c s="37">
        <v>1</v>
      </c>
      <c s="36">
        <v>0</v>
      </c>
      <c s="36">
        <f>ROUND(G151*H151,6)</f>
      </c>
      <c r="L151" s="38">
        <v>0</v>
      </c>
      <c s="32">
        <f>ROUND(ROUND(L151,2)*ROUND(G151,3),2)</f>
      </c>
      <c s="36" t="s">
        <v>62</v>
      </c>
      <c>
        <f>(M151*21)/100</f>
      </c>
      <c t="s">
        <v>28</v>
      </c>
    </row>
    <row r="152" spans="1:5" ht="12.75">
      <c r="A152" s="35" t="s">
        <v>56</v>
      </c>
      <c r="E152" s="39" t="s">
        <v>4170</v>
      </c>
    </row>
    <row r="153" spans="1:5" ht="12.75">
      <c r="A153" s="35" t="s">
        <v>57</v>
      </c>
      <c r="E153" s="40" t="s">
        <v>5</v>
      </c>
    </row>
    <row r="154" spans="1:5" ht="242.25">
      <c r="A154" t="s">
        <v>58</v>
      </c>
      <c r="E154" s="39" t="s">
        <v>4163</v>
      </c>
    </row>
    <row r="155" spans="1:16" ht="12.75">
      <c r="A155" t="s">
        <v>50</v>
      </c>
      <c s="34" t="s">
        <v>276</v>
      </c>
      <c s="34" t="s">
        <v>2803</v>
      </c>
      <c s="35" t="s">
        <v>5</v>
      </c>
      <c s="6" t="s">
        <v>4171</v>
      </c>
      <c s="36" t="s">
        <v>244</v>
      </c>
      <c s="37">
        <v>2</v>
      </c>
      <c s="36">
        <v>0</v>
      </c>
      <c s="36">
        <f>ROUND(G155*H155,6)</f>
      </c>
      <c r="L155" s="38">
        <v>0</v>
      </c>
      <c s="32">
        <f>ROUND(ROUND(L155,2)*ROUND(G155,3),2)</f>
      </c>
      <c s="36" t="s">
        <v>62</v>
      </c>
      <c>
        <f>(M155*21)/100</f>
      </c>
      <c t="s">
        <v>28</v>
      </c>
    </row>
    <row r="156" spans="1:5" ht="12.75">
      <c r="A156" s="35" t="s">
        <v>56</v>
      </c>
      <c r="E156" s="39" t="s">
        <v>4171</v>
      </c>
    </row>
    <row r="157" spans="1:5" ht="12.75">
      <c r="A157" s="35" t="s">
        <v>57</v>
      </c>
      <c r="E157" s="40" t="s">
        <v>5</v>
      </c>
    </row>
    <row r="158" spans="1:5" ht="242.25">
      <c r="A158" t="s">
        <v>58</v>
      </c>
      <c r="E158" s="39" t="s">
        <v>4172</v>
      </c>
    </row>
    <row r="159" spans="1:16" ht="12.75">
      <c r="A159" t="s">
        <v>50</v>
      </c>
      <c s="34" t="s">
        <v>280</v>
      </c>
      <c s="34" t="s">
        <v>4173</v>
      </c>
      <c s="35" t="s">
        <v>5</v>
      </c>
      <c s="6" t="s">
        <v>4174</v>
      </c>
      <c s="36" t="s">
        <v>244</v>
      </c>
      <c s="37">
        <v>2</v>
      </c>
      <c s="36">
        <v>0</v>
      </c>
      <c s="36">
        <f>ROUND(G159*H159,6)</f>
      </c>
      <c r="L159" s="38">
        <v>0</v>
      </c>
      <c s="32">
        <f>ROUND(ROUND(L159,2)*ROUND(G159,3),2)</f>
      </c>
      <c s="36" t="s">
        <v>62</v>
      </c>
      <c>
        <f>(M159*21)/100</f>
      </c>
      <c t="s">
        <v>28</v>
      </c>
    </row>
    <row r="160" spans="1:5" ht="12.75">
      <c r="A160" s="35" t="s">
        <v>56</v>
      </c>
      <c r="E160" s="39" t="s">
        <v>4174</v>
      </c>
    </row>
    <row r="161" spans="1:5" ht="12.75">
      <c r="A161" s="35" t="s">
        <v>57</v>
      </c>
      <c r="E161" s="40" t="s">
        <v>5</v>
      </c>
    </row>
    <row r="162" spans="1:5" ht="242.25">
      <c r="A162" t="s">
        <v>58</v>
      </c>
      <c r="E162" s="39" t="s">
        <v>4175</v>
      </c>
    </row>
    <row r="163" spans="1:16" ht="12.75">
      <c r="A163" t="s">
        <v>50</v>
      </c>
      <c s="34" t="s">
        <v>284</v>
      </c>
      <c s="34" t="s">
        <v>2965</v>
      </c>
      <c s="35" t="s">
        <v>5</v>
      </c>
      <c s="6" t="s">
        <v>4176</v>
      </c>
      <c s="36" t="s">
        <v>244</v>
      </c>
      <c s="37">
        <v>1</v>
      </c>
      <c s="36">
        <v>0</v>
      </c>
      <c s="36">
        <f>ROUND(G163*H163,6)</f>
      </c>
      <c r="L163" s="38">
        <v>0</v>
      </c>
      <c s="32">
        <f>ROUND(ROUND(L163,2)*ROUND(G163,3),2)</f>
      </c>
      <c s="36" t="s">
        <v>62</v>
      </c>
      <c>
        <f>(M163*21)/100</f>
      </c>
      <c t="s">
        <v>28</v>
      </c>
    </row>
    <row r="164" spans="1:5" ht="12.75">
      <c r="A164" s="35" t="s">
        <v>56</v>
      </c>
      <c r="E164" s="39" t="s">
        <v>4176</v>
      </c>
    </row>
    <row r="165" spans="1:5" ht="12.75">
      <c r="A165" s="35" t="s">
        <v>57</v>
      </c>
      <c r="E165" s="40" t="s">
        <v>5</v>
      </c>
    </row>
    <row r="166" spans="1:5" ht="191.25">
      <c r="A166" t="s">
        <v>58</v>
      </c>
      <c r="E166" s="39" t="s">
        <v>4177</v>
      </c>
    </row>
    <row r="167" spans="1:16" ht="12.75">
      <c r="A167" t="s">
        <v>50</v>
      </c>
      <c s="34" t="s">
        <v>288</v>
      </c>
      <c s="34" t="s">
        <v>2969</v>
      </c>
      <c s="35" t="s">
        <v>5</v>
      </c>
      <c s="6" t="s">
        <v>4178</v>
      </c>
      <c s="36" t="s">
        <v>244</v>
      </c>
      <c s="37">
        <v>17</v>
      </c>
      <c s="36">
        <v>0</v>
      </c>
      <c s="36">
        <f>ROUND(G167*H167,6)</f>
      </c>
      <c r="L167" s="38">
        <v>0</v>
      </c>
      <c s="32">
        <f>ROUND(ROUND(L167,2)*ROUND(G167,3),2)</f>
      </c>
      <c s="36" t="s">
        <v>62</v>
      </c>
      <c>
        <f>(M167*21)/100</f>
      </c>
      <c t="s">
        <v>28</v>
      </c>
    </row>
    <row r="168" spans="1:5" ht="12.75">
      <c r="A168" s="35" t="s">
        <v>56</v>
      </c>
      <c r="E168" s="39" t="s">
        <v>4178</v>
      </c>
    </row>
    <row r="169" spans="1:5" ht="12.75">
      <c r="A169" s="35" t="s">
        <v>57</v>
      </c>
      <c r="E169" s="40" t="s">
        <v>5</v>
      </c>
    </row>
    <row r="170" spans="1:5" ht="191.25">
      <c r="A170" t="s">
        <v>58</v>
      </c>
      <c r="E170" s="39" t="s">
        <v>4179</v>
      </c>
    </row>
    <row r="171" spans="1:16" ht="12.75">
      <c r="A171" t="s">
        <v>50</v>
      </c>
      <c s="34" t="s">
        <v>292</v>
      </c>
      <c s="34" t="s">
        <v>2972</v>
      </c>
      <c s="35" t="s">
        <v>5</v>
      </c>
      <c s="6" t="s">
        <v>4180</v>
      </c>
      <c s="36" t="s">
        <v>244</v>
      </c>
      <c s="37">
        <v>9</v>
      </c>
      <c s="36">
        <v>0</v>
      </c>
      <c s="36">
        <f>ROUND(G171*H171,6)</f>
      </c>
      <c r="L171" s="38">
        <v>0</v>
      </c>
      <c s="32">
        <f>ROUND(ROUND(L171,2)*ROUND(G171,3),2)</f>
      </c>
      <c s="36" t="s">
        <v>62</v>
      </c>
      <c>
        <f>(M171*21)/100</f>
      </c>
      <c t="s">
        <v>28</v>
      </c>
    </row>
    <row r="172" spans="1:5" ht="12.75">
      <c r="A172" s="35" t="s">
        <v>56</v>
      </c>
      <c r="E172" s="39" t="s">
        <v>4180</v>
      </c>
    </row>
    <row r="173" spans="1:5" ht="12.75">
      <c r="A173" s="35" t="s">
        <v>57</v>
      </c>
      <c r="E173" s="40" t="s">
        <v>5</v>
      </c>
    </row>
    <row r="174" spans="1:5" ht="191.25">
      <c r="A174" t="s">
        <v>58</v>
      </c>
      <c r="E174" s="39" t="s">
        <v>4181</v>
      </c>
    </row>
    <row r="175" spans="1:16" ht="12.75">
      <c r="A175" t="s">
        <v>50</v>
      </c>
      <c s="34" t="s">
        <v>296</v>
      </c>
      <c s="34" t="s">
        <v>2976</v>
      </c>
      <c s="35" t="s">
        <v>5</v>
      </c>
      <c s="6" t="s">
        <v>4182</v>
      </c>
      <c s="36" t="s">
        <v>244</v>
      </c>
      <c s="37">
        <v>2</v>
      </c>
      <c s="36">
        <v>0</v>
      </c>
      <c s="36">
        <f>ROUND(G175*H175,6)</f>
      </c>
      <c r="L175" s="38">
        <v>0</v>
      </c>
      <c s="32">
        <f>ROUND(ROUND(L175,2)*ROUND(G175,3),2)</f>
      </c>
      <c s="36" t="s">
        <v>62</v>
      </c>
      <c>
        <f>(M175*21)/100</f>
      </c>
      <c t="s">
        <v>28</v>
      </c>
    </row>
    <row r="176" spans="1:5" ht="12.75">
      <c r="A176" s="35" t="s">
        <v>56</v>
      </c>
      <c r="E176" s="39" t="s">
        <v>4182</v>
      </c>
    </row>
    <row r="177" spans="1:5" ht="12.75">
      <c r="A177" s="35" t="s">
        <v>57</v>
      </c>
      <c r="E177" s="40" t="s">
        <v>5</v>
      </c>
    </row>
    <row r="178" spans="1:5" ht="191.25">
      <c r="A178" t="s">
        <v>58</v>
      </c>
      <c r="E178" s="39" t="s">
        <v>4183</v>
      </c>
    </row>
    <row r="179" spans="1:16" ht="12.75">
      <c r="A179" t="s">
        <v>50</v>
      </c>
      <c s="34" t="s">
        <v>300</v>
      </c>
      <c s="34" t="s">
        <v>4184</v>
      </c>
      <c s="35" t="s">
        <v>5</v>
      </c>
      <c s="6" t="s">
        <v>4185</v>
      </c>
      <c s="36" t="s">
        <v>244</v>
      </c>
      <c s="37">
        <v>7</v>
      </c>
      <c s="36">
        <v>0</v>
      </c>
      <c s="36">
        <f>ROUND(G179*H179,6)</f>
      </c>
      <c r="L179" s="38">
        <v>0</v>
      </c>
      <c s="32">
        <f>ROUND(ROUND(L179,2)*ROUND(G179,3),2)</f>
      </c>
      <c s="36" t="s">
        <v>62</v>
      </c>
      <c>
        <f>(M179*21)/100</f>
      </c>
      <c t="s">
        <v>28</v>
      </c>
    </row>
    <row r="180" spans="1:5" ht="12.75">
      <c r="A180" s="35" t="s">
        <v>56</v>
      </c>
      <c r="E180" s="39" t="s">
        <v>4185</v>
      </c>
    </row>
    <row r="181" spans="1:5" ht="12.75">
      <c r="A181" s="35" t="s">
        <v>57</v>
      </c>
      <c r="E181" s="40" t="s">
        <v>5</v>
      </c>
    </row>
    <row r="182" spans="1:5" ht="242.25">
      <c r="A182" t="s">
        <v>58</v>
      </c>
      <c r="E182" s="39" t="s">
        <v>4186</v>
      </c>
    </row>
    <row r="183" spans="1:16" ht="25.5">
      <c r="A183" t="s">
        <v>50</v>
      </c>
      <c s="34" t="s">
        <v>308</v>
      </c>
      <c s="34" t="s">
        <v>2988</v>
      </c>
      <c s="35" t="s">
        <v>5</v>
      </c>
      <c s="6" t="s">
        <v>4187</v>
      </c>
      <c s="36" t="s">
        <v>244</v>
      </c>
      <c s="37">
        <v>23</v>
      </c>
      <c s="36">
        <v>0</v>
      </c>
      <c s="36">
        <f>ROUND(G183*H183,6)</f>
      </c>
      <c r="L183" s="38">
        <v>0</v>
      </c>
      <c s="32">
        <f>ROUND(ROUND(L183,2)*ROUND(G183,3),2)</f>
      </c>
      <c s="36" t="s">
        <v>62</v>
      </c>
      <c>
        <f>(M183*21)/100</f>
      </c>
      <c t="s">
        <v>28</v>
      </c>
    </row>
    <row r="184" spans="1:5" ht="25.5">
      <c r="A184" s="35" t="s">
        <v>56</v>
      </c>
      <c r="E184" s="39" t="s">
        <v>4187</v>
      </c>
    </row>
    <row r="185" spans="1:5" ht="12.75">
      <c r="A185" s="35" t="s">
        <v>57</v>
      </c>
      <c r="E185" s="40" t="s">
        <v>5</v>
      </c>
    </row>
    <row r="186" spans="1:5" ht="191.25">
      <c r="A186" t="s">
        <v>58</v>
      </c>
      <c r="E186" s="39" t="s">
        <v>4188</v>
      </c>
    </row>
    <row r="187" spans="1:16" ht="38.25">
      <c r="A187" t="s">
        <v>50</v>
      </c>
      <c s="34" t="s">
        <v>312</v>
      </c>
      <c s="34" t="s">
        <v>4189</v>
      </c>
      <c s="35" t="s">
        <v>5</v>
      </c>
      <c s="6" t="s">
        <v>4190</v>
      </c>
      <c s="36" t="s">
        <v>244</v>
      </c>
      <c s="37">
        <v>2</v>
      </c>
      <c s="36">
        <v>0</v>
      </c>
      <c s="36">
        <f>ROUND(G187*H187,6)</f>
      </c>
      <c r="L187" s="38">
        <v>0</v>
      </c>
      <c s="32">
        <f>ROUND(ROUND(L187,2)*ROUND(G187,3),2)</f>
      </c>
      <c s="36" t="s">
        <v>62</v>
      </c>
      <c>
        <f>(M187*21)/100</f>
      </c>
      <c t="s">
        <v>28</v>
      </c>
    </row>
    <row r="188" spans="1:5" ht="38.25">
      <c r="A188" s="35" t="s">
        <v>56</v>
      </c>
      <c r="E188" s="39" t="s">
        <v>4191</v>
      </c>
    </row>
    <row r="189" spans="1:5" ht="12.75">
      <c r="A189" s="35" t="s">
        <v>57</v>
      </c>
      <c r="E189" s="40" t="s">
        <v>5</v>
      </c>
    </row>
    <row r="190" spans="1:5" ht="191.25">
      <c r="A190" t="s">
        <v>58</v>
      </c>
      <c r="E190" s="39" t="s">
        <v>4192</v>
      </c>
    </row>
    <row r="191" spans="1:13" ht="12.75">
      <c r="A191" t="s">
        <v>47</v>
      </c>
      <c r="C191" s="31" t="s">
        <v>197</v>
      </c>
      <c r="E191" s="33" t="s">
        <v>4193</v>
      </c>
      <c r="J191" s="32">
        <f>0</f>
      </c>
      <c s="32">
        <f>0</f>
      </c>
      <c s="32">
        <f>0+L192+L196+L200+L204+L208+L212+L216+L220+L224+L228+L232+L236+L240+L244+L248+L252+L256+L260+L264+L268+L272+L276+L280+L284+L288+L292+L296+L300+L304+L308</f>
      </c>
      <c s="32">
        <f>0+M192+M196+M200+M204+M208+M212+M216+M220+M224+M228+M232+M236+M240+M244+M248+M252+M256+M260+M264+M268+M272+M276+M280+M284+M288+M292+M296+M300+M304+M308</f>
      </c>
    </row>
    <row r="192" spans="1:16" ht="25.5">
      <c r="A192" t="s">
        <v>50</v>
      </c>
      <c s="34" t="s">
        <v>316</v>
      </c>
      <c s="34" t="s">
        <v>4194</v>
      </c>
      <c s="35" t="s">
        <v>5</v>
      </c>
      <c s="6" t="s">
        <v>4195</v>
      </c>
      <c s="36" t="s">
        <v>202</v>
      </c>
      <c s="37">
        <v>2206</v>
      </c>
      <c s="36">
        <v>0</v>
      </c>
      <c s="36">
        <f>ROUND(G192*H192,6)</f>
      </c>
      <c r="L192" s="38">
        <v>0</v>
      </c>
      <c s="32">
        <f>ROUND(ROUND(L192,2)*ROUND(G192,3),2)</f>
      </c>
      <c s="36" t="s">
        <v>55</v>
      </c>
      <c>
        <f>(M192*21)/100</f>
      </c>
      <c t="s">
        <v>28</v>
      </c>
    </row>
    <row r="193" spans="1:5" ht="25.5">
      <c r="A193" s="35" t="s">
        <v>56</v>
      </c>
      <c r="E193" s="39" t="s">
        <v>4195</v>
      </c>
    </row>
    <row r="194" spans="1:5" ht="12.75">
      <c r="A194" s="35" t="s">
        <v>57</v>
      </c>
      <c r="E194" s="40" t="s">
        <v>5</v>
      </c>
    </row>
    <row r="195" spans="1:5" ht="140.25">
      <c r="A195" t="s">
        <v>58</v>
      </c>
      <c r="E195" s="39" t="s">
        <v>4196</v>
      </c>
    </row>
    <row r="196" spans="1:16" ht="25.5">
      <c r="A196" t="s">
        <v>50</v>
      </c>
      <c s="34" t="s">
        <v>320</v>
      </c>
      <c s="34" t="s">
        <v>4197</v>
      </c>
      <c s="35" t="s">
        <v>5</v>
      </c>
      <c s="6" t="s">
        <v>4198</v>
      </c>
      <c s="36" t="s">
        <v>202</v>
      </c>
      <c s="37">
        <v>138</v>
      </c>
      <c s="36">
        <v>0</v>
      </c>
      <c s="36">
        <f>ROUND(G196*H196,6)</f>
      </c>
      <c r="L196" s="38">
        <v>0</v>
      </c>
      <c s="32">
        <f>ROUND(ROUND(L196,2)*ROUND(G196,3),2)</f>
      </c>
      <c s="36" t="s">
        <v>55</v>
      </c>
      <c>
        <f>(M196*21)/100</f>
      </c>
      <c t="s">
        <v>28</v>
      </c>
    </row>
    <row r="197" spans="1:5" ht="25.5">
      <c r="A197" s="35" t="s">
        <v>56</v>
      </c>
      <c r="E197" s="39" t="s">
        <v>4198</v>
      </c>
    </row>
    <row r="198" spans="1:5" ht="12.75">
      <c r="A198" s="35" t="s">
        <v>57</v>
      </c>
      <c r="E198" s="40" t="s">
        <v>5</v>
      </c>
    </row>
    <row r="199" spans="1:5" ht="140.25">
      <c r="A199" t="s">
        <v>58</v>
      </c>
      <c r="E199" s="39" t="s">
        <v>4199</v>
      </c>
    </row>
    <row r="200" spans="1:16" ht="25.5">
      <c r="A200" t="s">
        <v>50</v>
      </c>
      <c s="34" t="s">
        <v>324</v>
      </c>
      <c s="34" t="s">
        <v>4200</v>
      </c>
      <c s="35" t="s">
        <v>5</v>
      </c>
      <c s="6" t="s">
        <v>4201</v>
      </c>
      <c s="36" t="s">
        <v>202</v>
      </c>
      <c s="37">
        <v>4</v>
      </c>
      <c s="36">
        <v>0</v>
      </c>
      <c s="36">
        <f>ROUND(G200*H200,6)</f>
      </c>
      <c r="L200" s="38">
        <v>0</v>
      </c>
      <c s="32">
        <f>ROUND(ROUND(L200,2)*ROUND(G200,3),2)</f>
      </c>
      <c s="36" t="s">
        <v>55</v>
      </c>
      <c>
        <f>(M200*21)/100</f>
      </c>
      <c t="s">
        <v>28</v>
      </c>
    </row>
    <row r="201" spans="1:5" ht="25.5">
      <c r="A201" s="35" t="s">
        <v>56</v>
      </c>
      <c r="E201" s="39" t="s">
        <v>4201</v>
      </c>
    </row>
    <row r="202" spans="1:5" ht="12.75">
      <c r="A202" s="35" t="s">
        <v>57</v>
      </c>
      <c r="E202" s="40" t="s">
        <v>5</v>
      </c>
    </row>
    <row r="203" spans="1:5" ht="140.25">
      <c r="A203" t="s">
        <v>58</v>
      </c>
      <c r="E203" s="39" t="s">
        <v>4202</v>
      </c>
    </row>
    <row r="204" spans="1:16" ht="25.5">
      <c r="A204" t="s">
        <v>50</v>
      </c>
      <c s="34" t="s">
        <v>328</v>
      </c>
      <c s="34" t="s">
        <v>4203</v>
      </c>
      <c s="35" t="s">
        <v>5</v>
      </c>
      <c s="6" t="s">
        <v>4204</v>
      </c>
      <c s="36" t="s">
        <v>202</v>
      </c>
      <c s="37">
        <v>104</v>
      </c>
      <c s="36">
        <v>0</v>
      </c>
      <c s="36">
        <f>ROUND(G204*H204,6)</f>
      </c>
      <c r="L204" s="38">
        <v>0</v>
      </c>
      <c s="32">
        <f>ROUND(ROUND(L204,2)*ROUND(G204,3),2)</f>
      </c>
      <c s="36" t="s">
        <v>55</v>
      </c>
      <c>
        <f>(M204*21)/100</f>
      </c>
      <c t="s">
        <v>28</v>
      </c>
    </row>
    <row r="205" spans="1:5" ht="25.5">
      <c r="A205" s="35" t="s">
        <v>56</v>
      </c>
      <c r="E205" s="39" t="s">
        <v>4204</v>
      </c>
    </row>
    <row r="206" spans="1:5" ht="12.75">
      <c r="A206" s="35" t="s">
        <v>57</v>
      </c>
      <c r="E206" s="40" t="s">
        <v>5</v>
      </c>
    </row>
    <row r="207" spans="1:5" ht="140.25">
      <c r="A207" t="s">
        <v>58</v>
      </c>
      <c r="E207" s="39" t="s">
        <v>4205</v>
      </c>
    </row>
    <row r="208" spans="1:16" ht="25.5">
      <c r="A208" t="s">
        <v>50</v>
      </c>
      <c s="34" t="s">
        <v>332</v>
      </c>
      <c s="34" t="s">
        <v>4206</v>
      </c>
      <c s="35" t="s">
        <v>5</v>
      </c>
      <c s="6" t="s">
        <v>4207</v>
      </c>
      <c s="36" t="s">
        <v>202</v>
      </c>
      <c s="37">
        <v>611</v>
      </c>
      <c s="36">
        <v>0</v>
      </c>
      <c s="36">
        <f>ROUND(G208*H208,6)</f>
      </c>
      <c r="L208" s="38">
        <v>0</v>
      </c>
      <c s="32">
        <f>ROUND(ROUND(L208,2)*ROUND(G208,3),2)</f>
      </c>
      <c s="36" t="s">
        <v>55</v>
      </c>
      <c>
        <f>(M208*21)/100</f>
      </c>
      <c t="s">
        <v>28</v>
      </c>
    </row>
    <row r="209" spans="1:5" ht="25.5">
      <c r="A209" s="35" t="s">
        <v>56</v>
      </c>
      <c r="E209" s="39" t="s">
        <v>4207</v>
      </c>
    </row>
    <row r="210" spans="1:5" ht="12.75">
      <c r="A210" s="35" t="s">
        <v>57</v>
      </c>
      <c r="E210" s="40" t="s">
        <v>5</v>
      </c>
    </row>
    <row r="211" spans="1:5" ht="140.25">
      <c r="A211" t="s">
        <v>58</v>
      </c>
      <c r="E211" s="39" t="s">
        <v>4208</v>
      </c>
    </row>
    <row r="212" spans="1:16" ht="12.75">
      <c r="A212" t="s">
        <v>50</v>
      </c>
      <c s="34" t="s">
        <v>336</v>
      </c>
      <c s="34" t="s">
        <v>4209</v>
      </c>
      <c s="35" t="s">
        <v>5</v>
      </c>
      <c s="6" t="s">
        <v>4210</v>
      </c>
      <c s="36" t="s">
        <v>4211</v>
      </c>
      <c s="37">
        <v>0.02</v>
      </c>
      <c s="36">
        <v>0</v>
      </c>
      <c s="36">
        <f>ROUND(G212*H212,6)</f>
      </c>
      <c r="L212" s="38">
        <v>0</v>
      </c>
      <c s="32">
        <f>ROUND(ROUND(L212,2)*ROUND(G212,3),2)</f>
      </c>
      <c s="36" t="s">
        <v>62</v>
      </c>
      <c>
        <f>(M212*21)/100</f>
      </c>
      <c t="s">
        <v>28</v>
      </c>
    </row>
    <row r="213" spans="1:5" ht="12.75">
      <c r="A213" s="35" t="s">
        <v>56</v>
      </c>
      <c r="E213" s="39" t="s">
        <v>4210</v>
      </c>
    </row>
    <row r="214" spans="1:5" ht="12.75">
      <c r="A214" s="35" t="s">
        <v>57</v>
      </c>
      <c r="E214" s="40" t="s">
        <v>5</v>
      </c>
    </row>
    <row r="215" spans="1:5" ht="89.25">
      <c r="A215" t="s">
        <v>58</v>
      </c>
      <c r="E215" s="39" t="s">
        <v>4212</v>
      </c>
    </row>
    <row r="216" spans="1:16" ht="12.75">
      <c r="A216" t="s">
        <v>50</v>
      </c>
      <c s="34" t="s">
        <v>342</v>
      </c>
      <c s="34" t="s">
        <v>4213</v>
      </c>
      <c s="35" t="s">
        <v>5</v>
      </c>
      <c s="6" t="s">
        <v>4214</v>
      </c>
      <c s="36" t="s">
        <v>4211</v>
      </c>
      <c s="37">
        <v>3.475</v>
      </c>
      <c s="36">
        <v>0</v>
      </c>
      <c s="36">
        <f>ROUND(G216*H216,6)</f>
      </c>
      <c r="L216" s="38">
        <v>0</v>
      </c>
      <c s="32">
        <f>ROUND(ROUND(L216,2)*ROUND(G216,3),2)</f>
      </c>
      <c s="36" t="s">
        <v>62</v>
      </c>
      <c>
        <f>(M216*21)/100</f>
      </c>
      <c t="s">
        <v>28</v>
      </c>
    </row>
    <row r="217" spans="1:5" ht="12.75">
      <c r="A217" s="35" t="s">
        <v>56</v>
      </c>
      <c r="E217" s="39" t="s">
        <v>4214</v>
      </c>
    </row>
    <row r="218" spans="1:5" ht="12.75">
      <c r="A218" s="35" t="s">
        <v>57</v>
      </c>
      <c r="E218" s="40" t="s">
        <v>5</v>
      </c>
    </row>
    <row r="219" spans="1:5" ht="89.25">
      <c r="A219" t="s">
        <v>58</v>
      </c>
      <c r="E219" s="39" t="s">
        <v>4215</v>
      </c>
    </row>
    <row r="220" spans="1:16" ht="12.75">
      <c r="A220" t="s">
        <v>50</v>
      </c>
      <c s="34" t="s">
        <v>346</v>
      </c>
      <c s="34" t="s">
        <v>4216</v>
      </c>
      <c s="35" t="s">
        <v>5</v>
      </c>
      <c s="6" t="s">
        <v>4217</v>
      </c>
      <c s="36" t="s">
        <v>4211</v>
      </c>
      <c s="37">
        <v>4.278</v>
      </c>
      <c s="36">
        <v>0</v>
      </c>
      <c s="36">
        <f>ROUND(G220*H220,6)</f>
      </c>
      <c r="L220" s="38">
        <v>0</v>
      </c>
      <c s="32">
        <f>ROUND(ROUND(L220,2)*ROUND(G220,3),2)</f>
      </c>
      <c s="36" t="s">
        <v>62</v>
      </c>
      <c>
        <f>(M220*21)/100</f>
      </c>
      <c t="s">
        <v>28</v>
      </c>
    </row>
    <row r="221" spans="1:5" ht="12.75">
      <c r="A221" s="35" t="s">
        <v>56</v>
      </c>
      <c r="E221" s="39" t="s">
        <v>4217</v>
      </c>
    </row>
    <row r="222" spans="1:5" ht="12.75">
      <c r="A222" s="35" t="s">
        <v>57</v>
      </c>
      <c r="E222" s="40" t="s">
        <v>5</v>
      </c>
    </row>
    <row r="223" spans="1:5" ht="89.25">
      <c r="A223" t="s">
        <v>58</v>
      </c>
      <c r="E223" s="39" t="s">
        <v>4218</v>
      </c>
    </row>
    <row r="224" spans="1:16" ht="12.75">
      <c r="A224" t="s">
        <v>50</v>
      </c>
      <c s="34" t="s">
        <v>350</v>
      </c>
      <c s="34" t="s">
        <v>4219</v>
      </c>
      <c s="35" t="s">
        <v>5</v>
      </c>
      <c s="6" t="s">
        <v>4220</v>
      </c>
      <c s="36" t="s">
        <v>4211</v>
      </c>
      <c s="37">
        <v>0.088</v>
      </c>
      <c s="36">
        <v>0</v>
      </c>
      <c s="36">
        <f>ROUND(G224*H224,6)</f>
      </c>
      <c r="L224" s="38">
        <v>0</v>
      </c>
      <c s="32">
        <f>ROUND(ROUND(L224,2)*ROUND(G224,3),2)</f>
      </c>
      <c s="36" t="s">
        <v>62</v>
      </c>
      <c>
        <f>(M224*21)/100</f>
      </c>
      <c t="s">
        <v>28</v>
      </c>
    </row>
    <row r="225" spans="1:5" ht="12.75">
      <c r="A225" s="35" t="s">
        <v>56</v>
      </c>
      <c r="E225" s="39" t="s">
        <v>4220</v>
      </c>
    </row>
    <row r="226" spans="1:5" ht="12.75">
      <c r="A226" s="35" t="s">
        <v>57</v>
      </c>
      <c r="E226" s="40" t="s">
        <v>5</v>
      </c>
    </row>
    <row r="227" spans="1:5" ht="89.25">
      <c r="A227" t="s">
        <v>58</v>
      </c>
      <c r="E227" s="39" t="s">
        <v>4221</v>
      </c>
    </row>
    <row r="228" spans="1:16" ht="12.75">
      <c r="A228" t="s">
        <v>50</v>
      </c>
      <c s="34" t="s">
        <v>354</v>
      </c>
      <c s="34" t="s">
        <v>4222</v>
      </c>
      <c s="35" t="s">
        <v>5</v>
      </c>
      <c s="6" t="s">
        <v>4223</v>
      </c>
      <c s="36" t="s">
        <v>202</v>
      </c>
      <c s="37">
        <v>1456</v>
      </c>
      <c s="36">
        <v>0</v>
      </c>
      <c s="36">
        <f>ROUND(G228*H228,6)</f>
      </c>
      <c r="L228" s="38">
        <v>0</v>
      </c>
      <c s="32">
        <f>ROUND(ROUND(L228,2)*ROUND(G228,3),2)</f>
      </c>
      <c s="36" t="s">
        <v>55</v>
      </c>
      <c>
        <f>(M228*21)/100</f>
      </c>
      <c t="s">
        <v>28</v>
      </c>
    </row>
    <row r="229" spans="1:5" ht="12.75">
      <c r="A229" s="35" t="s">
        <v>56</v>
      </c>
      <c r="E229" s="39" t="s">
        <v>4223</v>
      </c>
    </row>
    <row r="230" spans="1:5" ht="12.75">
      <c r="A230" s="35" t="s">
        <v>57</v>
      </c>
      <c r="E230" s="40" t="s">
        <v>5</v>
      </c>
    </row>
    <row r="231" spans="1:5" ht="191.25">
      <c r="A231" t="s">
        <v>58</v>
      </c>
      <c r="E231" s="39" t="s">
        <v>4224</v>
      </c>
    </row>
    <row r="232" spans="1:16" ht="25.5">
      <c r="A232" t="s">
        <v>50</v>
      </c>
      <c s="34" t="s">
        <v>358</v>
      </c>
      <c s="34" t="s">
        <v>4225</v>
      </c>
      <c s="35" t="s">
        <v>5</v>
      </c>
      <c s="6" t="s">
        <v>4226</v>
      </c>
      <c s="36" t="s">
        <v>202</v>
      </c>
      <c s="37">
        <v>728</v>
      </c>
      <c s="36">
        <v>0</v>
      </c>
      <c s="36">
        <f>ROUND(G232*H232,6)</f>
      </c>
      <c r="L232" s="38">
        <v>0</v>
      </c>
      <c s="32">
        <f>ROUND(ROUND(L232,2)*ROUND(G232,3),2)</f>
      </c>
      <c s="36" t="s">
        <v>55</v>
      </c>
      <c>
        <f>(M232*21)/100</f>
      </c>
      <c t="s">
        <v>28</v>
      </c>
    </row>
    <row r="233" spans="1:5" ht="25.5">
      <c r="A233" s="35" t="s">
        <v>56</v>
      </c>
      <c r="E233" s="39" t="s">
        <v>4226</v>
      </c>
    </row>
    <row r="234" spans="1:5" ht="12.75">
      <c r="A234" s="35" t="s">
        <v>57</v>
      </c>
      <c r="E234" s="40" t="s">
        <v>5</v>
      </c>
    </row>
    <row r="235" spans="1:5" ht="191.25">
      <c r="A235" t="s">
        <v>58</v>
      </c>
      <c r="E235" s="39" t="s">
        <v>4227</v>
      </c>
    </row>
    <row r="236" spans="1:16" ht="12.75">
      <c r="A236" t="s">
        <v>50</v>
      </c>
      <c s="34" t="s">
        <v>362</v>
      </c>
      <c s="34" t="s">
        <v>676</v>
      </c>
      <c s="35" t="s">
        <v>5</v>
      </c>
      <c s="6" t="s">
        <v>677</v>
      </c>
      <c s="36" t="s">
        <v>202</v>
      </c>
      <c s="37">
        <v>138</v>
      </c>
      <c s="36">
        <v>0</v>
      </c>
      <c s="36">
        <f>ROUND(G236*H236,6)</f>
      </c>
      <c r="L236" s="38">
        <v>0</v>
      </c>
      <c s="32">
        <f>ROUND(ROUND(L236,2)*ROUND(G236,3),2)</f>
      </c>
      <c s="36" t="s">
        <v>55</v>
      </c>
      <c>
        <f>(M236*21)/100</f>
      </c>
      <c t="s">
        <v>28</v>
      </c>
    </row>
    <row r="237" spans="1:5" ht="12.75">
      <c r="A237" s="35" t="s">
        <v>56</v>
      </c>
      <c r="E237" s="39" t="s">
        <v>677</v>
      </c>
    </row>
    <row r="238" spans="1:5" ht="12.75">
      <c r="A238" s="35" t="s">
        <v>57</v>
      </c>
      <c r="E238" s="40" t="s">
        <v>5</v>
      </c>
    </row>
    <row r="239" spans="1:5" ht="191.25">
      <c r="A239" t="s">
        <v>58</v>
      </c>
      <c r="E239" s="39" t="s">
        <v>678</v>
      </c>
    </row>
    <row r="240" spans="1:16" ht="12.75">
      <c r="A240" t="s">
        <v>50</v>
      </c>
      <c s="34" t="s">
        <v>366</v>
      </c>
      <c s="34" t="s">
        <v>3799</v>
      </c>
      <c s="35" t="s">
        <v>5</v>
      </c>
      <c s="6" t="s">
        <v>3800</v>
      </c>
      <c s="36" t="s">
        <v>202</v>
      </c>
      <c s="37">
        <v>104</v>
      </c>
      <c s="36">
        <v>0</v>
      </c>
      <c s="36">
        <f>ROUND(G240*H240,6)</f>
      </c>
      <c r="L240" s="38">
        <v>0</v>
      </c>
      <c s="32">
        <f>ROUND(ROUND(L240,2)*ROUND(G240,3),2)</f>
      </c>
      <c s="36" t="s">
        <v>55</v>
      </c>
      <c>
        <f>(M240*21)/100</f>
      </c>
      <c t="s">
        <v>28</v>
      </c>
    </row>
    <row r="241" spans="1:5" ht="12.75">
      <c r="A241" s="35" t="s">
        <v>56</v>
      </c>
      <c r="E241" s="39" t="s">
        <v>3800</v>
      </c>
    </row>
    <row r="242" spans="1:5" ht="12.75">
      <c r="A242" s="35" t="s">
        <v>57</v>
      </c>
      <c r="E242" s="40" t="s">
        <v>5</v>
      </c>
    </row>
    <row r="243" spans="1:5" ht="191.25">
      <c r="A243" t="s">
        <v>58</v>
      </c>
      <c r="E243" s="39" t="s">
        <v>3801</v>
      </c>
    </row>
    <row r="244" spans="1:16" ht="25.5">
      <c r="A244" t="s">
        <v>50</v>
      </c>
      <c s="34" t="s">
        <v>370</v>
      </c>
      <c s="34" t="s">
        <v>4228</v>
      </c>
      <c s="35" t="s">
        <v>5</v>
      </c>
      <c s="6" t="s">
        <v>4229</v>
      </c>
      <c s="36" t="s">
        <v>202</v>
      </c>
      <c s="37">
        <v>611</v>
      </c>
      <c s="36">
        <v>0</v>
      </c>
      <c s="36">
        <f>ROUND(G244*H244,6)</f>
      </c>
      <c r="L244" s="38">
        <v>0</v>
      </c>
      <c s="32">
        <f>ROUND(ROUND(L244,2)*ROUND(G244,3),2)</f>
      </c>
      <c s="36" t="s">
        <v>55</v>
      </c>
      <c>
        <f>(M244*21)/100</f>
      </c>
      <c t="s">
        <v>28</v>
      </c>
    </row>
    <row r="245" spans="1:5" ht="25.5">
      <c r="A245" s="35" t="s">
        <v>56</v>
      </c>
      <c r="E245" s="39" t="s">
        <v>4229</v>
      </c>
    </row>
    <row r="246" spans="1:5" ht="12.75">
      <c r="A246" s="35" t="s">
        <v>57</v>
      </c>
      <c r="E246" s="40" t="s">
        <v>5</v>
      </c>
    </row>
    <row r="247" spans="1:5" ht="242.25">
      <c r="A247" t="s">
        <v>58</v>
      </c>
      <c r="E247" s="39" t="s">
        <v>4230</v>
      </c>
    </row>
    <row r="248" spans="1:16" ht="12.75">
      <c r="A248" t="s">
        <v>50</v>
      </c>
      <c s="34" t="s">
        <v>374</v>
      </c>
      <c s="34" t="s">
        <v>217</v>
      </c>
      <c s="35" t="s">
        <v>5</v>
      </c>
      <c s="6" t="s">
        <v>218</v>
      </c>
      <c s="36" t="s">
        <v>202</v>
      </c>
      <c s="37">
        <v>7861</v>
      </c>
      <c s="36">
        <v>0</v>
      </c>
      <c s="36">
        <f>ROUND(G248*H248,6)</f>
      </c>
      <c r="L248" s="38">
        <v>0</v>
      </c>
      <c s="32">
        <f>ROUND(ROUND(L248,2)*ROUND(G248,3),2)</f>
      </c>
      <c s="36" t="s">
        <v>55</v>
      </c>
      <c>
        <f>(M248*21)/100</f>
      </c>
      <c t="s">
        <v>28</v>
      </c>
    </row>
    <row r="249" spans="1:5" ht="12.75">
      <c r="A249" s="35" t="s">
        <v>56</v>
      </c>
      <c r="E249" s="39" t="s">
        <v>218</v>
      </c>
    </row>
    <row r="250" spans="1:5" ht="12.75">
      <c r="A250" s="35" t="s">
        <v>57</v>
      </c>
      <c r="E250" s="40" t="s">
        <v>5</v>
      </c>
    </row>
    <row r="251" spans="1:5" ht="140.25">
      <c r="A251" t="s">
        <v>58</v>
      </c>
      <c r="E251" s="39" t="s">
        <v>219</v>
      </c>
    </row>
    <row r="252" spans="1:16" ht="12.75">
      <c r="A252" t="s">
        <v>50</v>
      </c>
      <c s="34" t="s">
        <v>378</v>
      </c>
      <c s="34" t="s">
        <v>4231</v>
      </c>
      <c s="35" t="s">
        <v>5</v>
      </c>
      <c s="6" t="s">
        <v>4232</v>
      </c>
      <c s="36" t="s">
        <v>202</v>
      </c>
      <c s="37">
        <v>20</v>
      </c>
      <c s="36">
        <v>0</v>
      </c>
      <c s="36">
        <f>ROUND(G252*H252,6)</f>
      </c>
      <c r="L252" s="38">
        <v>0</v>
      </c>
      <c s="32">
        <f>ROUND(ROUND(L252,2)*ROUND(G252,3),2)</f>
      </c>
      <c s="36" t="s">
        <v>55</v>
      </c>
      <c>
        <f>(M252*21)/100</f>
      </c>
      <c t="s">
        <v>28</v>
      </c>
    </row>
    <row r="253" spans="1:5" ht="12.75">
      <c r="A253" s="35" t="s">
        <v>56</v>
      </c>
      <c r="E253" s="39" t="s">
        <v>4232</v>
      </c>
    </row>
    <row r="254" spans="1:5" ht="12.75">
      <c r="A254" s="35" t="s">
        <v>57</v>
      </c>
      <c r="E254" s="40" t="s">
        <v>5</v>
      </c>
    </row>
    <row r="255" spans="1:5" ht="89.25">
      <c r="A255" t="s">
        <v>58</v>
      </c>
      <c r="E255" s="39" t="s">
        <v>4233</v>
      </c>
    </row>
    <row r="256" spans="1:16" ht="12.75">
      <c r="A256" t="s">
        <v>50</v>
      </c>
      <c s="34" t="s">
        <v>597</v>
      </c>
      <c s="34" t="s">
        <v>4234</v>
      </c>
      <c s="35" t="s">
        <v>5</v>
      </c>
      <c s="6" t="s">
        <v>4235</v>
      </c>
      <c s="36" t="s">
        <v>202</v>
      </c>
      <c s="37">
        <v>26</v>
      </c>
      <c s="36">
        <v>0</v>
      </c>
      <c s="36">
        <f>ROUND(G256*H256,6)</f>
      </c>
      <c r="L256" s="38">
        <v>0</v>
      </c>
      <c s="32">
        <f>ROUND(ROUND(L256,2)*ROUND(G256,3),2)</f>
      </c>
      <c s="36" t="s">
        <v>55</v>
      </c>
      <c>
        <f>(M256*21)/100</f>
      </c>
      <c t="s">
        <v>28</v>
      </c>
    </row>
    <row r="257" spans="1:5" ht="12.75">
      <c r="A257" s="35" t="s">
        <v>56</v>
      </c>
      <c r="E257" s="39" t="s">
        <v>4235</v>
      </c>
    </row>
    <row r="258" spans="1:5" ht="12.75">
      <c r="A258" s="35" t="s">
        <v>57</v>
      </c>
      <c r="E258" s="40" t="s">
        <v>5</v>
      </c>
    </row>
    <row r="259" spans="1:5" ht="89.25">
      <c r="A259" t="s">
        <v>58</v>
      </c>
      <c r="E259" s="39" t="s">
        <v>4236</v>
      </c>
    </row>
    <row r="260" spans="1:16" ht="12.75">
      <c r="A260" t="s">
        <v>50</v>
      </c>
      <c s="34" t="s">
        <v>598</v>
      </c>
      <c s="34" t="s">
        <v>4237</v>
      </c>
      <c s="35" t="s">
        <v>5</v>
      </c>
      <c s="6" t="s">
        <v>4238</v>
      </c>
      <c s="36" t="s">
        <v>202</v>
      </c>
      <c s="37">
        <v>3</v>
      </c>
      <c s="36">
        <v>0</v>
      </c>
      <c s="36">
        <f>ROUND(G260*H260,6)</f>
      </c>
      <c r="L260" s="38">
        <v>0</v>
      </c>
      <c s="32">
        <f>ROUND(ROUND(L260,2)*ROUND(G260,3),2)</f>
      </c>
      <c s="36" t="s">
        <v>55</v>
      </c>
      <c>
        <f>(M260*21)/100</f>
      </c>
      <c t="s">
        <v>28</v>
      </c>
    </row>
    <row r="261" spans="1:5" ht="12.75">
      <c r="A261" s="35" t="s">
        <v>56</v>
      </c>
      <c r="E261" s="39" t="s">
        <v>4238</v>
      </c>
    </row>
    <row r="262" spans="1:5" ht="12.75">
      <c r="A262" s="35" t="s">
        <v>57</v>
      </c>
      <c r="E262" s="40" t="s">
        <v>5</v>
      </c>
    </row>
    <row r="263" spans="1:5" ht="89.25">
      <c r="A263" t="s">
        <v>58</v>
      </c>
      <c r="E263" s="39" t="s">
        <v>4239</v>
      </c>
    </row>
    <row r="264" spans="1:16" ht="12.75">
      <c r="A264" t="s">
        <v>50</v>
      </c>
      <c s="34" t="s">
        <v>382</v>
      </c>
      <c s="34" t="s">
        <v>4240</v>
      </c>
      <c s="35" t="s">
        <v>5</v>
      </c>
      <c s="6" t="s">
        <v>4241</v>
      </c>
      <c s="36" t="s">
        <v>202</v>
      </c>
      <c s="37">
        <v>20</v>
      </c>
      <c s="36">
        <v>0</v>
      </c>
      <c s="36">
        <f>ROUND(G264*H264,6)</f>
      </c>
      <c r="L264" s="38">
        <v>0</v>
      </c>
      <c s="32">
        <f>ROUND(ROUND(L264,2)*ROUND(G264,3),2)</f>
      </c>
      <c s="36" t="s">
        <v>55</v>
      </c>
      <c>
        <f>(M264*21)/100</f>
      </c>
      <c t="s">
        <v>28</v>
      </c>
    </row>
    <row r="265" spans="1:5" ht="12.75">
      <c r="A265" s="35" t="s">
        <v>56</v>
      </c>
      <c r="E265" s="39" t="s">
        <v>4241</v>
      </c>
    </row>
    <row r="266" spans="1:5" ht="12.75">
      <c r="A266" s="35" t="s">
        <v>57</v>
      </c>
      <c r="E266" s="40" t="s">
        <v>5</v>
      </c>
    </row>
    <row r="267" spans="1:5" ht="89.25">
      <c r="A267" t="s">
        <v>58</v>
      </c>
      <c r="E267" s="39" t="s">
        <v>4242</v>
      </c>
    </row>
    <row r="268" spans="1:16" ht="12.75">
      <c r="A268" t="s">
        <v>50</v>
      </c>
      <c s="34" t="s">
        <v>386</v>
      </c>
      <c s="34" t="s">
        <v>4243</v>
      </c>
      <c s="35" t="s">
        <v>5</v>
      </c>
      <c s="6" t="s">
        <v>4244</v>
      </c>
      <c s="36" t="s">
        <v>202</v>
      </c>
      <c s="37">
        <v>26</v>
      </c>
      <c s="36">
        <v>0</v>
      </c>
      <c s="36">
        <f>ROUND(G268*H268,6)</f>
      </c>
      <c r="L268" s="38">
        <v>0</v>
      </c>
      <c s="32">
        <f>ROUND(ROUND(L268,2)*ROUND(G268,3),2)</f>
      </c>
      <c s="36" t="s">
        <v>55</v>
      </c>
      <c>
        <f>(M268*21)/100</f>
      </c>
      <c t="s">
        <v>28</v>
      </c>
    </row>
    <row r="269" spans="1:5" ht="12.75">
      <c r="A269" s="35" t="s">
        <v>56</v>
      </c>
      <c r="E269" s="39" t="s">
        <v>4244</v>
      </c>
    </row>
    <row r="270" spans="1:5" ht="12.75">
      <c r="A270" s="35" t="s">
        <v>57</v>
      </c>
      <c r="E270" s="40" t="s">
        <v>5</v>
      </c>
    </row>
    <row r="271" spans="1:5" ht="89.25">
      <c r="A271" t="s">
        <v>58</v>
      </c>
      <c r="E271" s="39" t="s">
        <v>4245</v>
      </c>
    </row>
    <row r="272" spans="1:16" ht="12.75">
      <c r="A272" t="s">
        <v>50</v>
      </c>
      <c s="34" t="s">
        <v>390</v>
      </c>
      <c s="34" t="s">
        <v>4246</v>
      </c>
      <c s="35" t="s">
        <v>5</v>
      </c>
      <c s="6" t="s">
        <v>4247</v>
      </c>
      <c s="36" t="s">
        <v>202</v>
      </c>
      <c s="37">
        <v>3</v>
      </c>
      <c s="36">
        <v>0</v>
      </c>
      <c s="36">
        <f>ROUND(G272*H272,6)</f>
      </c>
      <c r="L272" s="38">
        <v>0</v>
      </c>
      <c s="32">
        <f>ROUND(ROUND(L272,2)*ROUND(G272,3),2)</f>
      </c>
      <c s="36" t="s">
        <v>55</v>
      </c>
      <c>
        <f>(M272*21)/100</f>
      </c>
      <c t="s">
        <v>28</v>
      </c>
    </row>
    <row r="273" spans="1:5" ht="12.75">
      <c r="A273" s="35" t="s">
        <v>56</v>
      </c>
      <c r="E273" s="39" t="s">
        <v>4247</v>
      </c>
    </row>
    <row r="274" spans="1:5" ht="12.75">
      <c r="A274" s="35" t="s">
        <v>57</v>
      </c>
      <c r="E274" s="40" t="s">
        <v>5</v>
      </c>
    </row>
    <row r="275" spans="1:5" ht="89.25">
      <c r="A275" t="s">
        <v>58</v>
      </c>
      <c r="E275" s="39" t="s">
        <v>4248</v>
      </c>
    </row>
    <row r="276" spans="1:16" ht="12.75">
      <c r="A276" t="s">
        <v>50</v>
      </c>
      <c s="34" t="s">
        <v>394</v>
      </c>
      <c s="34" t="s">
        <v>4249</v>
      </c>
      <c s="35" t="s">
        <v>5</v>
      </c>
      <c s="6" t="s">
        <v>4250</v>
      </c>
      <c s="36" t="s">
        <v>54</v>
      </c>
      <c s="37">
        <v>22</v>
      </c>
      <c s="36">
        <v>0</v>
      </c>
      <c s="36">
        <f>ROUND(G276*H276,6)</f>
      </c>
      <c r="L276" s="38">
        <v>0</v>
      </c>
      <c s="32">
        <f>ROUND(ROUND(L276,2)*ROUND(G276,3),2)</f>
      </c>
      <c s="36" t="s">
        <v>55</v>
      </c>
      <c>
        <f>(M276*21)/100</f>
      </c>
      <c t="s">
        <v>28</v>
      </c>
    </row>
    <row r="277" spans="1:5" ht="12.75">
      <c r="A277" s="35" t="s">
        <v>56</v>
      </c>
      <c r="E277" s="39" t="s">
        <v>4250</v>
      </c>
    </row>
    <row r="278" spans="1:5" ht="12.75">
      <c r="A278" s="35" t="s">
        <v>57</v>
      </c>
      <c r="E278" s="40" t="s">
        <v>5</v>
      </c>
    </row>
    <row r="279" spans="1:5" ht="89.25">
      <c r="A279" t="s">
        <v>58</v>
      </c>
      <c r="E279" s="39" t="s">
        <v>4251</v>
      </c>
    </row>
    <row r="280" spans="1:16" ht="12.75">
      <c r="A280" t="s">
        <v>50</v>
      </c>
      <c s="34" t="s">
        <v>398</v>
      </c>
      <c s="34" t="s">
        <v>4252</v>
      </c>
      <c s="35" t="s">
        <v>5</v>
      </c>
      <c s="6" t="s">
        <v>4253</v>
      </c>
      <c s="36" t="s">
        <v>54</v>
      </c>
      <c s="37">
        <v>28</v>
      </c>
      <c s="36">
        <v>0</v>
      </c>
      <c s="36">
        <f>ROUND(G280*H280,6)</f>
      </c>
      <c r="L280" s="38">
        <v>0</v>
      </c>
      <c s="32">
        <f>ROUND(ROUND(L280,2)*ROUND(G280,3),2)</f>
      </c>
      <c s="36" t="s">
        <v>55</v>
      </c>
      <c>
        <f>(M280*21)/100</f>
      </c>
      <c t="s">
        <v>28</v>
      </c>
    </row>
    <row r="281" spans="1:5" ht="12.75">
      <c r="A281" s="35" t="s">
        <v>56</v>
      </c>
      <c r="E281" s="39" t="s">
        <v>4253</v>
      </c>
    </row>
    <row r="282" spans="1:5" ht="12.75">
      <c r="A282" s="35" t="s">
        <v>57</v>
      </c>
      <c r="E282" s="40" t="s">
        <v>5</v>
      </c>
    </row>
    <row r="283" spans="1:5" ht="89.25">
      <c r="A283" t="s">
        <v>58</v>
      </c>
      <c r="E283" s="39" t="s">
        <v>4254</v>
      </c>
    </row>
    <row r="284" spans="1:16" ht="12.75">
      <c r="A284" t="s">
        <v>50</v>
      </c>
      <c s="34" t="s">
        <v>615</v>
      </c>
      <c s="34" t="s">
        <v>4255</v>
      </c>
      <c s="35" t="s">
        <v>5</v>
      </c>
      <c s="6" t="s">
        <v>4256</v>
      </c>
      <c s="36" t="s">
        <v>54</v>
      </c>
      <c s="37">
        <v>6</v>
      </c>
      <c s="36">
        <v>0</v>
      </c>
      <c s="36">
        <f>ROUND(G284*H284,6)</f>
      </c>
      <c r="L284" s="38">
        <v>0</v>
      </c>
      <c s="32">
        <f>ROUND(ROUND(L284,2)*ROUND(G284,3),2)</f>
      </c>
      <c s="36" t="s">
        <v>55</v>
      </c>
      <c>
        <f>(M284*21)/100</f>
      </c>
      <c t="s">
        <v>28</v>
      </c>
    </row>
    <row r="285" spans="1:5" ht="12.75">
      <c r="A285" s="35" t="s">
        <v>56</v>
      </c>
      <c r="E285" s="39" t="s">
        <v>4256</v>
      </c>
    </row>
    <row r="286" spans="1:5" ht="12.75">
      <c r="A286" s="35" t="s">
        <v>57</v>
      </c>
      <c r="E286" s="40" t="s">
        <v>5</v>
      </c>
    </row>
    <row r="287" spans="1:5" ht="89.25">
      <c r="A287" t="s">
        <v>58</v>
      </c>
      <c r="E287" s="39" t="s">
        <v>4257</v>
      </c>
    </row>
    <row r="288" spans="1:16" ht="25.5">
      <c r="A288" t="s">
        <v>50</v>
      </c>
      <c s="34" t="s">
        <v>619</v>
      </c>
      <c s="34" t="s">
        <v>4258</v>
      </c>
      <c s="35" t="s">
        <v>5</v>
      </c>
      <c s="6" t="s">
        <v>4259</v>
      </c>
      <c s="36" t="s">
        <v>54</v>
      </c>
      <c s="37">
        <v>56</v>
      </c>
      <c s="36">
        <v>0</v>
      </c>
      <c s="36">
        <f>ROUND(G288*H288,6)</f>
      </c>
      <c r="L288" s="38">
        <v>0</v>
      </c>
      <c s="32">
        <f>ROUND(ROUND(L288,2)*ROUND(G288,3),2)</f>
      </c>
      <c s="36" t="s">
        <v>55</v>
      </c>
      <c>
        <f>(M288*21)/100</f>
      </c>
      <c t="s">
        <v>28</v>
      </c>
    </row>
    <row r="289" spans="1:5" ht="25.5">
      <c r="A289" s="35" t="s">
        <v>56</v>
      </c>
      <c r="E289" s="39" t="s">
        <v>4259</v>
      </c>
    </row>
    <row r="290" spans="1:5" ht="12.75">
      <c r="A290" s="35" t="s">
        <v>57</v>
      </c>
      <c r="E290" s="40" t="s">
        <v>5</v>
      </c>
    </row>
    <row r="291" spans="1:5" ht="191.25">
      <c r="A291" t="s">
        <v>58</v>
      </c>
      <c r="E291" s="39" t="s">
        <v>4260</v>
      </c>
    </row>
    <row r="292" spans="1:16" ht="12.75">
      <c r="A292" t="s">
        <v>50</v>
      </c>
      <c s="34" t="s">
        <v>622</v>
      </c>
      <c s="34" t="s">
        <v>2022</v>
      </c>
      <c s="35" t="s">
        <v>5</v>
      </c>
      <c s="6" t="s">
        <v>4261</v>
      </c>
      <c s="36" t="s">
        <v>202</v>
      </c>
      <c s="37">
        <v>46</v>
      </c>
      <c s="36">
        <v>0</v>
      </c>
      <c s="36">
        <f>ROUND(G292*H292,6)</f>
      </c>
      <c r="L292" s="38">
        <v>0</v>
      </c>
      <c s="32">
        <f>ROUND(ROUND(L292,2)*ROUND(G292,3),2)</f>
      </c>
      <c s="36" t="s">
        <v>55</v>
      </c>
      <c>
        <f>(M292*21)/100</f>
      </c>
      <c t="s">
        <v>28</v>
      </c>
    </row>
    <row r="293" spans="1:5" ht="12.75">
      <c r="A293" s="35" t="s">
        <v>56</v>
      </c>
      <c r="E293" s="39" t="s">
        <v>4261</v>
      </c>
    </row>
    <row r="294" spans="1:5" ht="12.75">
      <c r="A294" s="35" t="s">
        <v>57</v>
      </c>
      <c r="E294" s="40" t="s">
        <v>5</v>
      </c>
    </row>
    <row r="295" spans="1:5" ht="140.25">
      <c r="A295" t="s">
        <v>58</v>
      </c>
      <c r="E295" s="39" t="s">
        <v>4262</v>
      </c>
    </row>
    <row r="296" spans="1:16" ht="12.75">
      <c r="A296" t="s">
        <v>50</v>
      </c>
      <c s="34" t="s">
        <v>624</v>
      </c>
      <c s="34" t="s">
        <v>4263</v>
      </c>
      <c s="35" t="s">
        <v>5</v>
      </c>
      <c s="6" t="s">
        <v>4264</v>
      </c>
      <c s="36" t="s">
        <v>202</v>
      </c>
      <c s="37">
        <v>3</v>
      </c>
      <c s="36">
        <v>0</v>
      </c>
      <c s="36">
        <f>ROUND(G296*H296,6)</f>
      </c>
      <c r="L296" s="38">
        <v>0</v>
      </c>
      <c s="32">
        <f>ROUND(ROUND(L296,2)*ROUND(G296,3),2)</f>
      </c>
      <c s="36" t="s">
        <v>55</v>
      </c>
      <c>
        <f>(M296*21)/100</f>
      </c>
      <c t="s">
        <v>28</v>
      </c>
    </row>
    <row r="297" spans="1:5" ht="12.75">
      <c r="A297" s="35" t="s">
        <v>56</v>
      </c>
      <c r="E297" s="39" t="s">
        <v>4264</v>
      </c>
    </row>
    <row r="298" spans="1:5" ht="12.75">
      <c r="A298" s="35" t="s">
        <v>57</v>
      </c>
      <c r="E298" s="40" t="s">
        <v>5</v>
      </c>
    </row>
    <row r="299" spans="1:5" ht="140.25">
      <c r="A299" t="s">
        <v>58</v>
      </c>
      <c r="E299" s="39" t="s">
        <v>4265</v>
      </c>
    </row>
    <row r="300" spans="1:16" ht="12.75">
      <c r="A300" t="s">
        <v>50</v>
      </c>
      <c s="34" t="s">
        <v>1049</v>
      </c>
      <c s="34" t="s">
        <v>4266</v>
      </c>
      <c s="35" t="s">
        <v>5</v>
      </c>
      <c s="6" t="s">
        <v>4267</v>
      </c>
      <c s="36" t="s">
        <v>202</v>
      </c>
      <c s="37">
        <v>5962</v>
      </c>
      <c s="36">
        <v>0</v>
      </c>
      <c s="36">
        <f>ROUND(G300*H300,6)</f>
      </c>
      <c r="L300" s="38">
        <v>0</v>
      </c>
      <c s="32">
        <f>ROUND(ROUND(L300,2)*ROUND(G300,3),2)</f>
      </c>
      <c s="36" t="s">
        <v>62</v>
      </c>
      <c>
        <f>(M300*21)/100</f>
      </c>
      <c t="s">
        <v>28</v>
      </c>
    </row>
    <row r="301" spans="1:5" ht="12.75">
      <c r="A301" s="35" t="s">
        <v>56</v>
      </c>
      <c r="E301" s="39" t="s">
        <v>4267</v>
      </c>
    </row>
    <row r="302" spans="1:5" ht="12.75">
      <c r="A302" s="35" t="s">
        <v>57</v>
      </c>
      <c r="E302" s="40" t="s">
        <v>5</v>
      </c>
    </row>
    <row r="303" spans="1:5" ht="89.25">
      <c r="A303" t="s">
        <v>58</v>
      </c>
      <c r="E303" s="39" t="s">
        <v>4268</v>
      </c>
    </row>
    <row r="304" spans="1:16" ht="12.75">
      <c r="A304" t="s">
        <v>50</v>
      </c>
      <c s="34" t="s">
        <v>628</v>
      </c>
      <c s="34" t="s">
        <v>576</v>
      </c>
      <c s="35" t="s">
        <v>5</v>
      </c>
      <c s="6" t="s">
        <v>577</v>
      </c>
      <c s="36" t="s">
        <v>202</v>
      </c>
      <c s="37">
        <v>5962</v>
      </c>
      <c s="36">
        <v>0</v>
      </c>
      <c s="36">
        <f>ROUND(G304*H304,6)</f>
      </c>
      <c r="L304" s="38">
        <v>0</v>
      </c>
      <c s="32">
        <f>ROUND(ROUND(L304,2)*ROUND(G304,3),2)</f>
      </c>
      <c s="36" t="s">
        <v>55</v>
      </c>
      <c>
        <f>(M304*21)/100</f>
      </c>
      <c t="s">
        <v>28</v>
      </c>
    </row>
    <row r="305" spans="1:5" ht="12.75">
      <c r="A305" s="35" t="s">
        <v>56</v>
      </c>
      <c r="E305" s="39" t="s">
        <v>577</v>
      </c>
    </row>
    <row r="306" spans="1:5" ht="12.75">
      <c r="A306" s="35" t="s">
        <v>57</v>
      </c>
      <c r="E306" s="40" t="s">
        <v>5</v>
      </c>
    </row>
    <row r="307" spans="1:5" ht="191.25">
      <c r="A307" t="s">
        <v>58</v>
      </c>
      <c r="E307" s="39" t="s">
        <v>578</v>
      </c>
    </row>
    <row r="308" spans="1:16" ht="25.5">
      <c r="A308" t="s">
        <v>50</v>
      </c>
      <c s="34" t="s">
        <v>459</v>
      </c>
      <c s="34" t="s">
        <v>4269</v>
      </c>
      <c s="35" t="s">
        <v>5</v>
      </c>
      <c s="6" t="s">
        <v>4270</v>
      </c>
      <c s="36" t="s">
        <v>54</v>
      </c>
      <c s="37">
        <v>50</v>
      </c>
      <c s="36">
        <v>0</v>
      </c>
      <c s="36">
        <f>ROUND(G308*H308,6)</f>
      </c>
      <c r="L308" s="38">
        <v>0</v>
      </c>
      <c s="32">
        <f>ROUND(ROUND(L308,2)*ROUND(G308,3),2)</f>
      </c>
      <c s="36" t="s">
        <v>62</v>
      </c>
      <c>
        <f>(M308*21)/100</f>
      </c>
      <c t="s">
        <v>28</v>
      </c>
    </row>
    <row r="309" spans="1:5" ht="25.5">
      <c r="A309" s="35" t="s">
        <v>56</v>
      </c>
      <c r="E309" s="39" t="s">
        <v>4270</v>
      </c>
    </row>
    <row r="310" spans="1:5" ht="12.75">
      <c r="A310" s="35" t="s">
        <v>57</v>
      </c>
      <c r="E310" s="40" t="s">
        <v>5</v>
      </c>
    </row>
    <row r="311" spans="1:5" ht="140.25">
      <c r="A311" t="s">
        <v>58</v>
      </c>
      <c r="E311" s="39" t="s">
        <v>4271</v>
      </c>
    </row>
    <row r="312" spans="1:13" ht="12.75">
      <c r="A312" t="s">
        <v>47</v>
      </c>
      <c r="C312" s="31" t="s">
        <v>340</v>
      </c>
      <c r="E312" s="33" t="s">
        <v>592</v>
      </c>
      <c r="J312" s="32">
        <f>0</f>
      </c>
      <c s="32">
        <f>0</f>
      </c>
      <c s="32">
        <f>0+L313+L317+L321+L325+L329</f>
      </c>
      <c s="32">
        <f>0+M313+M317+M321+M325+M329</f>
      </c>
    </row>
    <row r="313" spans="1:16" ht="12.75">
      <c r="A313" t="s">
        <v>50</v>
      </c>
      <c s="34" t="s">
        <v>463</v>
      </c>
      <c s="34" t="s">
        <v>2955</v>
      </c>
      <c s="35" t="s">
        <v>5</v>
      </c>
      <c s="6" t="s">
        <v>2170</v>
      </c>
      <c s="36" t="s">
        <v>244</v>
      </c>
      <c s="37">
        <v>1</v>
      </c>
      <c s="36">
        <v>0</v>
      </c>
      <c s="36">
        <f>ROUND(G313*H313,6)</f>
      </c>
      <c r="L313" s="38">
        <v>0</v>
      </c>
      <c s="32">
        <f>ROUND(ROUND(L313,2)*ROUND(G313,3),2)</f>
      </c>
      <c s="36" t="s">
        <v>62</v>
      </c>
      <c>
        <f>(M313*21)/100</f>
      </c>
      <c t="s">
        <v>28</v>
      </c>
    </row>
    <row r="314" spans="1:5" ht="12.75">
      <c r="A314" s="35" t="s">
        <v>56</v>
      </c>
      <c r="E314" s="39" t="s">
        <v>2170</v>
      </c>
    </row>
    <row r="315" spans="1:5" ht="12.75">
      <c r="A315" s="35" t="s">
        <v>57</v>
      </c>
      <c r="E315" s="40" t="s">
        <v>5</v>
      </c>
    </row>
    <row r="316" spans="1:5" ht="89.25">
      <c r="A316" t="s">
        <v>58</v>
      </c>
      <c r="E316" s="39" t="s">
        <v>2172</v>
      </c>
    </row>
    <row r="317" spans="1:16" ht="12.75">
      <c r="A317" t="s">
        <v>50</v>
      </c>
      <c s="34" t="s">
        <v>632</v>
      </c>
      <c s="34" t="s">
        <v>2958</v>
      </c>
      <c s="35" t="s">
        <v>5</v>
      </c>
      <c s="6" t="s">
        <v>4272</v>
      </c>
      <c s="36" t="s">
        <v>2116</v>
      </c>
      <c s="37">
        <v>1</v>
      </c>
      <c s="36">
        <v>0</v>
      </c>
      <c s="36">
        <f>ROUND(G317*H317,6)</f>
      </c>
      <c r="L317" s="38">
        <v>0</v>
      </c>
      <c s="32">
        <f>ROUND(ROUND(L317,2)*ROUND(G317,3),2)</f>
      </c>
      <c s="36" t="s">
        <v>62</v>
      </c>
      <c>
        <f>(M317*21)/100</f>
      </c>
      <c t="s">
        <v>28</v>
      </c>
    </row>
    <row r="318" spans="1:5" ht="12.75">
      <c r="A318" s="35" t="s">
        <v>56</v>
      </c>
      <c r="E318" s="39" t="s">
        <v>4272</v>
      </c>
    </row>
    <row r="319" spans="1:5" ht="12.75">
      <c r="A319" s="35" t="s">
        <v>57</v>
      </c>
      <c r="E319" s="40" t="s">
        <v>5</v>
      </c>
    </row>
    <row r="320" spans="1:5" ht="242.25">
      <c r="A320" t="s">
        <v>58</v>
      </c>
      <c r="E320" s="39" t="s">
        <v>4273</v>
      </c>
    </row>
    <row r="321" spans="1:16" ht="12.75">
      <c r="A321" t="s">
        <v>50</v>
      </c>
      <c s="34" t="s">
        <v>634</v>
      </c>
      <c s="34" t="s">
        <v>2959</v>
      </c>
      <c s="35" t="s">
        <v>5</v>
      </c>
      <c s="6" t="s">
        <v>2799</v>
      </c>
      <c s="36" t="s">
        <v>621</v>
      </c>
      <c s="37">
        <v>72</v>
      </c>
      <c s="36">
        <v>0</v>
      </c>
      <c s="36">
        <f>ROUND(G321*H321,6)</f>
      </c>
      <c r="L321" s="38">
        <v>0</v>
      </c>
      <c s="32">
        <f>ROUND(ROUND(L321,2)*ROUND(G321,3),2)</f>
      </c>
      <c s="36" t="s">
        <v>62</v>
      </c>
      <c>
        <f>(M321*21)/100</f>
      </c>
      <c t="s">
        <v>28</v>
      </c>
    </row>
    <row r="322" spans="1:5" ht="12.75">
      <c r="A322" s="35" t="s">
        <v>56</v>
      </c>
      <c r="E322" s="39" t="s">
        <v>2799</v>
      </c>
    </row>
    <row r="323" spans="1:5" ht="12.75">
      <c r="A323" s="35" t="s">
        <v>57</v>
      </c>
      <c r="E323" s="40" t="s">
        <v>5</v>
      </c>
    </row>
    <row r="324" spans="1:5" ht="89.25">
      <c r="A324" t="s">
        <v>58</v>
      </c>
      <c r="E324" s="39" t="s">
        <v>2800</v>
      </c>
    </row>
    <row r="325" spans="1:16" ht="12.75">
      <c r="A325" t="s">
        <v>50</v>
      </c>
      <c s="34" t="s">
        <v>587</v>
      </c>
      <c s="34" t="s">
        <v>4274</v>
      </c>
      <c s="35" t="s">
        <v>5</v>
      </c>
      <c s="6" t="s">
        <v>636</v>
      </c>
      <c s="36" t="s">
        <v>239</v>
      </c>
      <c s="37">
        <v>1</v>
      </c>
      <c s="36">
        <v>0</v>
      </c>
      <c s="36">
        <f>ROUND(G325*H325,6)</f>
      </c>
      <c r="L325" s="38">
        <v>0</v>
      </c>
      <c s="32">
        <f>ROUND(ROUND(L325,2)*ROUND(G325,3),2)</f>
      </c>
      <c s="36" t="s">
        <v>62</v>
      </c>
      <c>
        <f>(M325*21)/100</f>
      </c>
      <c t="s">
        <v>28</v>
      </c>
    </row>
    <row r="326" spans="1:5" ht="12.75">
      <c r="A326" s="35" t="s">
        <v>56</v>
      </c>
      <c r="E326" s="39" t="s">
        <v>636</v>
      </c>
    </row>
    <row r="327" spans="1:5" ht="12.75">
      <c r="A327" s="35" t="s">
        <v>57</v>
      </c>
      <c r="E327" s="40" t="s">
        <v>5</v>
      </c>
    </row>
    <row r="328" spans="1:5" ht="89.25">
      <c r="A328" t="s">
        <v>58</v>
      </c>
      <c r="E328" s="39" t="s">
        <v>4275</v>
      </c>
    </row>
    <row r="329" spans="1:16" ht="38.25">
      <c r="A329" t="s">
        <v>50</v>
      </c>
      <c s="34" t="s">
        <v>1063</v>
      </c>
      <c s="34" t="s">
        <v>2173</v>
      </c>
      <c s="35" t="s">
        <v>2174</v>
      </c>
      <c s="6" t="s">
        <v>2175</v>
      </c>
      <c s="36" t="s">
        <v>2176</v>
      </c>
      <c s="37">
        <v>1.34</v>
      </c>
      <c s="36">
        <v>0</v>
      </c>
      <c s="36">
        <f>ROUND(G329*H329,6)</f>
      </c>
      <c r="L329" s="38">
        <v>0</v>
      </c>
      <c s="32">
        <f>ROUND(ROUND(L329,2)*ROUND(G329,3),2)</f>
      </c>
      <c s="36" t="s">
        <v>62</v>
      </c>
      <c>
        <f>(M329*21)/100</f>
      </c>
      <c t="s">
        <v>28</v>
      </c>
    </row>
    <row r="330" spans="1:5" ht="51">
      <c r="A330" s="35" t="s">
        <v>56</v>
      </c>
      <c r="E330" s="39" t="s">
        <v>2177</v>
      </c>
    </row>
    <row r="331" spans="1:5" ht="12.75">
      <c r="A331" s="35" t="s">
        <v>57</v>
      </c>
      <c r="E331" s="40" t="s">
        <v>5</v>
      </c>
    </row>
    <row r="332" spans="1:5" ht="191.25">
      <c r="A332" t="s">
        <v>58</v>
      </c>
      <c r="E332" s="39" t="s">
        <v>2179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2043</v>
      </c>
      <c s="41">
        <f>Rekapitulace!C21</f>
      </c>
      <c s="20" t="s">
        <v>0</v>
      </c>
      <c t="s">
        <v>23</v>
      </c>
      <c t="s">
        <v>28</v>
      </c>
    </row>
    <row r="4" spans="1:16" ht="32" customHeight="1">
      <c r="A4" s="24" t="s">
        <v>20</v>
      </c>
      <c s="25" t="s">
        <v>29</v>
      </c>
      <c s="27" t="s">
        <v>2043</v>
      </c>
      <c r="E4" s="26" t="s">
        <v>2044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COUNTIFS(L8:L4533,"=0",A8:A4533,"P")+COUNTIFS(L8:L4533,"",A8:A4533,"P")+SUM(Q8:Q4533)</f>
      </c>
    </row>
    <row r="8" spans="1:13" ht="12.75">
      <c r="A8" t="s">
        <v>45</v>
      </c>
      <c r="C8" s="28" t="s">
        <v>4278</v>
      </c>
      <c r="E8" s="30" t="s">
        <v>4277</v>
      </c>
      <c r="J8" s="29">
        <f>0+J9+J14+J51+J140+J333+J574+J583+J760+J793+J830+J839+J976+J989+J1002+J1031+J1168+J3297+J3550+J3595+J3628+J3661+J3706+J3743+J3784+J3813+J3834+J3851+J3936+J4025+J4178+J4199+J4484+J4513+J4518+J4523+J4528</f>
      </c>
      <c s="29">
        <f>0+K9+K14+K51+K140+K333+K574+K583+K760+K793+K830+K839+K976+K989+K1002+K1031+K1168+K3297+K3550+K3595+K3628+K3661+K3706+K3743+K3784+K3813+K3834+K3851+K3936+K4025+K4178+K4199+K4484+K4513+K4518+K4523+K4528</f>
      </c>
      <c s="29">
        <f>0+L9+L14+L51+L140+L333+L574+L583+L760+L793+L830+L839+L976+L989+L1002+L1031+L1168+L3297+L3550+L3595+L3628+L3661+L3706+L3743+L3784+L3813+L3834+L3851+L3936+L4025+L4178+L4199+L4484+L4513+L4518+L4523+L4528</f>
      </c>
      <c s="29">
        <f>0+M9+M14+M51+M140+M333+M574+M583+M760+M793+M830+M839+M976+M989+M1002+M1031+M1168+M3297+M3550+M3595+M3628+M3661+M3706+M3743+M3784+M3813+M3834+M3851+M3936+M4025+M4178+M4199+M4484+M4513+M4518+M4523+M4528</f>
      </c>
    </row>
    <row r="9" spans="1:13" ht="12.75">
      <c r="A9" t="s">
        <v>47</v>
      </c>
      <c r="C9" s="31" t="s">
        <v>4279</v>
      </c>
      <c r="E9" s="33" t="s">
        <v>4280</v>
      </c>
      <c r="J9" s="32">
        <f>0</f>
      </c>
      <c s="32">
        <f>0</f>
      </c>
      <c s="32">
        <f>0+L10</f>
      </c>
      <c s="32">
        <f>0+M10</f>
      </c>
    </row>
    <row r="10" spans="1:16" ht="12.75">
      <c r="A10" t="s">
        <v>50</v>
      </c>
      <c s="34" t="s">
        <v>4281</v>
      </c>
      <c s="34" t="s">
        <v>4282</v>
      </c>
      <c s="35" t="s">
        <v>5</v>
      </c>
      <c s="6" t="s">
        <v>4283</v>
      </c>
      <c s="36" t="s">
        <v>239</v>
      </c>
      <c s="37">
        <v>1</v>
      </c>
      <c s="36">
        <v>0</v>
      </c>
      <c s="36">
        <f>ROUND(G10*H10,6)</f>
      </c>
      <c r="L10" s="38">
        <v>0</v>
      </c>
      <c s="32">
        <f>ROUND(ROUND(L10,2)*ROUND(G10,3),2)</f>
      </c>
      <c s="36" t="s">
        <v>2183</v>
      </c>
      <c>
        <f>(M10*21)/100</f>
      </c>
      <c t="s">
        <v>28</v>
      </c>
    </row>
    <row r="11" spans="1:5" ht="12.75">
      <c r="A11" s="35" t="s">
        <v>56</v>
      </c>
      <c r="E11" s="39" t="s">
        <v>4283</v>
      </c>
    </row>
    <row r="12" spans="1:5" ht="12.75">
      <c r="A12" s="35" t="s">
        <v>57</v>
      </c>
      <c r="E12" s="40" t="s">
        <v>4284</v>
      </c>
    </row>
    <row r="13" spans="1:5" ht="12.75">
      <c r="A13" t="s">
        <v>58</v>
      </c>
      <c r="E13" s="39" t="s">
        <v>5</v>
      </c>
    </row>
    <row r="14" spans="1:13" ht="12.75">
      <c r="A14" t="s">
        <v>47</v>
      </c>
      <c r="C14" s="31" t="s">
        <v>51</v>
      </c>
      <c r="E14" s="33" t="s">
        <v>4285</v>
      </c>
      <c r="J14" s="32">
        <f>0</f>
      </c>
      <c s="32">
        <f>0</f>
      </c>
      <c s="32">
        <f>0+L15+L19+L23+L27+L31+L35+L39+L43+L47</f>
      </c>
      <c s="32">
        <f>0+M15+M19+M23+M27+M31+M35+M39+M43+M47</f>
      </c>
    </row>
    <row r="15" spans="1:16" ht="12.75">
      <c r="A15" t="s">
        <v>50</v>
      </c>
      <c s="34" t="s">
        <v>51</v>
      </c>
      <c s="34" t="s">
        <v>4286</v>
      </c>
      <c s="35" t="s">
        <v>5</v>
      </c>
      <c s="6" t="s">
        <v>4287</v>
      </c>
      <c s="36" t="s">
        <v>2716</v>
      </c>
      <c s="37">
        <v>62</v>
      </c>
      <c s="36">
        <v>0</v>
      </c>
      <c s="36">
        <f>ROUND(G15*H15,6)</f>
      </c>
      <c r="L15" s="38">
        <v>0</v>
      </c>
      <c s="32">
        <f>ROUND(ROUND(L15,2)*ROUND(G15,3),2)</f>
      </c>
      <c s="36" t="s">
        <v>55</v>
      </c>
      <c>
        <f>(M15*21)/100</f>
      </c>
      <c t="s">
        <v>28</v>
      </c>
    </row>
    <row r="16" spans="1:5" ht="12.75">
      <c r="A16" s="35" t="s">
        <v>56</v>
      </c>
      <c r="E16" s="39" t="s">
        <v>4287</v>
      </c>
    </row>
    <row r="17" spans="1:5" ht="25.5">
      <c r="A17" s="35" t="s">
        <v>57</v>
      </c>
      <c r="E17" s="42" t="s">
        <v>4288</v>
      </c>
    </row>
    <row r="18" spans="1:5" ht="293.25">
      <c r="A18" t="s">
        <v>58</v>
      </c>
      <c r="E18" s="39" t="s">
        <v>4289</v>
      </c>
    </row>
    <row r="19" spans="1:16" ht="25.5">
      <c r="A19" t="s">
        <v>50</v>
      </c>
      <c s="34" t="s">
        <v>28</v>
      </c>
      <c s="34" t="s">
        <v>4290</v>
      </c>
      <c s="35" t="s">
        <v>5</v>
      </c>
      <c s="6" t="s">
        <v>4291</v>
      </c>
      <c s="36" t="s">
        <v>2716</v>
      </c>
      <c s="37">
        <v>90</v>
      </c>
      <c s="36">
        <v>0</v>
      </c>
      <c s="36">
        <f>ROUND(G19*H19,6)</f>
      </c>
      <c r="L19" s="38">
        <v>0</v>
      </c>
      <c s="32">
        <f>ROUND(ROUND(L19,2)*ROUND(G19,3),2)</f>
      </c>
      <c s="36" t="s">
        <v>55</v>
      </c>
      <c>
        <f>(M19*21)/100</f>
      </c>
      <c t="s">
        <v>28</v>
      </c>
    </row>
    <row r="20" spans="1:5" ht="25.5">
      <c r="A20" s="35" t="s">
        <v>56</v>
      </c>
      <c r="E20" s="39" t="s">
        <v>4291</v>
      </c>
    </row>
    <row r="21" spans="1:5" ht="25.5">
      <c r="A21" s="35" t="s">
        <v>57</v>
      </c>
      <c r="E21" s="42" t="s">
        <v>4292</v>
      </c>
    </row>
    <row r="22" spans="1:5" ht="293.25">
      <c r="A22" t="s">
        <v>58</v>
      </c>
      <c r="E22" s="39" t="s">
        <v>4293</v>
      </c>
    </row>
    <row r="23" spans="1:16" ht="12.75">
      <c r="A23" t="s">
        <v>50</v>
      </c>
      <c s="34" t="s">
        <v>26</v>
      </c>
      <c s="34" t="s">
        <v>4294</v>
      </c>
      <c s="35" t="s">
        <v>5</v>
      </c>
      <c s="6" t="s">
        <v>4295</v>
      </c>
      <c s="36" t="s">
        <v>2716</v>
      </c>
      <c s="37">
        <v>102</v>
      </c>
      <c s="36">
        <v>0</v>
      </c>
      <c s="36">
        <f>ROUND(G23*H23,6)</f>
      </c>
      <c r="L23" s="38">
        <v>0</v>
      </c>
      <c s="32">
        <f>ROUND(ROUND(L23,2)*ROUND(G23,3),2)</f>
      </c>
      <c s="36" t="s">
        <v>55</v>
      </c>
      <c>
        <f>(M23*21)/100</f>
      </c>
      <c t="s">
        <v>28</v>
      </c>
    </row>
    <row r="24" spans="1:5" ht="12.75">
      <c r="A24" s="35" t="s">
        <v>56</v>
      </c>
      <c r="E24" s="39" t="s">
        <v>4295</v>
      </c>
    </row>
    <row r="25" spans="1:5" ht="51">
      <c r="A25" s="35" t="s">
        <v>57</v>
      </c>
      <c r="E25" s="42" t="s">
        <v>4296</v>
      </c>
    </row>
    <row r="26" spans="1:5" ht="242.25">
      <c r="A26" t="s">
        <v>58</v>
      </c>
      <c r="E26" s="39" t="s">
        <v>4297</v>
      </c>
    </row>
    <row r="27" spans="1:16" ht="12.75">
      <c r="A27" t="s">
        <v>50</v>
      </c>
      <c s="34" t="s">
        <v>67</v>
      </c>
      <c s="34" t="s">
        <v>4298</v>
      </c>
      <c s="35" t="s">
        <v>5</v>
      </c>
      <c s="6" t="s">
        <v>4299</v>
      </c>
      <c s="36" t="s">
        <v>2716</v>
      </c>
      <c s="37">
        <v>102</v>
      </c>
      <c s="36">
        <v>0</v>
      </c>
      <c s="36">
        <f>ROUND(G27*H27,6)</f>
      </c>
      <c r="L27" s="38">
        <v>0</v>
      </c>
      <c s="32">
        <f>ROUND(ROUND(L27,2)*ROUND(G27,3),2)</f>
      </c>
      <c s="36" t="s">
        <v>55</v>
      </c>
      <c>
        <f>(M27*21)/100</f>
      </c>
      <c t="s">
        <v>28</v>
      </c>
    </row>
    <row r="28" spans="1:5" ht="12.75">
      <c r="A28" s="35" t="s">
        <v>56</v>
      </c>
      <c r="E28" s="39" t="s">
        <v>4299</v>
      </c>
    </row>
    <row r="29" spans="1:5" ht="51">
      <c r="A29" s="35" t="s">
        <v>57</v>
      </c>
      <c r="E29" s="42" t="s">
        <v>4296</v>
      </c>
    </row>
    <row r="30" spans="1:5" ht="242.25">
      <c r="A30" t="s">
        <v>58</v>
      </c>
      <c r="E30" s="39" t="s">
        <v>4300</v>
      </c>
    </row>
    <row r="31" spans="1:16" ht="12.75">
      <c r="A31" t="s">
        <v>50</v>
      </c>
      <c s="34" t="s">
        <v>71</v>
      </c>
      <c s="34" t="s">
        <v>4301</v>
      </c>
      <c s="35" t="s">
        <v>5</v>
      </c>
      <c s="6" t="s">
        <v>4302</v>
      </c>
      <c s="36" t="s">
        <v>2716</v>
      </c>
      <c s="37">
        <v>102</v>
      </c>
      <c s="36">
        <v>0</v>
      </c>
      <c s="36">
        <f>ROUND(G31*H31,6)</f>
      </c>
      <c r="L31" s="38">
        <v>0</v>
      </c>
      <c s="32">
        <f>ROUND(ROUND(L31,2)*ROUND(G31,3),2)</f>
      </c>
      <c s="36" t="s">
        <v>55</v>
      </c>
      <c>
        <f>(M31*21)/100</f>
      </c>
      <c t="s">
        <v>28</v>
      </c>
    </row>
    <row r="32" spans="1:5" ht="12.75">
      <c r="A32" s="35" t="s">
        <v>56</v>
      </c>
      <c r="E32" s="39" t="s">
        <v>4302</v>
      </c>
    </row>
    <row r="33" spans="1:5" ht="51">
      <c r="A33" s="35" t="s">
        <v>57</v>
      </c>
      <c r="E33" s="42" t="s">
        <v>4296</v>
      </c>
    </row>
    <row r="34" spans="1:5" ht="242.25">
      <c r="A34" t="s">
        <v>58</v>
      </c>
      <c r="E34" s="39" t="s">
        <v>4303</v>
      </c>
    </row>
    <row r="35" spans="1:16" ht="12.75">
      <c r="A35" t="s">
        <v>50</v>
      </c>
      <c s="34" t="s">
        <v>27</v>
      </c>
      <c s="34" t="s">
        <v>4304</v>
      </c>
      <c s="35" t="s">
        <v>5</v>
      </c>
      <c s="6" t="s">
        <v>4305</v>
      </c>
      <c s="36" t="s">
        <v>2716</v>
      </c>
      <c s="37">
        <v>62</v>
      </c>
      <c s="36">
        <v>0</v>
      </c>
      <c s="36">
        <f>ROUND(G35*H35,6)</f>
      </c>
      <c r="L35" s="38">
        <v>0</v>
      </c>
      <c s="32">
        <f>ROUND(ROUND(L35,2)*ROUND(G35,3),2)</f>
      </c>
      <c s="36" t="s">
        <v>55</v>
      </c>
      <c>
        <f>(M35*21)/100</f>
      </c>
      <c t="s">
        <v>28</v>
      </c>
    </row>
    <row r="36" spans="1:5" ht="12.75">
      <c r="A36" s="35" t="s">
        <v>56</v>
      </c>
      <c r="E36" s="39" t="s">
        <v>4305</v>
      </c>
    </row>
    <row r="37" spans="1:5" ht="25.5">
      <c r="A37" s="35" t="s">
        <v>57</v>
      </c>
      <c r="E37" s="42" t="s">
        <v>4288</v>
      </c>
    </row>
    <row r="38" spans="1:5" ht="242.25">
      <c r="A38" t="s">
        <v>58</v>
      </c>
      <c r="E38" s="39" t="s">
        <v>4306</v>
      </c>
    </row>
    <row r="39" spans="1:16" ht="12.75">
      <c r="A39" t="s">
        <v>50</v>
      </c>
      <c s="34" t="s">
        <v>78</v>
      </c>
      <c s="34" t="s">
        <v>4307</v>
      </c>
      <c s="35" t="s">
        <v>5</v>
      </c>
      <c s="6" t="s">
        <v>4308</v>
      </c>
      <c s="36" t="s">
        <v>4309</v>
      </c>
      <c s="37">
        <v>138.74</v>
      </c>
      <c s="36">
        <v>0</v>
      </c>
      <c s="36">
        <f>ROUND(G39*H39,6)</f>
      </c>
      <c r="L39" s="38">
        <v>0</v>
      </c>
      <c s="32">
        <f>ROUND(ROUND(L39,2)*ROUND(G39,3),2)</f>
      </c>
      <c s="36" t="s">
        <v>55</v>
      </c>
      <c>
        <f>(M39*21)/100</f>
      </c>
      <c t="s">
        <v>28</v>
      </c>
    </row>
    <row r="40" spans="1:5" ht="12.75">
      <c r="A40" s="35" t="s">
        <v>56</v>
      </c>
      <c r="E40" s="39" t="s">
        <v>4308</v>
      </c>
    </row>
    <row r="41" spans="1:5" ht="114.75">
      <c r="A41" s="35" t="s">
        <v>57</v>
      </c>
      <c r="E41" s="42" t="s">
        <v>4310</v>
      </c>
    </row>
    <row r="42" spans="1:5" ht="191.25">
      <c r="A42" t="s">
        <v>58</v>
      </c>
      <c r="E42" s="39" t="s">
        <v>4311</v>
      </c>
    </row>
    <row r="43" spans="1:16" ht="25.5">
      <c r="A43" t="s">
        <v>50</v>
      </c>
      <c s="34" t="s">
        <v>82</v>
      </c>
      <c s="34" t="s">
        <v>4312</v>
      </c>
      <c s="35" t="s">
        <v>5</v>
      </c>
      <c s="6" t="s">
        <v>4313</v>
      </c>
      <c s="36" t="s">
        <v>4309</v>
      </c>
      <c s="37">
        <v>693.7</v>
      </c>
      <c s="36">
        <v>0</v>
      </c>
      <c s="36">
        <f>ROUND(G43*H43,6)</f>
      </c>
      <c r="L43" s="38">
        <v>0</v>
      </c>
      <c s="32">
        <f>ROUND(ROUND(L43,2)*ROUND(G43,3),2)</f>
      </c>
      <c s="36" t="s">
        <v>55</v>
      </c>
      <c>
        <f>(M43*21)/100</f>
      </c>
      <c t="s">
        <v>28</v>
      </c>
    </row>
    <row r="44" spans="1:5" ht="25.5">
      <c r="A44" s="35" t="s">
        <v>56</v>
      </c>
      <c r="E44" s="39" t="s">
        <v>4313</v>
      </c>
    </row>
    <row r="45" spans="1:5" ht="25.5">
      <c r="A45" s="35" t="s">
        <v>57</v>
      </c>
      <c r="E45" s="42" t="s">
        <v>4314</v>
      </c>
    </row>
    <row r="46" spans="1:5" ht="242.25">
      <c r="A46" t="s">
        <v>58</v>
      </c>
      <c r="E46" s="39" t="s">
        <v>4315</v>
      </c>
    </row>
    <row r="47" spans="1:16" ht="12.75">
      <c r="A47" t="s">
        <v>50</v>
      </c>
      <c s="34" t="s">
        <v>86</v>
      </c>
      <c s="34" t="s">
        <v>4316</v>
      </c>
      <c s="35" t="s">
        <v>5</v>
      </c>
      <c s="6" t="s">
        <v>4317</v>
      </c>
      <c s="36" t="s">
        <v>4309</v>
      </c>
      <c s="37">
        <v>138.74</v>
      </c>
      <c s="36">
        <v>0</v>
      </c>
      <c s="36">
        <f>ROUND(G47*H47,6)</f>
      </c>
      <c r="L47" s="38">
        <v>0</v>
      </c>
      <c s="32">
        <f>ROUND(ROUND(L47,2)*ROUND(G47,3),2)</f>
      </c>
      <c s="36" t="s">
        <v>55</v>
      </c>
      <c>
        <f>(M47*21)/100</f>
      </c>
      <c t="s">
        <v>28</v>
      </c>
    </row>
    <row r="48" spans="1:5" ht="12.75">
      <c r="A48" s="35" t="s">
        <v>56</v>
      </c>
      <c r="E48" s="39" t="s">
        <v>4317</v>
      </c>
    </row>
    <row r="49" spans="1:5" ht="38.25">
      <c r="A49" s="35" t="s">
        <v>57</v>
      </c>
      <c r="E49" s="42" t="s">
        <v>4318</v>
      </c>
    </row>
    <row r="50" spans="1:5" ht="191.25">
      <c r="A50" t="s">
        <v>58</v>
      </c>
      <c r="E50" s="39" t="s">
        <v>4319</v>
      </c>
    </row>
    <row r="51" spans="1:13" ht="12.75">
      <c r="A51" t="s">
        <v>47</v>
      </c>
      <c r="C51" s="31" t="s">
        <v>28</v>
      </c>
      <c r="E51" s="33" t="s">
        <v>4320</v>
      </c>
      <c r="J51" s="32">
        <f>0</f>
      </c>
      <c s="32">
        <f>0</f>
      </c>
      <c s="32">
        <f>0+L52+L56+L60+L64+L68+L72+L76+L80+L84+L88+L92+L96+L100+L104+L108+L112+L116+L120+L124+L128+L132+L136</f>
      </c>
      <c s="32">
        <f>0+M52+M56+M60+M64+M68+M72+M76+M80+M84+M88+M92+M96+M100+M104+M108+M112+M116+M120+M124+M128+M132+M136</f>
      </c>
    </row>
    <row r="52" spans="1:16" ht="12.75">
      <c r="A52" t="s">
        <v>50</v>
      </c>
      <c s="34" t="s">
        <v>90</v>
      </c>
      <c s="34" t="s">
        <v>4321</v>
      </c>
      <c s="35" t="s">
        <v>5</v>
      </c>
      <c s="6" t="s">
        <v>4322</v>
      </c>
      <c s="36" t="s">
        <v>2176</v>
      </c>
      <c s="37">
        <v>0.275</v>
      </c>
      <c s="36">
        <v>0</v>
      </c>
      <c s="36">
        <f>ROUND(G52*H52,6)</f>
      </c>
      <c r="L52" s="38">
        <v>0</v>
      </c>
      <c s="32">
        <f>ROUND(ROUND(L52,2)*ROUND(G52,3),2)</f>
      </c>
      <c s="36" t="s">
        <v>55</v>
      </c>
      <c>
        <f>(M52*21)/100</f>
      </c>
      <c t="s">
        <v>28</v>
      </c>
    </row>
    <row r="53" spans="1:5" ht="12.75">
      <c r="A53" s="35" t="s">
        <v>56</v>
      </c>
      <c r="E53" s="39" t="s">
        <v>4322</v>
      </c>
    </row>
    <row r="54" spans="1:5" ht="25.5">
      <c r="A54" s="35" t="s">
        <v>57</v>
      </c>
      <c r="E54" s="42" t="s">
        <v>4323</v>
      </c>
    </row>
    <row r="55" spans="1:5" ht="89.25">
      <c r="A55" t="s">
        <v>58</v>
      </c>
      <c r="E55" s="39" t="s">
        <v>4324</v>
      </c>
    </row>
    <row r="56" spans="1:16" ht="12.75">
      <c r="A56" t="s">
        <v>50</v>
      </c>
      <c s="34" t="s">
        <v>94</v>
      </c>
      <c s="34" t="s">
        <v>4325</v>
      </c>
      <c s="35" t="s">
        <v>5</v>
      </c>
      <c s="6" t="s">
        <v>4326</v>
      </c>
      <c s="36" t="s">
        <v>202</v>
      </c>
      <c s="37">
        <v>90.2</v>
      </c>
      <c s="36">
        <v>0</v>
      </c>
      <c s="36">
        <f>ROUND(G56*H56,6)</f>
      </c>
      <c r="L56" s="38">
        <v>0</v>
      </c>
      <c s="32">
        <f>ROUND(ROUND(L56,2)*ROUND(G56,3),2)</f>
      </c>
      <c s="36" t="s">
        <v>55</v>
      </c>
      <c>
        <f>(M56*21)/100</f>
      </c>
      <c t="s">
        <v>28</v>
      </c>
    </row>
    <row r="57" spans="1:5" ht="12.75">
      <c r="A57" s="35" t="s">
        <v>56</v>
      </c>
      <c r="E57" s="39" t="s">
        <v>4326</v>
      </c>
    </row>
    <row r="58" spans="1:5" ht="51">
      <c r="A58" s="35" t="s">
        <v>57</v>
      </c>
      <c r="E58" s="42" t="s">
        <v>4327</v>
      </c>
    </row>
    <row r="59" spans="1:5" ht="89.25">
      <c r="A59" t="s">
        <v>58</v>
      </c>
      <c r="E59" s="39" t="s">
        <v>4328</v>
      </c>
    </row>
    <row r="60" spans="1:16" ht="12.75">
      <c r="A60" t="s">
        <v>50</v>
      </c>
      <c s="34" t="s">
        <v>98</v>
      </c>
      <c s="34" t="s">
        <v>4325</v>
      </c>
      <c s="35" t="s">
        <v>51</v>
      </c>
      <c s="6" t="s">
        <v>4326</v>
      </c>
      <c s="36" t="s">
        <v>202</v>
      </c>
      <c s="37">
        <v>149.6</v>
      </c>
      <c s="36">
        <v>0</v>
      </c>
      <c s="36">
        <f>ROUND(G60*H60,6)</f>
      </c>
      <c r="L60" s="38">
        <v>0</v>
      </c>
      <c s="32">
        <f>ROUND(ROUND(L60,2)*ROUND(G60,3),2)</f>
      </c>
      <c s="36" t="s">
        <v>55</v>
      </c>
      <c>
        <f>(M60*21)/100</f>
      </c>
      <c t="s">
        <v>28</v>
      </c>
    </row>
    <row r="61" spans="1:5" ht="12.75">
      <c r="A61" s="35" t="s">
        <v>56</v>
      </c>
      <c r="E61" s="39" t="s">
        <v>4326</v>
      </c>
    </row>
    <row r="62" spans="1:5" ht="25.5">
      <c r="A62" s="35" t="s">
        <v>57</v>
      </c>
      <c r="E62" s="42" t="s">
        <v>4329</v>
      </c>
    </row>
    <row r="63" spans="1:5" ht="89.25">
      <c r="A63" t="s">
        <v>58</v>
      </c>
      <c r="E63" s="39" t="s">
        <v>4328</v>
      </c>
    </row>
    <row r="64" spans="1:16" ht="25.5">
      <c r="A64" t="s">
        <v>50</v>
      </c>
      <c s="34" t="s">
        <v>102</v>
      </c>
      <c s="34" t="s">
        <v>4330</v>
      </c>
      <c s="35" t="s">
        <v>5</v>
      </c>
      <c s="6" t="s">
        <v>4331</v>
      </c>
      <c s="36" t="s">
        <v>202</v>
      </c>
      <c s="37">
        <v>218</v>
      </c>
      <c s="36">
        <v>0</v>
      </c>
      <c s="36">
        <f>ROUND(G64*H64,6)</f>
      </c>
      <c r="L64" s="38">
        <v>0</v>
      </c>
      <c s="32">
        <f>ROUND(ROUND(L64,2)*ROUND(G64,3),2)</f>
      </c>
      <c s="36" t="s">
        <v>55</v>
      </c>
      <c>
        <f>(M64*21)/100</f>
      </c>
      <c t="s">
        <v>28</v>
      </c>
    </row>
    <row r="65" spans="1:5" ht="25.5">
      <c r="A65" s="35" t="s">
        <v>56</v>
      </c>
      <c r="E65" s="39" t="s">
        <v>4331</v>
      </c>
    </row>
    <row r="66" spans="1:5" ht="25.5">
      <c r="A66" s="35" t="s">
        <v>57</v>
      </c>
      <c r="E66" s="42" t="s">
        <v>4332</v>
      </c>
    </row>
    <row r="67" spans="1:5" ht="191.25">
      <c r="A67" t="s">
        <v>58</v>
      </c>
      <c r="E67" s="39" t="s">
        <v>4333</v>
      </c>
    </row>
    <row r="68" spans="1:16" ht="12.75">
      <c r="A68" t="s">
        <v>50</v>
      </c>
      <c s="34" t="s">
        <v>106</v>
      </c>
      <c s="34" t="s">
        <v>4334</v>
      </c>
      <c s="35" t="s">
        <v>5</v>
      </c>
      <c s="6" t="s">
        <v>4335</v>
      </c>
      <c s="36" t="s">
        <v>4309</v>
      </c>
      <c s="37">
        <v>29.964</v>
      </c>
      <c s="36">
        <v>0</v>
      </c>
      <c s="36">
        <f>ROUND(G68*H68,6)</f>
      </c>
      <c r="L68" s="38">
        <v>0</v>
      </c>
      <c s="32">
        <f>ROUND(ROUND(L68,2)*ROUND(G68,3),2)</f>
      </c>
      <c s="36" t="s">
        <v>55</v>
      </c>
      <c>
        <f>(M68*21)/100</f>
      </c>
      <c t="s">
        <v>28</v>
      </c>
    </row>
    <row r="69" spans="1:5" ht="12.75">
      <c r="A69" s="35" t="s">
        <v>56</v>
      </c>
      <c r="E69" s="39" t="s">
        <v>4335</v>
      </c>
    </row>
    <row r="70" spans="1:5" ht="76.5">
      <c r="A70" s="35" t="s">
        <v>57</v>
      </c>
      <c r="E70" s="42" t="s">
        <v>4336</v>
      </c>
    </row>
    <row r="71" spans="1:5" ht="191.25">
      <c r="A71" t="s">
        <v>58</v>
      </c>
      <c r="E71" s="39" t="s">
        <v>4337</v>
      </c>
    </row>
    <row r="72" spans="1:16" ht="12.75">
      <c r="A72" t="s">
        <v>50</v>
      </c>
      <c s="34" t="s">
        <v>110</v>
      </c>
      <c s="34" t="s">
        <v>4338</v>
      </c>
      <c s="35" t="s">
        <v>5</v>
      </c>
      <c s="6" t="s">
        <v>4339</v>
      </c>
      <c s="36" t="s">
        <v>2716</v>
      </c>
      <c s="37">
        <v>22.548</v>
      </c>
      <c s="36">
        <v>0</v>
      </c>
      <c s="36">
        <f>ROUND(G72*H72,6)</f>
      </c>
      <c r="L72" s="38">
        <v>0</v>
      </c>
      <c s="32">
        <f>ROUND(ROUND(L72,2)*ROUND(G72,3),2)</f>
      </c>
      <c s="36" t="s">
        <v>55</v>
      </c>
      <c>
        <f>(M72*21)/100</f>
      </c>
      <c t="s">
        <v>28</v>
      </c>
    </row>
    <row r="73" spans="1:5" ht="12.75">
      <c r="A73" s="35" t="s">
        <v>56</v>
      </c>
      <c r="E73" s="39" t="s">
        <v>4339</v>
      </c>
    </row>
    <row r="74" spans="1:5" ht="89.25">
      <c r="A74" s="35" t="s">
        <v>57</v>
      </c>
      <c r="E74" s="42" t="s">
        <v>4340</v>
      </c>
    </row>
    <row r="75" spans="1:5" ht="140.25">
      <c r="A75" t="s">
        <v>58</v>
      </c>
      <c r="E75" s="39" t="s">
        <v>4341</v>
      </c>
    </row>
    <row r="76" spans="1:16" ht="12.75">
      <c r="A76" t="s">
        <v>50</v>
      </c>
      <c s="34" t="s">
        <v>114</v>
      </c>
      <c s="34" t="s">
        <v>4342</v>
      </c>
      <c s="35" t="s">
        <v>5</v>
      </c>
      <c s="6" t="s">
        <v>4343</v>
      </c>
      <c s="36" t="s">
        <v>2716</v>
      </c>
      <c s="37">
        <v>22.548</v>
      </c>
      <c s="36">
        <v>0</v>
      </c>
      <c s="36">
        <f>ROUND(G76*H76,6)</f>
      </c>
      <c r="L76" s="38">
        <v>0</v>
      </c>
      <c s="32">
        <f>ROUND(ROUND(L76,2)*ROUND(G76,3),2)</f>
      </c>
      <c s="36" t="s">
        <v>55</v>
      </c>
      <c>
        <f>(M76*21)/100</f>
      </c>
      <c t="s">
        <v>28</v>
      </c>
    </row>
    <row r="77" spans="1:5" ht="12.75">
      <c r="A77" s="35" t="s">
        <v>56</v>
      </c>
      <c r="E77" s="39" t="s">
        <v>4343</v>
      </c>
    </row>
    <row r="78" spans="1:5" ht="12.75">
      <c r="A78" s="35" t="s">
        <v>57</v>
      </c>
      <c r="E78" s="40" t="s">
        <v>5</v>
      </c>
    </row>
    <row r="79" spans="1:5" ht="140.25">
      <c r="A79" t="s">
        <v>58</v>
      </c>
      <c r="E79" s="39" t="s">
        <v>4344</v>
      </c>
    </row>
    <row r="80" spans="1:16" ht="12.75">
      <c r="A80" t="s">
        <v>50</v>
      </c>
      <c s="34" t="s">
        <v>118</v>
      </c>
      <c s="34" t="s">
        <v>4345</v>
      </c>
      <c s="35" t="s">
        <v>5</v>
      </c>
      <c s="6" t="s">
        <v>4346</v>
      </c>
      <c s="36" t="s">
        <v>2176</v>
      </c>
      <c s="37">
        <v>0.554</v>
      </c>
      <c s="36">
        <v>0</v>
      </c>
      <c s="36">
        <f>ROUND(G80*H80,6)</f>
      </c>
      <c r="L80" s="38">
        <v>0</v>
      </c>
      <c s="32">
        <f>ROUND(ROUND(L80,2)*ROUND(G80,3),2)</f>
      </c>
      <c s="36" t="s">
        <v>55</v>
      </c>
      <c>
        <f>(M80*21)/100</f>
      </c>
      <c t="s">
        <v>28</v>
      </c>
    </row>
    <row r="81" spans="1:5" ht="12.75">
      <c r="A81" s="35" t="s">
        <v>56</v>
      </c>
      <c r="E81" s="39" t="s">
        <v>4346</v>
      </c>
    </row>
    <row r="82" spans="1:5" ht="51">
      <c r="A82" s="35" t="s">
        <v>57</v>
      </c>
      <c r="E82" s="42" t="s">
        <v>4347</v>
      </c>
    </row>
    <row r="83" spans="1:5" ht="140.25">
      <c r="A83" t="s">
        <v>58</v>
      </c>
      <c r="E83" s="39" t="s">
        <v>4348</v>
      </c>
    </row>
    <row r="84" spans="1:16" ht="12.75">
      <c r="A84" t="s">
        <v>50</v>
      </c>
      <c s="34" t="s">
        <v>122</v>
      </c>
      <c s="34" t="s">
        <v>4349</v>
      </c>
      <c s="35" t="s">
        <v>5</v>
      </c>
      <c s="6" t="s">
        <v>4350</v>
      </c>
      <c s="36" t="s">
        <v>4309</v>
      </c>
      <c s="37">
        <v>35.018</v>
      </c>
      <c s="36">
        <v>0</v>
      </c>
      <c s="36">
        <f>ROUND(G84*H84,6)</f>
      </c>
      <c r="L84" s="38">
        <v>0</v>
      </c>
      <c s="32">
        <f>ROUND(ROUND(L84,2)*ROUND(G84,3),2)</f>
      </c>
      <c s="36" t="s">
        <v>55</v>
      </c>
      <c>
        <f>(M84*21)/100</f>
      </c>
      <c t="s">
        <v>28</v>
      </c>
    </row>
    <row r="85" spans="1:5" ht="12.75">
      <c r="A85" s="35" t="s">
        <v>56</v>
      </c>
      <c r="E85" s="39" t="s">
        <v>4350</v>
      </c>
    </row>
    <row r="86" spans="1:5" ht="76.5">
      <c r="A86" s="35" t="s">
        <v>57</v>
      </c>
      <c r="E86" s="42" t="s">
        <v>4351</v>
      </c>
    </row>
    <row r="87" spans="1:5" ht="191.25">
      <c r="A87" t="s">
        <v>58</v>
      </c>
      <c r="E87" s="39" t="s">
        <v>4352</v>
      </c>
    </row>
    <row r="88" spans="1:16" ht="12.75">
      <c r="A88" t="s">
        <v>50</v>
      </c>
      <c s="34" t="s">
        <v>126</v>
      </c>
      <c s="34" t="s">
        <v>4353</v>
      </c>
      <c s="35" t="s">
        <v>5</v>
      </c>
      <c s="6" t="s">
        <v>4354</v>
      </c>
      <c s="36" t="s">
        <v>2716</v>
      </c>
      <c s="37">
        <v>109.967</v>
      </c>
      <c s="36">
        <v>0</v>
      </c>
      <c s="36">
        <f>ROUND(G88*H88,6)</f>
      </c>
      <c r="L88" s="38">
        <v>0</v>
      </c>
      <c s="32">
        <f>ROUND(ROUND(L88,2)*ROUND(G88,3),2)</f>
      </c>
      <c s="36" t="s">
        <v>55</v>
      </c>
      <c>
        <f>(M88*21)/100</f>
      </c>
      <c t="s">
        <v>28</v>
      </c>
    </row>
    <row r="89" spans="1:5" ht="12.75">
      <c r="A89" s="35" t="s">
        <v>56</v>
      </c>
      <c r="E89" s="39" t="s">
        <v>4354</v>
      </c>
    </row>
    <row r="90" spans="1:5" ht="89.25">
      <c r="A90" s="35" t="s">
        <v>57</v>
      </c>
      <c r="E90" s="42" t="s">
        <v>4355</v>
      </c>
    </row>
    <row r="91" spans="1:5" ht="140.25">
      <c r="A91" t="s">
        <v>58</v>
      </c>
      <c r="E91" s="39" t="s">
        <v>4356</v>
      </c>
    </row>
    <row r="92" spans="1:16" ht="12.75">
      <c r="A92" t="s">
        <v>50</v>
      </c>
      <c s="34" t="s">
        <v>132</v>
      </c>
      <c s="34" t="s">
        <v>4357</v>
      </c>
      <c s="35" t="s">
        <v>5</v>
      </c>
      <c s="6" t="s">
        <v>4358</v>
      </c>
      <c s="36" t="s">
        <v>2716</v>
      </c>
      <c s="37">
        <v>109.967</v>
      </c>
      <c s="36">
        <v>0</v>
      </c>
      <c s="36">
        <f>ROUND(G92*H92,6)</f>
      </c>
      <c r="L92" s="38">
        <v>0</v>
      </c>
      <c s="32">
        <f>ROUND(ROUND(L92,2)*ROUND(G92,3),2)</f>
      </c>
      <c s="36" t="s">
        <v>55</v>
      </c>
      <c>
        <f>(M92*21)/100</f>
      </c>
      <c t="s">
        <v>28</v>
      </c>
    </row>
    <row r="93" spans="1:5" ht="12.75">
      <c r="A93" s="35" t="s">
        <v>56</v>
      </c>
      <c r="E93" s="39" t="s">
        <v>4358</v>
      </c>
    </row>
    <row r="94" spans="1:5" ht="12.75">
      <c r="A94" s="35" t="s">
        <v>57</v>
      </c>
      <c r="E94" s="40" t="s">
        <v>5</v>
      </c>
    </row>
    <row r="95" spans="1:5" ht="140.25">
      <c r="A95" t="s">
        <v>58</v>
      </c>
      <c r="E95" s="39" t="s">
        <v>4359</v>
      </c>
    </row>
    <row r="96" spans="1:16" ht="12.75">
      <c r="A96" t="s">
        <v>50</v>
      </c>
      <c s="34" t="s">
        <v>136</v>
      </c>
      <c s="34" t="s">
        <v>4360</v>
      </c>
      <c s="35" t="s">
        <v>5</v>
      </c>
      <c s="6" t="s">
        <v>4361</v>
      </c>
      <c s="36" t="s">
        <v>2176</v>
      </c>
      <c s="37">
        <v>3.502</v>
      </c>
      <c s="36">
        <v>0</v>
      </c>
      <c s="36">
        <f>ROUND(G96*H96,6)</f>
      </c>
      <c r="L96" s="38">
        <v>0</v>
      </c>
      <c s="32">
        <f>ROUND(ROUND(L96,2)*ROUND(G96,3),2)</f>
      </c>
      <c s="36" t="s">
        <v>55</v>
      </c>
      <c>
        <f>(M96*21)/100</f>
      </c>
      <c t="s">
        <v>28</v>
      </c>
    </row>
    <row r="97" spans="1:5" ht="12.75">
      <c r="A97" s="35" t="s">
        <v>56</v>
      </c>
      <c r="E97" s="39" t="s">
        <v>4361</v>
      </c>
    </row>
    <row r="98" spans="1:5" ht="25.5">
      <c r="A98" s="35" t="s">
        <v>57</v>
      </c>
      <c r="E98" s="42" t="s">
        <v>4362</v>
      </c>
    </row>
    <row r="99" spans="1:5" ht="140.25">
      <c r="A99" t="s">
        <v>58</v>
      </c>
      <c r="E99" s="39" t="s">
        <v>4363</v>
      </c>
    </row>
    <row r="100" spans="1:16" ht="12.75">
      <c r="A100" t="s">
        <v>50</v>
      </c>
      <c s="34" t="s">
        <v>140</v>
      </c>
      <c s="34" t="s">
        <v>4364</v>
      </c>
      <c s="35" t="s">
        <v>5</v>
      </c>
      <c s="6" t="s">
        <v>4365</v>
      </c>
      <c s="36" t="s">
        <v>4309</v>
      </c>
      <c s="37">
        <v>4.023</v>
      </c>
      <c s="36">
        <v>0</v>
      </c>
      <c s="36">
        <f>ROUND(G100*H100,6)</f>
      </c>
      <c r="L100" s="38">
        <v>0</v>
      </c>
      <c s="32">
        <f>ROUND(ROUND(L100,2)*ROUND(G100,3),2)</f>
      </c>
      <c s="36" t="s">
        <v>55</v>
      </c>
      <c>
        <f>(M100*21)/100</f>
      </c>
      <c t="s">
        <v>28</v>
      </c>
    </row>
    <row r="101" spans="1:5" ht="12.75">
      <c r="A101" s="35" t="s">
        <v>56</v>
      </c>
      <c r="E101" s="39" t="s">
        <v>4365</v>
      </c>
    </row>
    <row r="102" spans="1:5" ht="38.25">
      <c r="A102" s="35" t="s">
        <v>57</v>
      </c>
      <c r="E102" s="42" t="s">
        <v>4366</v>
      </c>
    </row>
    <row r="103" spans="1:5" ht="140.25">
      <c r="A103" t="s">
        <v>58</v>
      </c>
      <c r="E103" s="39" t="s">
        <v>4367</v>
      </c>
    </row>
    <row r="104" spans="1:16" ht="25.5">
      <c r="A104" t="s">
        <v>50</v>
      </c>
      <c s="34" t="s">
        <v>144</v>
      </c>
      <c s="34" t="s">
        <v>4368</v>
      </c>
      <c s="35" t="s">
        <v>5</v>
      </c>
      <c s="6" t="s">
        <v>4369</v>
      </c>
      <c s="36" t="s">
        <v>2716</v>
      </c>
      <c s="37">
        <v>7.706</v>
      </c>
      <c s="36">
        <v>0</v>
      </c>
      <c s="36">
        <f>ROUND(G104*H104,6)</f>
      </c>
      <c r="L104" s="38">
        <v>0</v>
      </c>
      <c s="32">
        <f>ROUND(ROUND(L104,2)*ROUND(G104,3),2)</f>
      </c>
      <c s="36" t="s">
        <v>55</v>
      </c>
      <c>
        <f>(M104*21)/100</f>
      </c>
      <c t="s">
        <v>28</v>
      </c>
    </row>
    <row r="105" spans="1:5" ht="25.5">
      <c r="A105" s="35" t="s">
        <v>56</v>
      </c>
      <c r="E105" s="39" t="s">
        <v>4369</v>
      </c>
    </row>
    <row r="106" spans="1:5" ht="25.5">
      <c r="A106" s="35" t="s">
        <v>57</v>
      </c>
      <c r="E106" s="42" t="s">
        <v>4370</v>
      </c>
    </row>
    <row r="107" spans="1:5" ht="191.25">
      <c r="A107" t="s">
        <v>58</v>
      </c>
      <c r="E107" s="39" t="s">
        <v>4371</v>
      </c>
    </row>
    <row r="108" spans="1:16" ht="25.5">
      <c r="A108" t="s">
        <v>50</v>
      </c>
      <c s="34" t="s">
        <v>148</v>
      </c>
      <c s="34" t="s">
        <v>4372</v>
      </c>
      <c s="35" t="s">
        <v>5</v>
      </c>
      <c s="6" t="s">
        <v>4373</v>
      </c>
      <c s="36" t="s">
        <v>2716</v>
      </c>
      <c s="37">
        <v>3.683</v>
      </c>
      <c s="36">
        <v>0</v>
      </c>
      <c s="36">
        <f>ROUND(G108*H108,6)</f>
      </c>
      <c r="L108" s="38">
        <v>0</v>
      </c>
      <c s="32">
        <f>ROUND(ROUND(L108,2)*ROUND(G108,3),2)</f>
      </c>
      <c s="36" t="s">
        <v>55</v>
      </c>
      <c>
        <f>(M108*21)/100</f>
      </c>
      <c t="s">
        <v>28</v>
      </c>
    </row>
    <row r="109" spans="1:5" ht="25.5">
      <c r="A109" s="35" t="s">
        <v>56</v>
      </c>
      <c r="E109" s="39" t="s">
        <v>4373</v>
      </c>
    </row>
    <row r="110" spans="1:5" ht="25.5">
      <c r="A110" s="35" t="s">
        <v>57</v>
      </c>
      <c r="E110" s="42" t="s">
        <v>4374</v>
      </c>
    </row>
    <row r="111" spans="1:5" ht="191.25">
      <c r="A111" t="s">
        <v>58</v>
      </c>
      <c r="E111" s="39" t="s">
        <v>4375</v>
      </c>
    </row>
    <row r="112" spans="1:16" ht="12.75">
      <c r="A112" t="s">
        <v>50</v>
      </c>
      <c s="34" t="s">
        <v>151</v>
      </c>
      <c s="34" t="s">
        <v>4376</v>
      </c>
      <c s="35" t="s">
        <v>5</v>
      </c>
      <c s="6" t="s">
        <v>4377</v>
      </c>
      <c s="36" t="s">
        <v>621</v>
      </c>
      <c s="37">
        <v>32.7</v>
      </c>
      <c s="36">
        <v>0</v>
      </c>
      <c s="36">
        <f>ROUND(G112*H112,6)</f>
      </c>
      <c r="L112" s="38">
        <v>0</v>
      </c>
      <c s="32">
        <f>ROUND(ROUND(L112,2)*ROUND(G112,3),2)</f>
      </c>
      <c s="36" t="s">
        <v>55</v>
      </c>
      <c>
        <f>(M112*21)/100</f>
      </c>
      <c t="s">
        <v>28</v>
      </c>
    </row>
    <row r="113" spans="1:5" ht="12.75">
      <c r="A113" s="35" t="s">
        <v>56</v>
      </c>
      <c r="E113" s="39" t="s">
        <v>4377</v>
      </c>
    </row>
    <row r="114" spans="1:5" ht="38.25">
      <c r="A114" s="35" t="s">
        <v>57</v>
      </c>
      <c r="E114" s="42" t="s">
        <v>4378</v>
      </c>
    </row>
    <row r="115" spans="1:5" ht="140.25">
      <c r="A115" t="s">
        <v>58</v>
      </c>
      <c r="E115" s="39" t="s">
        <v>4379</v>
      </c>
    </row>
    <row r="116" spans="1:16" ht="12.75">
      <c r="A116" t="s">
        <v>50</v>
      </c>
      <c s="34" t="s">
        <v>155</v>
      </c>
      <c s="34" t="s">
        <v>4380</v>
      </c>
      <c s="35" t="s">
        <v>5</v>
      </c>
      <c s="6" t="s">
        <v>4381</v>
      </c>
      <c s="36" t="s">
        <v>621</v>
      </c>
      <c s="37">
        <v>32.7</v>
      </c>
      <c s="36">
        <v>0</v>
      </c>
      <c s="36">
        <f>ROUND(G116*H116,6)</f>
      </c>
      <c r="L116" s="38">
        <v>0</v>
      </c>
      <c s="32">
        <f>ROUND(ROUND(L116,2)*ROUND(G116,3),2)</f>
      </c>
      <c s="36" t="s">
        <v>55</v>
      </c>
      <c>
        <f>(M116*21)/100</f>
      </c>
      <c t="s">
        <v>28</v>
      </c>
    </row>
    <row r="117" spans="1:5" ht="12.75">
      <c r="A117" s="35" t="s">
        <v>56</v>
      </c>
      <c r="E117" s="39" t="s">
        <v>4381</v>
      </c>
    </row>
    <row r="118" spans="1:5" ht="12.75">
      <c r="A118" s="35" t="s">
        <v>57</v>
      </c>
      <c r="E118" s="40" t="s">
        <v>5</v>
      </c>
    </row>
    <row r="119" spans="1:5" ht="191.25">
      <c r="A119" t="s">
        <v>58</v>
      </c>
      <c r="E119" s="39" t="s">
        <v>4382</v>
      </c>
    </row>
    <row r="120" spans="1:16" ht="12.75">
      <c r="A120" t="s">
        <v>50</v>
      </c>
      <c s="34" t="s">
        <v>159</v>
      </c>
      <c s="34" t="s">
        <v>4383</v>
      </c>
      <c s="35" t="s">
        <v>5</v>
      </c>
      <c s="6" t="s">
        <v>4384</v>
      </c>
      <c s="36" t="s">
        <v>202</v>
      </c>
      <c s="37">
        <v>82</v>
      </c>
      <c s="36">
        <v>0</v>
      </c>
      <c s="36">
        <f>ROUND(G120*H120,6)</f>
      </c>
      <c r="L120" s="38">
        <v>0</v>
      </c>
      <c s="32">
        <f>ROUND(ROUND(L120,2)*ROUND(G120,3),2)</f>
      </c>
      <c s="36" t="s">
        <v>55</v>
      </c>
      <c>
        <f>(M120*21)/100</f>
      </c>
      <c t="s">
        <v>28</v>
      </c>
    </row>
    <row r="121" spans="1:5" ht="12.75">
      <c r="A121" s="35" t="s">
        <v>56</v>
      </c>
      <c r="E121" s="39" t="s">
        <v>4384</v>
      </c>
    </row>
    <row r="122" spans="1:5" ht="38.25">
      <c r="A122" s="35" t="s">
        <v>57</v>
      </c>
      <c r="E122" s="42" t="s">
        <v>4385</v>
      </c>
    </row>
    <row r="123" spans="1:5" ht="191.25">
      <c r="A123" t="s">
        <v>58</v>
      </c>
      <c r="E123" s="39" t="s">
        <v>4386</v>
      </c>
    </row>
    <row r="124" spans="1:16" ht="12.75">
      <c r="A124" t="s">
        <v>50</v>
      </c>
      <c s="34" t="s">
        <v>163</v>
      </c>
      <c s="34" t="s">
        <v>4387</v>
      </c>
      <c s="35" t="s">
        <v>5</v>
      </c>
      <c s="6" t="s">
        <v>4388</v>
      </c>
      <c s="36" t="s">
        <v>202</v>
      </c>
      <c s="37">
        <v>136</v>
      </c>
      <c s="36">
        <v>0</v>
      </c>
      <c s="36">
        <f>ROUND(G124*H124,6)</f>
      </c>
      <c r="L124" s="38">
        <v>0</v>
      </c>
      <c s="32">
        <f>ROUND(ROUND(L124,2)*ROUND(G124,3),2)</f>
      </c>
      <c s="36" t="s">
        <v>55</v>
      </c>
      <c>
        <f>(M124*21)/100</f>
      </c>
      <c t="s">
        <v>28</v>
      </c>
    </row>
    <row r="125" spans="1:5" ht="12.75">
      <c r="A125" s="35" t="s">
        <v>56</v>
      </c>
      <c r="E125" s="39" t="s">
        <v>4388</v>
      </c>
    </row>
    <row r="126" spans="1:5" ht="25.5">
      <c r="A126" s="35" t="s">
        <v>57</v>
      </c>
      <c r="E126" s="42" t="s">
        <v>4389</v>
      </c>
    </row>
    <row r="127" spans="1:5" ht="191.25">
      <c r="A127" t="s">
        <v>58</v>
      </c>
      <c r="E127" s="39" t="s">
        <v>4390</v>
      </c>
    </row>
    <row r="128" spans="1:16" ht="12.75">
      <c r="A128" t="s">
        <v>50</v>
      </c>
      <c s="34" t="s">
        <v>169</v>
      </c>
      <c s="34" t="s">
        <v>4391</v>
      </c>
      <c s="35" t="s">
        <v>5</v>
      </c>
      <c s="6" t="s">
        <v>4392</v>
      </c>
      <c s="36" t="s">
        <v>54</v>
      </c>
      <c s="37">
        <v>28</v>
      </c>
      <c s="36">
        <v>0</v>
      </c>
      <c s="36">
        <f>ROUND(G128*H128,6)</f>
      </c>
      <c r="L128" s="38">
        <v>0</v>
      </c>
      <c s="32">
        <f>ROUND(ROUND(L128,2)*ROUND(G128,3),2)</f>
      </c>
      <c s="36" t="s">
        <v>55</v>
      </c>
      <c>
        <f>(M128*21)/100</f>
      </c>
      <c t="s">
        <v>28</v>
      </c>
    </row>
    <row r="129" spans="1:5" ht="12.75">
      <c r="A129" s="35" t="s">
        <v>56</v>
      </c>
      <c r="E129" s="39" t="s">
        <v>4392</v>
      </c>
    </row>
    <row r="130" spans="1:5" ht="25.5">
      <c r="A130" s="35" t="s">
        <v>57</v>
      </c>
      <c r="E130" s="42" t="s">
        <v>4393</v>
      </c>
    </row>
    <row r="131" spans="1:5" ht="191.25">
      <c r="A131" t="s">
        <v>58</v>
      </c>
      <c r="E131" s="39" t="s">
        <v>4394</v>
      </c>
    </row>
    <row r="132" spans="1:16" ht="12.75">
      <c r="A132" t="s">
        <v>50</v>
      </c>
      <c s="34" t="s">
        <v>173</v>
      </c>
      <c s="34" t="s">
        <v>4395</v>
      </c>
      <c s="35" t="s">
        <v>5</v>
      </c>
      <c s="6" t="s">
        <v>4396</v>
      </c>
      <c s="36" t="s">
        <v>54</v>
      </c>
      <c s="37">
        <v>272</v>
      </c>
      <c s="36">
        <v>0</v>
      </c>
      <c s="36">
        <f>ROUND(G132*H132,6)</f>
      </c>
      <c r="L132" s="38">
        <v>0</v>
      </c>
      <c s="32">
        <f>ROUND(ROUND(L132,2)*ROUND(G132,3),2)</f>
      </c>
      <c s="36" t="s">
        <v>62</v>
      </c>
      <c>
        <f>(M132*21)/100</f>
      </c>
      <c t="s">
        <v>28</v>
      </c>
    </row>
    <row r="133" spans="1:5" ht="12.75">
      <c r="A133" s="35" t="s">
        <v>56</v>
      </c>
      <c r="E133" s="39" t="s">
        <v>4396</v>
      </c>
    </row>
    <row r="134" spans="1:5" ht="25.5">
      <c r="A134" s="35" t="s">
        <v>57</v>
      </c>
      <c r="E134" s="42" t="s">
        <v>4397</v>
      </c>
    </row>
    <row r="135" spans="1:5" ht="89.25">
      <c r="A135" t="s">
        <v>58</v>
      </c>
      <c r="E135" s="39" t="s">
        <v>4398</v>
      </c>
    </row>
    <row r="136" spans="1:16" ht="12.75">
      <c r="A136" t="s">
        <v>50</v>
      </c>
      <c s="34" t="s">
        <v>177</v>
      </c>
      <c s="34" t="s">
        <v>4399</v>
      </c>
      <c s="35" t="s">
        <v>5</v>
      </c>
      <c s="6" t="s">
        <v>4400</v>
      </c>
      <c s="36" t="s">
        <v>2176</v>
      </c>
      <c s="37">
        <v>4.896</v>
      </c>
      <c s="36">
        <v>0</v>
      </c>
      <c s="36">
        <f>ROUND(G136*H136,6)</f>
      </c>
      <c r="L136" s="38">
        <v>0</v>
      </c>
      <c s="32">
        <f>ROUND(ROUND(L136,2)*ROUND(G136,3),2)</f>
      </c>
      <c s="36" t="s">
        <v>55</v>
      </c>
      <c>
        <f>(M136*21)/100</f>
      </c>
      <c t="s">
        <v>28</v>
      </c>
    </row>
    <row r="137" spans="1:5" ht="12.75">
      <c r="A137" s="35" t="s">
        <v>56</v>
      </c>
      <c r="E137" s="39" t="s">
        <v>4400</v>
      </c>
    </row>
    <row r="138" spans="1:5" ht="38.25">
      <c r="A138" s="35" t="s">
        <v>57</v>
      </c>
      <c r="E138" s="42" t="s">
        <v>4401</v>
      </c>
    </row>
    <row r="139" spans="1:5" ht="89.25">
      <c r="A139" t="s">
        <v>58</v>
      </c>
      <c r="E139" s="39" t="s">
        <v>4402</v>
      </c>
    </row>
    <row r="140" spans="1:13" ht="12.75">
      <c r="A140" t="s">
        <v>47</v>
      </c>
      <c r="C140" s="31" t="s">
        <v>26</v>
      </c>
      <c r="E140" s="33" t="s">
        <v>4403</v>
      </c>
      <c r="J140" s="32">
        <f>0</f>
      </c>
      <c s="32">
        <f>0</f>
      </c>
      <c s="32">
        <f>0+L141+L145+L149+L153+L157+L161+L165+L169+L173+L177+L181+L185+L189+L193+L197+L201+L205+L209+L213+L217+L221+L225+L229+L233+L237+L241+L245+L249+L253+L257+L261+L265+L269+L273+L277+L281+L285+L289+L293+L297+L301+L305+L309+L313+L317+L321+L325+L329</f>
      </c>
      <c s="32">
        <f>0+M141+M145+M149+M153+M157+M161+M165+M169+M173+M177+M181+M185+M189+M193+M197+M201+M205+M209+M213+M217+M221+M225+M229+M233+M237+M241+M245+M249+M253+M257+M261+M265+M269+M273+M277+M281+M285+M289+M293+M297+M301+M305+M309+M313+M317+M321+M325+M329</f>
      </c>
    </row>
    <row r="141" spans="1:16" ht="12.75">
      <c r="A141" t="s">
        <v>50</v>
      </c>
      <c s="34" t="s">
        <v>181</v>
      </c>
      <c s="34" t="s">
        <v>4404</v>
      </c>
      <c s="35" t="s">
        <v>5</v>
      </c>
      <c s="6" t="s">
        <v>4405</v>
      </c>
      <c s="36" t="s">
        <v>2176</v>
      </c>
      <c s="37">
        <v>0.012</v>
      </c>
      <c s="36">
        <v>0</v>
      </c>
      <c s="36">
        <f>ROUND(G141*H141,6)</f>
      </c>
      <c r="L141" s="38">
        <v>0</v>
      </c>
      <c s="32">
        <f>ROUND(ROUND(L141,2)*ROUND(G141,3),2)</f>
      </c>
      <c s="36" t="s">
        <v>55</v>
      </c>
      <c>
        <f>(M141*21)/100</f>
      </c>
      <c t="s">
        <v>28</v>
      </c>
    </row>
    <row r="142" spans="1:5" ht="12.75">
      <c r="A142" s="35" t="s">
        <v>56</v>
      </c>
      <c r="E142" s="39" t="s">
        <v>4405</v>
      </c>
    </row>
    <row r="143" spans="1:5" ht="63.75">
      <c r="A143" s="35" t="s">
        <v>57</v>
      </c>
      <c r="E143" s="42" t="s">
        <v>4406</v>
      </c>
    </row>
    <row r="144" spans="1:5" ht="89.25">
      <c r="A144" t="s">
        <v>58</v>
      </c>
      <c r="E144" s="39" t="s">
        <v>4407</v>
      </c>
    </row>
    <row r="145" spans="1:16" ht="12.75">
      <c r="A145" t="s">
        <v>50</v>
      </c>
      <c s="34" t="s">
        <v>185</v>
      </c>
      <c s="34" t="s">
        <v>4408</v>
      </c>
      <c s="35" t="s">
        <v>5</v>
      </c>
      <c s="6" t="s">
        <v>4409</v>
      </c>
      <c s="36" t="s">
        <v>2176</v>
      </c>
      <c s="37">
        <v>0.232</v>
      </c>
      <c s="36">
        <v>0</v>
      </c>
      <c s="36">
        <f>ROUND(G145*H145,6)</f>
      </c>
      <c r="L145" s="38">
        <v>0</v>
      </c>
      <c s="32">
        <f>ROUND(ROUND(L145,2)*ROUND(G145,3),2)</f>
      </c>
      <c s="36" t="s">
        <v>55</v>
      </c>
      <c>
        <f>(M145*21)/100</f>
      </c>
      <c t="s">
        <v>28</v>
      </c>
    </row>
    <row r="146" spans="1:5" ht="12.75">
      <c r="A146" s="35" t="s">
        <v>56</v>
      </c>
      <c r="E146" s="39" t="s">
        <v>4409</v>
      </c>
    </row>
    <row r="147" spans="1:5" ht="204">
      <c r="A147" s="35" t="s">
        <v>57</v>
      </c>
      <c r="E147" s="42" t="s">
        <v>4410</v>
      </c>
    </row>
    <row r="148" spans="1:5" ht="89.25">
      <c r="A148" t="s">
        <v>58</v>
      </c>
      <c r="E148" s="39" t="s">
        <v>4411</v>
      </c>
    </row>
    <row r="149" spans="1:16" ht="12.75">
      <c r="A149" t="s">
        <v>50</v>
      </c>
      <c s="34" t="s">
        <v>189</v>
      </c>
      <c s="34" t="s">
        <v>4412</v>
      </c>
      <c s="35" t="s">
        <v>5</v>
      </c>
      <c s="6" t="s">
        <v>4413</v>
      </c>
      <c s="36" t="s">
        <v>2176</v>
      </c>
      <c s="37">
        <v>0.018</v>
      </c>
      <c s="36">
        <v>0</v>
      </c>
      <c s="36">
        <f>ROUND(G149*H149,6)</f>
      </c>
      <c r="L149" s="38">
        <v>0</v>
      </c>
      <c s="32">
        <f>ROUND(ROUND(L149,2)*ROUND(G149,3),2)</f>
      </c>
      <c s="36" t="s">
        <v>55</v>
      </c>
      <c>
        <f>(M149*21)/100</f>
      </c>
      <c t="s">
        <v>28</v>
      </c>
    </row>
    <row r="150" spans="1:5" ht="12.75">
      <c r="A150" s="35" t="s">
        <v>56</v>
      </c>
      <c r="E150" s="39" t="s">
        <v>4413</v>
      </c>
    </row>
    <row r="151" spans="1:5" ht="25.5">
      <c r="A151" s="35" t="s">
        <v>57</v>
      </c>
      <c r="E151" s="42" t="s">
        <v>4414</v>
      </c>
    </row>
    <row r="152" spans="1:5" ht="89.25">
      <c r="A152" t="s">
        <v>58</v>
      </c>
      <c r="E152" s="39" t="s">
        <v>4415</v>
      </c>
    </row>
    <row r="153" spans="1:16" ht="12.75">
      <c r="A153" t="s">
        <v>50</v>
      </c>
      <c s="34" t="s">
        <v>193</v>
      </c>
      <c s="34" t="s">
        <v>4416</v>
      </c>
      <c s="35" t="s">
        <v>5</v>
      </c>
      <c s="6" t="s">
        <v>4417</v>
      </c>
      <c s="36" t="s">
        <v>2176</v>
      </c>
      <c s="37">
        <v>0.041</v>
      </c>
      <c s="36">
        <v>0</v>
      </c>
      <c s="36">
        <f>ROUND(G153*H153,6)</f>
      </c>
      <c r="L153" s="38">
        <v>0</v>
      </c>
      <c s="32">
        <f>ROUND(ROUND(L153,2)*ROUND(G153,3),2)</f>
      </c>
      <c s="36" t="s">
        <v>55</v>
      </c>
      <c>
        <f>(M153*21)/100</f>
      </c>
      <c t="s">
        <v>28</v>
      </c>
    </row>
    <row r="154" spans="1:5" ht="12.75">
      <c r="A154" s="35" t="s">
        <v>56</v>
      </c>
      <c r="E154" s="39" t="s">
        <v>4417</v>
      </c>
    </row>
    <row r="155" spans="1:5" ht="25.5">
      <c r="A155" s="35" t="s">
        <v>57</v>
      </c>
      <c r="E155" s="42" t="s">
        <v>4418</v>
      </c>
    </row>
    <row r="156" spans="1:5" ht="89.25">
      <c r="A156" t="s">
        <v>58</v>
      </c>
      <c r="E156" s="39" t="s">
        <v>4419</v>
      </c>
    </row>
    <row r="157" spans="1:16" ht="12.75">
      <c r="A157" t="s">
        <v>50</v>
      </c>
      <c s="34" t="s">
        <v>199</v>
      </c>
      <c s="34" t="s">
        <v>4420</v>
      </c>
      <c s="35" t="s">
        <v>5</v>
      </c>
      <c s="6" t="s">
        <v>4421</v>
      </c>
      <c s="36" t="s">
        <v>2176</v>
      </c>
      <c s="37">
        <v>0.028</v>
      </c>
      <c s="36">
        <v>0</v>
      </c>
      <c s="36">
        <f>ROUND(G157*H157,6)</f>
      </c>
      <c r="L157" s="38">
        <v>0</v>
      </c>
      <c s="32">
        <f>ROUND(ROUND(L157,2)*ROUND(G157,3),2)</f>
      </c>
      <c s="36" t="s">
        <v>55</v>
      </c>
      <c>
        <f>(M157*21)/100</f>
      </c>
      <c t="s">
        <v>28</v>
      </c>
    </row>
    <row r="158" spans="1:5" ht="12.75">
      <c r="A158" s="35" t="s">
        <v>56</v>
      </c>
      <c r="E158" s="39" t="s">
        <v>4421</v>
      </c>
    </row>
    <row r="159" spans="1:5" ht="25.5">
      <c r="A159" s="35" t="s">
        <v>57</v>
      </c>
      <c r="E159" s="42" t="s">
        <v>4422</v>
      </c>
    </row>
    <row r="160" spans="1:5" ht="89.25">
      <c r="A160" t="s">
        <v>58</v>
      </c>
      <c r="E160" s="39" t="s">
        <v>4423</v>
      </c>
    </row>
    <row r="161" spans="1:16" ht="12.75">
      <c r="A161" t="s">
        <v>50</v>
      </c>
      <c s="34" t="s">
        <v>204</v>
      </c>
      <c s="34" t="s">
        <v>4424</v>
      </c>
      <c s="35" t="s">
        <v>5</v>
      </c>
      <c s="6" t="s">
        <v>4425</v>
      </c>
      <c s="36" t="s">
        <v>2176</v>
      </c>
      <c s="37">
        <v>0.453</v>
      </c>
      <c s="36">
        <v>0</v>
      </c>
      <c s="36">
        <f>ROUND(G161*H161,6)</f>
      </c>
      <c r="L161" s="38">
        <v>0</v>
      </c>
      <c s="32">
        <f>ROUND(ROUND(L161,2)*ROUND(G161,3),2)</f>
      </c>
      <c s="36" t="s">
        <v>55</v>
      </c>
      <c>
        <f>(M161*21)/100</f>
      </c>
      <c t="s">
        <v>28</v>
      </c>
    </row>
    <row r="162" spans="1:5" ht="12.75">
      <c r="A162" s="35" t="s">
        <v>56</v>
      </c>
      <c r="E162" s="39" t="s">
        <v>4425</v>
      </c>
    </row>
    <row r="163" spans="1:5" ht="114.75">
      <c r="A163" s="35" t="s">
        <v>57</v>
      </c>
      <c r="E163" s="42" t="s">
        <v>4426</v>
      </c>
    </row>
    <row r="164" spans="1:5" ht="89.25">
      <c r="A164" t="s">
        <v>58</v>
      </c>
      <c r="E164" s="39" t="s">
        <v>4427</v>
      </c>
    </row>
    <row r="165" spans="1:16" ht="12.75">
      <c r="A165" t="s">
        <v>50</v>
      </c>
      <c s="34" t="s">
        <v>208</v>
      </c>
      <c s="34" t="s">
        <v>4428</v>
      </c>
      <c s="35" t="s">
        <v>5</v>
      </c>
      <c s="6" t="s">
        <v>4429</v>
      </c>
      <c s="36" t="s">
        <v>2176</v>
      </c>
      <c s="37">
        <v>0.921</v>
      </c>
      <c s="36">
        <v>0</v>
      </c>
      <c s="36">
        <f>ROUND(G165*H165,6)</f>
      </c>
      <c r="L165" s="38">
        <v>0</v>
      </c>
      <c s="32">
        <f>ROUND(ROUND(L165,2)*ROUND(G165,3),2)</f>
      </c>
      <c s="36" t="s">
        <v>55</v>
      </c>
      <c>
        <f>(M165*21)/100</f>
      </c>
      <c t="s">
        <v>28</v>
      </c>
    </row>
    <row r="166" spans="1:5" ht="12.75">
      <c r="A166" s="35" t="s">
        <v>56</v>
      </c>
      <c r="E166" s="39" t="s">
        <v>4429</v>
      </c>
    </row>
    <row r="167" spans="1:5" ht="178.5">
      <c r="A167" s="35" t="s">
        <v>57</v>
      </c>
      <c r="E167" s="42" t="s">
        <v>4430</v>
      </c>
    </row>
    <row r="168" spans="1:5" ht="89.25">
      <c r="A168" t="s">
        <v>58</v>
      </c>
      <c r="E168" s="39" t="s">
        <v>4431</v>
      </c>
    </row>
    <row r="169" spans="1:16" ht="12.75">
      <c r="A169" t="s">
        <v>50</v>
      </c>
      <c s="34" t="s">
        <v>212</v>
      </c>
      <c s="34" t="s">
        <v>4432</v>
      </c>
      <c s="35" t="s">
        <v>5</v>
      </c>
      <c s="6" t="s">
        <v>4433</v>
      </c>
      <c s="36" t="s">
        <v>2176</v>
      </c>
      <c s="37">
        <v>0.282</v>
      </c>
      <c s="36">
        <v>0</v>
      </c>
      <c s="36">
        <f>ROUND(G169*H169,6)</f>
      </c>
      <c r="L169" s="38">
        <v>0</v>
      </c>
      <c s="32">
        <f>ROUND(ROUND(L169,2)*ROUND(G169,3),2)</f>
      </c>
      <c s="36" t="s">
        <v>55</v>
      </c>
      <c>
        <f>(M169*21)/100</f>
      </c>
      <c t="s">
        <v>28</v>
      </c>
    </row>
    <row r="170" spans="1:5" ht="12.75">
      <c r="A170" s="35" t="s">
        <v>56</v>
      </c>
      <c r="E170" s="39" t="s">
        <v>4433</v>
      </c>
    </row>
    <row r="171" spans="1:5" ht="102">
      <c r="A171" s="35" t="s">
        <v>57</v>
      </c>
      <c r="E171" s="42" t="s">
        <v>4434</v>
      </c>
    </row>
    <row r="172" spans="1:5" ht="89.25">
      <c r="A172" t="s">
        <v>58</v>
      </c>
      <c r="E172" s="39" t="s">
        <v>4435</v>
      </c>
    </row>
    <row r="173" spans="1:16" ht="12.75">
      <c r="A173" t="s">
        <v>50</v>
      </c>
      <c s="34" t="s">
        <v>216</v>
      </c>
      <c s="34" t="s">
        <v>4436</v>
      </c>
      <c s="35" t="s">
        <v>5</v>
      </c>
      <c s="6" t="s">
        <v>4437</v>
      </c>
      <c s="36" t="s">
        <v>2176</v>
      </c>
      <c s="37">
        <v>2.32</v>
      </c>
      <c s="36">
        <v>0</v>
      </c>
      <c s="36">
        <f>ROUND(G173*H173,6)</f>
      </c>
      <c r="L173" s="38">
        <v>0</v>
      </c>
      <c s="32">
        <f>ROUND(ROUND(L173,2)*ROUND(G173,3),2)</f>
      </c>
      <c s="36" t="s">
        <v>55</v>
      </c>
      <c>
        <f>(M173*21)/100</f>
      </c>
      <c t="s">
        <v>28</v>
      </c>
    </row>
    <row r="174" spans="1:5" ht="12.75">
      <c r="A174" s="35" t="s">
        <v>56</v>
      </c>
      <c r="E174" s="39" t="s">
        <v>4437</v>
      </c>
    </row>
    <row r="175" spans="1:5" ht="229.5">
      <c r="A175" s="35" t="s">
        <v>57</v>
      </c>
      <c r="E175" s="42" t="s">
        <v>4438</v>
      </c>
    </row>
    <row r="176" spans="1:5" ht="89.25">
      <c r="A176" t="s">
        <v>58</v>
      </c>
      <c r="E176" s="39" t="s">
        <v>4439</v>
      </c>
    </row>
    <row r="177" spans="1:16" ht="12.75">
      <c r="A177" t="s">
        <v>50</v>
      </c>
      <c s="34" t="s">
        <v>220</v>
      </c>
      <c s="34" t="s">
        <v>4440</v>
      </c>
      <c s="35" t="s">
        <v>5</v>
      </c>
      <c s="6" t="s">
        <v>4441</v>
      </c>
      <c s="36" t="s">
        <v>2176</v>
      </c>
      <c s="37">
        <v>2.278</v>
      </c>
      <c s="36">
        <v>0</v>
      </c>
      <c s="36">
        <f>ROUND(G177*H177,6)</f>
      </c>
      <c r="L177" s="38">
        <v>0</v>
      </c>
      <c s="32">
        <f>ROUND(ROUND(L177,2)*ROUND(G177,3),2)</f>
      </c>
      <c s="36" t="s">
        <v>55</v>
      </c>
      <c>
        <f>(M177*21)/100</f>
      </c>
      <c t="s">
        <v>28</v>
      </c>
    </row>
    <row r="178" spans="1:5" ht="12.75">
      <c r="A178" s="35" t="s">
        <v>56</v>
      </c>
      <c r="E178" s="39" t="s">
        <v>4441</v>
      </c>
    </row>
    <row r="179" spans="1:5" ht="127.5">
      <c r="A179" s="35" t="s">
        <v>57</v>
      </c>
      <c r="E179" s="42" t="s">
        <v>4442</v>
      </c>
    </row>
    <row r="180" spans="1:5" ht="89.25">
      <c r="A180" t="s">
        <v>58</v>
      </c>
      <c r="E180" s="39" t="s">
        <v>4443</v>
      </c>
    </row>
    <row r="181" spans="1:16" ht="12.75">
      <c r="A181" t="s">
        <v>50</v>
      </c>
      <c s="34" t="s">
        <v>224</v>
      </c>
      <c s="34" t="s">
        <v>4444</v>
      </c>
      <c s="35" t="s">
        <v>5</v>
      </c>
      <c s="6" t="s">
        <v>4445</v>
      </c>
      <c s="36" t="s">
        <v>2176</v>
      </c>
      <c s="37">
        <v>0.05</v>
      </c>
      <c s="36">
        <v>0</v>
      </c>
      <c s="36">
        <f>ROUND(G181*H181,6)</f>
      </c>
      <c r="L181" s="38">
        <v>0</v>
      </c>
      <c s="32">
        <f>ROUND(ROUND(L181,2)*ROUND(G181,3),2)</f>
      </c>
      <c s="36" t="s">
        <v>55</v>
      </c>
      <c>
        <f>(M181*21)/100</f>
      </c>
      <c t="s">
        <v>28</v>
      </c>
    </row>
    <row r="182" spans="1:5" ht="12.75">
      <c r="A182" s="35" t="s">
        <v>56</v>
      </c>
      <c r="E182" s="39" t="s">
        <v>4445</v>
      </c>
    </row>
    <row r="183" spans="1:5" ht="25.5">
      <c r="A183" s="35" t="s">
        <v>57</v>
      </c>
      <c r="E183" s="42" t="s">
        <v>4446</v>
      </c>
    </row>
    <row r="184" spans="1:5" ht="89.25">
      <c r="A184" t="s">
        <v>58</v>
      </c>
      <c r="E184" s="39" t="s">
        <v>4447</v>
      </c>
    </row>
    <row r="185" spans="1:16" ht="12.75">
      <c r="A185" t="s">
        <v>50</v>
      </c>
      <c s="34" t="s">
        <v>228</v>
      </c>
      <c s="34" t="s">
        <v>4448</v>
      </c>
      <c s="35" t="s">
        <v>5</v>
      </c>
      <c s="6" t="s">
        <v>4449</v>
      </c>
      <c s="36" t="s">
        <v>2176</v>
      </c>
      <c s="37">
        <v>1.105</v>
      </c>
      <c s="36">
        <v>0</v>
      </c>
      <c s="36">
        <f>ROUND(G185*H185,6)</f>
      </c>
      <c r="L185" s="38">
        <v>0</v>
      </c>
      <c s="32">
        <f>ROUND(ROUND(L185,2)*ROUND(G185,3),2)</f>
      </c>
      <c s="36" t="s">
        <v>55</v>
      </c>
      <c>
        <f>(M185*21)/100</f>
      </c>
      <c t="s">
        <v>28</v>
      </c>
    </row>
    <row r="186" spans="1:5" ht="12.75">
      <c r="A186" s="35" t="s">
        <v>56</v>
      </c>
      <c r="E186" s="39" t="s">
        <v>4449</v>
      </c>
    </row>
    <row r="187" spans="1:5" ht="51">
      <c r="A187" s="35" t="s">
        <v>57</v>
      </c>
      <c r="E187" s="42" t="s">
        <v>4450</v>
      </c>
    </row>
    <row r="188" spans="1:5" ht="89.25">
      <c r="A188" t="s">
        <v>58</v>
      </c>
      <c r="E188" s="39" t="s">
        <v>4451</v>
      </c>
    </row>
    <row r="189" spans="1:16" ht="12.75">
      <c r="A189" t="s">
        <v>50</v>
      </c>
      <c s="34" t="s">
        <v>232</v>
      </c>
      <c s="34" t="s">
        <v>4452</v>
      </c>
      <c s="35" t="s">
        <v>5</v>
      </c>
      <c s="6" t="s">
        <v>4453</v>
      </c>
      <c s="36" t="s">
        <v>2176</v>
      </c>
      <c s="37">
        <v>1.723</v>
      </c>
      <c s="36">
        <v>0</v>
      </c>
      <c s="36">
        <f>ROUND(G189*H189,6)</f>
      </c>
      <c r="L189" s="38">
        <v>0</v>
      </c>
      <c s="32">
        <f>ROUND(ROUND(L189,2)*ROUND(G189,3),2)</f>
      </c>
      <c s="36" t="s">
        <v>55</v>
      </c>
      <c>
        <f>(M189*21)/100</f>
      </c>
      <c t="s">
        <v>28</v>
      </c>
    </row>
    <row r="190" spans="1:5" ht="12.75">
      <c r="A190" s="35" t="s">
        <v>56</v>
      </c>
      <c r="E190" s="39" t="s">
        <v>4453</v>
      </c>
    </row>
    <row r="191" spans="1:5" ht="76.5">
      <c r="A191" s="35" t="s">
        <v>57</v>
      </c>
      <c r="E191" s="42" t="s">
        <v>4454</v>
      </c>
    </row>
    <row r="192" spans="1:5" ht="89.25">
      <c r="A192" t="s">
        <v>58</v>
      </c>
      <c r="E192" s="39" t="s">
        <v>4455</v>
      </c>
    </row>
    <row r="193" spans="1:16" ht="12.75">
      <c r="A193" t="s">
        <v>50</v>
      </c>
      <c s="34" t="s">
        <v>236</v>
      </c>
      <c s="34" t="s">
        <v>4456</v>
      </c>
      <c s="35" t="s">
        <v>5</v>
      </c>
      <c s="6" t="s">
        <v>4457</v>
      </c>
      <c s="36" t="s">
        <v>2176</v>
      </c>
      <c s="37">
        <v>3.983</v>
      </c>
      <c s="36">
        <v>0</v>
      </c>
      <c s="36">
        <f>ROUND(G193*H193,6)</f>
      </c>
      <c r="L193" s="38">
        <v>0</v>
      </c>
      <c s="32">
        <f>ROUND(ROUND(L193,2)*ROUND(G193,3),2)</f>
      </c>
      <c s="36" t="s">
        <v>55</v>
      </c>
      <c>
        <f>(M193*21)/100</f>
      </c>
      <c t="s">
        <v>28</v>
      </c>
    </row>
    <row r="194" spans="1:5" ht="12.75">
      <c r="A194" s="35" t="s">
        <v>56</v>
      </c>
      <c r="E194" s="39" t="s">
        <v>4457</v>
      </c>
    </row>
    <row r="195" spans="1:5" ht="89.25">
      <c r="A195" s="35" t="s">
        <v>57</v>
      </c>
      <c r="E195" s="42" t="s">
        <v>4458</v>
      </c>
    </row>
    <row r="196" spans="1:5" ht="89.25">
      <c r="A196" t="s">
        <v>58</v>
      </c>
      <c r="E196" s="39" t="s">
        <v>4459</v>
      </c>
    </row>
    <row r="197" spans="1:16" ht="12.75">
      <c r="A197" t="s">
        <v>50</v>
      </c>
      <c s="34" t="s">
        <v>241</v>
      </c>
      <c s="34" t="s">
        <v>4460</v>
      </c>
      <c s="35" t="s">
        <v>5</v>
      </c>
      <c s="6" t="s">
        <v>4461</v>
      </c>
      <c s="36" t="s">
        <v>2176</v>
      </c>
      <c s="37">
        <v>0.658</v>
      </c>
      <c s="36">
        <v>0</v>
      </c>
      <c s="36">
        <f>ROUND(G197*H197,6)</f>
      </c>
      <c r="L197" s="38">
        <v>0</v>
      </c>
      <c s="32">
        <f>ROUND(ROUND(L197,2)*ROUND(G197,3),2)</f>
      </c>
      <c s="36" t="s">
        <v>55</v>
      </c>
      <c>
        <f>(M197*21)/100</f>
      </c>
      <c t="s">
        <v>28</v>
      </c>
    </row>
    <row r="198" spans="1:5" ht="12.75">
      <c r="A198" s="35" t="s">
        <v>56</v>
      </c>
      <c r="E198" s="39" t="s">
        <v>4461</v>
      </c>
    </row>
    <row r="199" spans="1:5" ht="51">
      <c r="A199" s="35" t="s">
        <v>57</v>
      </c>
      <c r="E199" s="42" t="s">
        <v>4462</v>
      </c>
    </row>
    <row r="200" spans="1:5" ht="89.25">
      <c r="A200" t="s">
        <v>58</v>
      </c>
      <c r="E200" s="39" t="s">
        <v>4463</v>
      </c>
    </row>
    <row r="201" spans="1:16" ht="12.75">
      <c r="A201" t="s">
        <v>50</v>
      </c>
      <c s="34" t="s">
        <v>246</v>
      </c>
      <c s="34" t="s">
        <v>4464</v>
      </c>
      <c s="35" t="s">
        <v>5</v>
      </c>
      <c s="6" t="s">
        <v>4465</v>
      </c>
      <c s="36" t="s">
        <v>2176</v>
      </c>
      <c s="37">
        <v>0.087</v>
      </c>
      <c s="36">
        <v>0</v>
      </c>
      <c s="36">
        <f>ROUND(G201*H201,6)</f>
      </c>
      <c r="L201" s="38">
        <v>0</v>
      </c>
      <c s="32">
        <f>ROUND(ROUND(L201,2)*ROUND(G201,3),2)</f>
      </c>
      <c s="36" t="s">
        <v>55</v>
      </c>
      <c>
        <f>(M201*21)/100</f>
      </c>
      <c t="s">
        <v>28</v>
      </c>
    </row>
    <row r="202" spans="1:5" ht="12.75">
      <c r="A202" s="35" t="s">
        <v>56</v>
      </c>
      <c r="E202" s="39" t="s">
        <v>4465</v>
      </c>
    </row>
    <row r="203" spans="1:5" ht="25.5">
      <c r="A203" s="35" t="s">
        <v>57</v>
      </c>
      <c r="E203" s="42" t="s">
        <v>4466</v>
      </c>
    </row>
    <row r="204" spans="1:5" ht="89.25">
      <c r="A204" t="s">
        <v>58</v>
      </c>
      <c r="E204" s="39" t="s">
        <v>4467</v>
      </c>
    </row>
    <row r="205" spans="1:16" ht="25.5">
      <c r="A205" t="s">
        <v>50</v>
      </c>
      <c s="34" t="s">
        <v>250</v>
      </c>
      <c s="34" t="s">
        <v>4468</v>
      </c>
      <c s="35" t="s">
        <v>5</v>
      </c>
      <c s="6" t="s">
        <v>4469</v>
      </c>
      <c s="36" t="s">
        <v>4309</v>
      </c>
      <c s="37">
        <v>1.991</v>
      </c>
      <c s="36">
        <v>0</v>
      </c>
      <c s="36">
        <f>ROUND(G205*H205,6)</f>
      </c>
      <c r="L205" s="38">
        <v>0</v>
      </c>
      <c s="32">
        <f>ROUND(ROUND(L205,2)*ROUND(G205,3),2)</f>
      </c>
      <c s="36" t="s">
        <v>55</v>
      </c>
      <c>
        <f>(M205*21)/100</f>
      </c>
      <c t="s">
        <v>28</v>
      </c>
    </row>
    <row r="206" spans="1:5" ht="25.5">
      <c r="A206" s="35" t="s">
        <v>56</v>
      </c>
      <c r="E206" s="39" t="s">
        <v>4469</v>
      </c>
    </row>
    <row r="207" spans="1:5" ht="76.5">
      <c r="A207" s="35" t="s">
        <v>57</v>
      </c>
      <c r="E207" s="42" t="s">
        <v>4470</v>
      </c>
    </row>
    <row r="208" spans="1:5" ht="191.25">
      <c r="A208" t="s">
        <v>58</v>
      </c>
      <c r="E208" s="39" t="s">
        <v>4471</v>
      </c>
    </row>
    <row r="209" spans="1:16" ht="12.75">
      <c r="A209" t="s">
        <v>50</v>
      </c>
      <c s="34" t="s">
        <v>254</v>
      </c>
      <c s="34" t="s">
        <v>4472</v>
      </c>
      <c s="35" t="s">
        <v>5</v>
      </c>
      <c s="6" t="s">
        <v>4473</v>
      </c>
      <c s="36" t="s">
        <v>4309</v>
      </c>
      <c s="37">
        <v>148.167</v>
      </c>
      <c s="36">
        <v>0</v>
      </c>
      <c s="36">
        <f>ROUND(G209*H209,6)</f>
      </c>
      <c r="L209" s="38">
        <v>0</v>
      </c>
      <c s="32">
        <f>ROUND(ROUND(L209,2)*ROUND(G209,3),2)</f>
      </c>
      <c s="36" t="s">
        <v>55</v>
      </c>
      <c>
        <f>(M209*21)/100</f>
      </c>
      <c t="s">
        <v>28</v>
      </c>
    </row>
    <row r="210" spans="1:5" ht="12.75">
      <c r="A210" s="35" t="s">
        <v>56</v>
      </c>
      <c r="E210" s="39" t="s">
        <v>4473</v>
      </c>
    </row>
    <row r="211" spans="1:5" ht="409.5">
      <c r="A211" s="35" t="s">
        <v>57</v>
      </c>
      <c r="E211" s="42" t="s">
        <v>4474</v>
      </c>
    </row>
    <row r="212" spans="1:5" ht="191.25">
      <c r="A212" t="s">
        <v>58</v>
      </c>
      <c r="E212" s="39" t="s">
        <v>4475</v>
      </c>
    </row>
    <row r="213" spans="1:16" ht="12.75">
      <c r="A213" t="s">
        <v>50</v>
      </c>
      <c s="34" t="s">
        <v>255</v>
      </c>
      <c s="34" t="s">
        <v>4476</v>
      </c>
      <c s="35" t="s">
        <v>5</v>
      </c>
      <c s="6" t="s">
        <v>4477</v>
      </c>
      <c s="36" t="s">
        <v>2716</v>
      </c>
      <c s="37">
        <v>66.061</v>
      </c>
      <c s="36">
        <v>0</v>
      </c>
      <c s="36">
        <f>ROUND(G213*H213,6)</f>
      </c>
      <c r="L213" s="38">
        <v>0</v>
      </c>
      <c s="32">
        <f>ROUND(ROUND(L213,2)*ROUND(G213,3),2)</f>
      </c>
      <c s="36" t="s">
        <v>55</v>
      </c>
      <c>
        <f>(M213*21)/100</f>
      </c>
      <c t="s">
        <v>28</v>
      </c>
    </row>
    <row r="214" spans="1:5" ht="12.75">
      <c r="A214" s="35" t="s">
        <v>56</v>
      </c>
      <c r="E214" s="39" t="s">
        <v>4477</v>
      </c>
    </row>
    <row r="215" spans="1:5" ht="102">
      <c r="A215" s="35" t="s">
        <v>57</v>
      </c>
      <c r="E215" s="42" t="s">
        <v>4478</v>
      </c>
    </row>
    <row r="216" spans="1:5" ht="191.25">
      <c r="A216" t="s">
        <v>58</v>
      </c>
      <c r="E216" s="39" t="s">
        <v>4479</v>
      </c>
    </row>
    <row r="217" spans="1:16" ht="12.75">
      <c r="A217" t="s">
        <v>50</v>
      </c>
      <c s="34" t="s">
        <v>256</v>
      </c>
      <c s="34" t="s">
        <v>4480</v>
      </c>
      <c s="35" t="s">
        <v>5</v>
      </c>
      <c s="6" t="s">
        <v>4481</v>
      </c>
      <c s="36" t="s">
        <v>2716</v>
      </c>
      <c s="37">
        <v>75.428</v>
      </c>
      <c s="36">
        <v>0</v>
      </c>
      <c s="36">
        <f>ROUND(G217*H217,6)</f>
      </c>
      <c r="L217" s="38">
        <v>0</v>
      </c>
      <c s="32">
        <f>ROUND(ROUND(L217,2)*ROUND(G217,3),2)</f>
      </c>
      <c s="36" t="s">
        <v>55</v>
      </c>
      <c>
        <f>(M217*21)/100</f>
      </c>
      <c t="s">
        <v>28</v>
      </c>
    </row>
    <row r="218" spans="1:5" ht="12.75">
      <c r="A218" s="35" t="s">
        <v>56</v>
      </c>
      <c r="E218" s="39" t="s">
        <v>4481</v>
      </c>
    </row>
    <row r="219" spans="1:5" ht="51">
      <c r="A219" s="35" t="s">
        <v>57</v>
      </c>
      <c r="E219" s="42" t="s">
        <v>4482</v>
      </c>
    </row>
    <row r="220" spans="1:5" ht="191.25">
      <c r="A220" t="s">
        <v>58</v>
      </c>
      <c r="E220" s="39" t="s">
        <v>4483</v>
      </c>
    </row>
    <row r="221" spans="1:16" ht="25.5">
      <c r="A221" t="s">
        <v>50</v>
      </c>
      <c s="34" t="s">
        <v>260</v>
      </c>
      <c s="34" t="s">
        <v>4484</v>
      </c>
      <c s="35" t="s">
        <v>5</v>
      </c>
      <c s="6" t="s">
        <v>4485</v>
      </c>
      <c s="36" t="s">
        <v>2716</v>
      </c>
      <c s="37">
        <v>49.609</v>
      </c>
      <c s="36">
        <v>0</v>
      </c>
      <c s="36">
        <f>ROUND(G221*H221,6)</f>
      </c>
      <c r="L221" s="38">
        <v>0</v>
      </c>
      <c s="32">
        <f>ROUND(ROUND(L221,2)*ROUND(G221,3),2)</f>
      </c>
      <c s="36" t="s">
        <v>55</v>
      </c>
      <c>
        <f>(M221*21)/100</f>
      </c>
      <c t="s">
        <v>28</v>
      </c>
    </row>
    <row r="222" spans="1:5" ht="25.5">
      <c r="A222" s="35" t="s">
        <v>56</v>
      </c>
      <c r="E222" s="39" t="s">
        <v>4485</v>
      </c>
    </row>
    <row r="223" spans="1:5" ht="76.5">
      <c r="A223" s="35" t="s">
        <v>57</v>
      </c>
      <c r="E223" s="42" t="s">
        <v>4486</v>
      </c>
    </row>
    <row r="224" spans="1:5" ht="191.25">
      <c r="A224" t="s">
        <v>58</v>
      </c>
      <c r="E224" s="39" t="s">
        <v>4487</v>
      </c>
    </row>
    <row r="225" spans="1:16" ht="12.75">
      <c r="A225" t="s">
        <v>50</v>
      </c>
      <c s="34" t="s">
        <v>264</v>
      </c>
      <c s="34" t="s">
        <v>4488</v>
      </c>
      <c s="35" t="s">
        <v>5</v>
      </c>
      <c s="6" t="s">
        <v>4489</v>
      </c>
      <c s="36" t="s">
        <v>4309</v>
      </c>
      <c s="37">
        <v>92.561</v>
      </c>
      <c s="36">
        <v>0</v>
      </c>
      <c s="36">
        <f>ROUND(G225*H225,6)</f>
      </c>
      <c r="L225" s="38">
        <v>0</v>
      </c>
      <c s="32">
        <f>ROUND(ROUND(L225,2)*ROUND(G225,3),2)</f>
      </c>
      <c s="36" t="s">
        <v>55</v>
      </c>
      <c>
        <f>(M225*21)/100</f>
      </c>
      <c t="s">
        <v>28</v>
      </c>
    </row>
    <row r="226" spans="1:5" ht="12.75">
      <c r="A226" s="35" t="s">
        <v>56</v>
      </c>
      <c r="E226" s="39" t="s">
        <v>4489</v>
      </c>
    </row>
    <row r="227" spans="1:5" ht="89.25">
      <c r="A227" s="35" t="s">
        <v>57</v>
      </c>
      <c r="E227" s="42" t="s">
        <v>4490</v>
      </c>
    </row>
    <row r="228" spans="1:5" ht="191.25">
      <c r="A228" t="s">
        <v>58</v>
      </c>
      <c r="E228" s="39" t="s">
        <v>4491</v>
      </c>
    </row>
    <row r="229" spans="1:16" ht="12.75">
      <c r="A229" t="s">
        <v>50</v>
      </c>
      <c s="34" t="s">
        <v>268</v>
      </c>
      <c s="34" t="s">
        <v>4492</v>
      </c>
      <c s="35" t="s">
        <v>5</v>
      </c>
      <c s="6" t="s">
        <v>4493</v>
      </c>
      <c s="36" t="s">
        <v>2716</v>
      </c>
      <c s="37">
        <v>810.569</v>
      </c>
      <c s="36">
        <v>0</v>
      </c>
      <c s="36">
        <f>ROUND(G229*H229,6)</f>
      </c>
      <c r="L229" s="38">
        <v>0</v>
      </c>
      <c s="32">
        <f>ROUND(ROUND(L229,2)*ROUND(G229,3),2)</f>
      </c>
      <c s="36" t="s">
        <v>55</v>
      </c>
      <c>
        <f>(M229*21)/100</f>
      </c>
      <c t="s">
        <v>28</v>
      </c>
    </row>
    <row r="230" spans="1:5" ht="12.75">
      <c r="A230" s="35" t="s">
        <v>56</v>
      </c>
      <c r="E230" s="39" t="s">
        <v>4493</v>
      </c>
    </row>
    <row r="231" spans="1:5" ht="89.25">
      <c r="A231" s="35" t="s">
        <v>57</v>
      </c>
      <c r="E231" s="42" t="s">
        <v>4494</v>
      </c>
    </row>
    <row r="232" spans="1:5" ht="140.25">
      <c r="A232" t="s">
        <v>58</v>
      </c>
      <c r="E232" s="39" t="s">
        <v>4495</v>
      </c>
    </row>
    <row r="233" spans="1:16" ht="12.75">
      <c r="A233" t="s">
        <v>50</v>
      </c>
      <c s="34" t="s">
        <v>272</v>
      </c>
      <c s="34" t="s">
        <v>4496</v>
      </c>
      <c s="35" t="s">
        <v>5</v>
      </c>
      <c s="6" t="s">
        <v>4497</v>
      </c>
      <c s="36" t="s">
        <v>2716</v>
      </c>
      <c s="37">
        <v>810.569</v>
      </c>
      <c s="36">
        <v>0</v>
      </c>
      <c s="36">
        <f>ROUND(G233*H233,6)</f>
      </c>
      <c r="L233" s="38">
        <v>0</v>
      </c>
      <c s="32">
        <f>ROUND(ROUND(L233,2)*ROUND(G233,3),2)</f>
      </c>
      <c s="36" t="s">
        <v>55</v>
      </c>
      <c>
        <f>(M233*21)/100</f>
      </c>
      <c t="s">
        <v>28</v>
      </c>
    </row>
    <row r="234" spans="1:5" ht="12.75">
      <c r="A234" s="35" t="s">
        <v>56</v>
      </c>
      <c r="E234" s="39" t="s">
        <v>4497</v>
      </c>
    </row>
    <row r="235" spans="1:5" ht="12.75">
      <c r="A235" s="35" t="s">
        <v>57</v>
      </c>
      <c r="E235" s="40" t="s">
        <v>5</v>
      </c>
    </row>
    <row r="236" spans="1:5" ht="140.25">
      <c r="A236" t="s">
        <v>58</v>
      </c>
      <c r="E236" s="39" t="s">
        <v>4498</v>
      </c>
    </row>
    <row r="237" spans="1:16" ht="12.75">
      <c r="A237" t="s">
        <v>50</v>
      </c>
      <c s="34" t="s">
        <v>276</v>
      </c>
      <c s="34" t="s">
        <v>4499</v>
      </c>
      <c s="35" t="s">
        <v>5</v>
      </c>
      <c s="6" t="s">
        <v>4500</v>
      </c>
      <c s="36" t="s">
        <v>2176</v>
      </c>
      <c s="37">
        <v>10.686</v>
      </c>
      <c s="36">
        <v>0</v>
      </c>
      <c s="36">
        <f>ROUND(G237*H237,6)</f>
      </c>
      <c r="L237" s="38">
        <v>0</v>
      </c>
      <c s="32">
        <f>ROUND(ROUND(L237,2)*ROUND(G237,3),2)</f>
      </c>
      <c s="36" t="s">
        <v>55</v>
      </c>
      <c>
        <f>(M237*21)/100</f>
      </c>
      <c t="s">
        <v>28</v>
      </c>
    </row>
    <row r="238" spans="1:5" ht="12.75">
      <c r="A238" s="35" t="s">
        <v>56</v>
      </c>
      <c r="E238" s="39" t="s">
        <v>4500</v>
      </c>
    </row>
    <row r="239" spans="1:5" ht="25.5">
      <c r="A239" s="35" t="s">
        <v>57</v>
      </c>
      <c r="E239" s="42" t="s">
        <v>4501</v>
      </c>
    </row>
    <row r="240" spans="1:5" ht="191.25">
      <c r="A240" t="s">
        <v>58</v>
      </c>
      <c r="E240" s="39" t="s">
        <v>4502</v>
      </c>
    </row>
    <row r="241" spans="1:16" ht="12.75">
      <c r="A241" t="s">
        <v>50</v>
      </c>
      <c s="34" t="s">
        <v>280</v>
      </c>
      <c s="34" t="s">
        <v>4503</v>
      </c>
      <c s="35" t="s">
        <v>5</v>
      </c>
      <c s="6" t="s">
        <v>4504</v>
      </c>
      <c s="36" t="s">
        <v>54</v>
      </c>
      <c s="37">
        <v>18</v>
      </c>
      <c s="36">
        <v>0</v>
      </c>
      <c s="36">
        <f>ROUND(G241*H241,6)</f>
      </c>
      <c r="L241" s="38">
        <v>0</v>
      </c>
      <c s="32">
        <f>ROUND(ROUND(L241,2)*ROUND(G241,3),2)</f>
      </c>
      <c s="36" t="s">
        <v>55</v>
      </c>
      <c>
        <f>(M241*21)/100</f>
      </c>
      <c t="s">
        <v>28</v>
      </c>
    </row>
    <row r="242" spans="1:5" ht="12.75">
      <c r="A242" s="35" t="s">
        <v>56</v>
      </c>
      <c r="E242" s="39" t="s">
        <v>4504</v>
      </c>
    </row>
    <row r="243" spans="1:5" ht="153">
      <c r="A243" s="35" t="s">
        <v>57</v>
      </c>
      <c r="E243" s="42" t="s">
        <v>4505</v>
      </c>
    </row>
    <row r="244" spans="1:5" ht="191.25">
      <c r="A244" t="s">
        <v>58</v>
      </c>
      <c r="E244" s="39" t="s">
        <v>4506</v>
      </c>
    </row>
    <row r="245" spans="1:16" ht="12.75">
      <c r="A245" t="s">
        <v>50</v>
      </c>
      <c s="34" t="s">
        <v>284</v>
      </c>
      <c s="34" t="s">
        <v>4507</v>
      </c>
      <c s="35" t="s">
        <v>5</v>
      </c>
      <c s="6" t="s">
        <v>4508</v>
      </c>
      <c s="36" t="s">
        <v>54</v>
      </c>
      <c s="37">
        <v>110</v>
      </c>
      <c s="36">
        <v>0</v>
      </c>
      <c s="36">
        <f>ROUND(G245*H245,6)</f>
      </c>
      <c r="L245" s="38">
        <v>0</v>
      </c>
      <c s="32">
        <f>ROUND(ROUND(L245,2)*ROUND(G245,3),2)</f>
      </c>
      <c s="36" t="s">
        <v>55</v>
      </c>
      <c>
        <f>(M245*21)/100</f>
      </c>
      <c t="s">
        <v>28</v>
      </c>
    </row>
    <row r="246" spans="1:5" ht="12.75">
      <c r="A246" s="35" t="s">
        <v>56</v>
      </c>
      <c r="E246" s="39" t="s">
        <v>4508</v>
      </c>
    </row>
    <row r="247" spans="1:5" ht="409.5">
      <c r="A247" s="35" t="s">
        <v>57</v>
      </c>
      <c r="E247" s="42" t="s">
        <v>4509</v>
      </c>
    </row>
    <row r="248" spans="1:5" ht="191.25">
      <c r="A248" t="s">
        <v>58</v>
      </c>
      <c r="E248" s="39" t="s">
        <v>4510</v>
      </c>
    </row>
    <row r="249" spans="1:16" ht="12.75">
      <c r="A249" t="s">
        <v>50</v>
      </c>
      <c s="34" t="s">
        <v>288</v>
      </c>
      <c s="34" t="s">
        <v>4511</v>
      </c>
      <c s="35" t="s">
        <v>5</v>
      </c>
      <c s="6" t="s">
        <v>4512</v>
      </c>
      <c s="36" t="s">
        <v>54</v>
      </c>
      <c s="37">
        <v>3</v>
      </c>
      <c s="36">
        <v>0</v>
      </c>
      <c s="36">
        <f>ROUND(G249*H249,6)</f>
      </c>
      <c r="L249" s="38">
        <v>0</v>
      </c>
      <c s="32">
        <f>ROUND(ROUND(L249,2)*ROUND(G249,3),2)</f>
      </c>
      <c s="36" t="s">
        <v>55</v>
      </c>
      <c>
        <f>(M249*21)/100</f>
      </c>
      <c t="s">
        <v>28</v>
      </c>
    </row>
    <row r="250" spans="1:5" ht="12.75">
      <c r="A250" s="35" t="s">
        <v>56</v>
      </c>
      <c r="E250" s="39" t="s">
        <v>4512</v>
      </c>
    </row>
    <row r="251" spans="1:5" ht="63.75">
      <c r="A251" s="35" t="s">
        <v>57</v>
      </c>
      <c r="E251" s="42" t="s">
        <v>4513</v>
      </c>
    </row>
    <row r="252" spans="1:5" ht="191.25">
      <c r="A252" t="s">
        <v>58</v>
      </c>
      <c r="E252" s="39" t="s">
        <v>4514</v>
      </c>
    </row>
    <row r="253" spans="1:16" ht="12.75">
      <c r="A253" t="s">
        <v>50</v>
      </c>
      <c s="34" t="s">
        <v>292</v>
      </c>
      <c s="34" t="s">
        <v>4515</v>
      </c>
      <c s="35" t="s">
        <v>5</v>
      </c>
      <c s="6" t="s">
        <v>4516</v>
      </c>
      <c s="36" t="s">
        <v>54</v>
      </c>
      <c s="37">
        <v>38</v>
      </c>
      <c s="36">
        <v>0</v>
      </c>
      <c s="36">
        <f>ROUND(G253*H253,6)</f>
      </c>
      <c r="L253" s="38">
        <v>0</v>
      </c>
      <c s="32">
        <f>ROUND(ROUND(L253,2)*ROUND(G253,3),2)</f>
      </c>
      <c s="36" t="s">
        <v>55</v>
      </c>
      <c>
        <f>(M253*21)/100</f>
      </c>
      <c t="s">
        <v>28</v>
      </c>
    </row>
    <row r="254" spans="1:5" ht="12.75">
      <c r="A254" s="35" t="s">
        <v>56</v>
      </c>
      <c r="E254" s="39" t="s">
        <v>4516</v>
      </c>
    </row>
    <row r="255" spans="1:5" ht="255">
      <c r="A255" s="35" t="s">
        <v>57</v>
      </c>
      <c r="E255" s="42" t="s">
        <v>4517</v>
      </c>
    </row>
    <row r="256" spans="1:5" ht="191.25">
      <c r="A256" t="s">
        <v>58</v>
      </c>
      <c r="E256" s="39" t="s">
        <v>4518</v>
      </c>
    </row>
    <row r="257" spans="1:16" ht="12.75">
      <c r="A257" t="s">
        <v>50</v>
      </c>
      <c s="34" t="s">
        <v>296</v>
      </c>
      <c s="34" t="s">
        <v>4519</v>
      </c>
      <c s="35" t="s">
        <v>5</v>
      </c>
      <c s="6" t="s">
        <v>4520</v>
      </c>
      <c s="36" t="s">
        <v>54</v>
      </c>
      <c s="37">
        <v>9</v>
      </c>
      <c s="36">
        <v>0</v>
      </c>
      <c s="36">
        <f>ROUND(G257*H257,6)</f>
      </c>
      <c r="L257" s="38">
        <v>0</v>
      </c>
      <c s="32">
        <f>ROUND(ROUND(L257,2)*ROUND(G257,3),2)</f>
      </c>
      <c s="36" t="s">
        <v>55</v>
      </c>
      <c>
        <f>(M257*21)/100</f>
      </c>
      <c t="s">
        <v>28</v>
      </c>
    </row>
    <row r="258" spans="1:5" ht="12.75">
      <c r="A258" s="35" t="s">
        <v>56</v>
      </c>
      <c r="E258" s="39" t="s">
        <v>4520</v>
      </c>
    </row>
    <row r="259" spans="1:5" ht="140.25">
      <c r="A259" s="35" t="s">
        <v>57</v>
      </c>
      <c r="E259" s="42" t="s">
        <v>4521</v>
      </c>
    </row>
    <row r="260" spans="1:5" ht="191.25">
      <c r="A260" t="s">
        <v>58</v>
      </c>
      <c r="E260" s="39" t="s">
        <v>4522</v>
      </c>
    </row>
    <row r="261" spans="1:16" ht="12.75">
      <c r="A261" t="s">
        <v>50</v>
      </c>
      <c s="34" t="s">
        <v>300</v>
      </c>
      <c s="34" t="s">
        <v>4523</v>
      </c>
      <c s="35" t="s">
        <v>5</v>
      </c>
      <c s="6" t="s">
        <v>4524</v>
      </c>
      <c s="36" t="s">
        <v>54</v>
      </c>
      <c s="37">
        <v>3</v>
      </c>
      <c s="36">
        <v>0</v>
      </c>
      <c s="36">
        <f>ROUND(G261*H261,6)</f>
      </c>
      <c r="L261" s="38">
        <v>0</v>
      </c>
      <c s="32">
        <f>ROUND(ROUND(L261,2)*ROUND(G261,3),2)</f>
      </c>
      <c s="36" t="s">
        <v>55</v>
      </c>
      <c>
        <f>(M261*21)/100</f>
      </c>
      <c t="s">
        <v>28</v>
      </c>
    </row>
    <row r="262" spans="1:5" ht="12.75">
      <c r="A262" s="35" t="s">
        <v>56</v>
      </c>
      <c r="E262" s="39" t="s">
        <v>4524</v>
      </c>
    </row>
    <row r="263" spans="1:5" ht="51">
      <c r="A263" s="35" t="s">
        <v>57</v>
      </c>
      <c r="E263" s="42" t="s">
        <v>4525</v>
      </c>
    </row>
    <row r="264" spans="1:5" ht="191.25">
      <c r="A264" t="s">
        <v>58</v>
      </c>
      <c r="E264" s="39" t="s">
        <v>4526</v>
      </c>
    </row>
    <row r="265" spans="1:16" ht="12.75">
      <c r="A265" t="s">
        <v>50</v>
      </c>
      <c s="34" t="s">
        <v>304</v>
      </c>
      <c s="34" t="s">
        <v>4527</v>
      </c>
      <c s="35" t="s">
        <v>5</v>
      </c>
      <c s="6" t="s">
        <v>4528</v>
      </c>
      <c s="36" t="s">
        <v>54</v>
      </c>
      <c s="37">
        <v>1</v>
      </c>
      <c s="36">
        <v>0</v>
      </c>
      <c s="36">
        <f>ROUND(G265*H265,6)</f>
      </c>
      <c r="L265" s="38">
        <v>0</v>
      </c>
      <c s="32">
        <f>ROUND(ROUND(L265,2)*ROUND(G265,3),2)</f>
      </c>
      <c s="36" t="s">
        <v>55</v>
      </c>
      <c>
        <f>(M265*21)/100</f>
      </c>
      <c t="s">
        <v>28</v>
      </c>
    </row>
    <row r="266" spans="1:5" ht="12.75">
      <c r="A266" s="35" t="s">
        <v>56</v>
      </c>
      <c r="E266" s="39" t="s">
        <v>4528</v>
      </c>
    </row>
    <row r="267" spans="1:5" ht="25.5">
      <c r="A267" s="35" t="s">
        <v>57</v>
      </c>
      <c r="E267" s="42" t="s">
        <v>4529</v>
      </c>
    </row>
    <row r="268" spans="1:5" ht="191.25">
      <c r="A268" t="s">
        <v>58</v>
      </c>
      <c r="E268" s="39" t="s">
        <v>4530</v>
      </c>
    </row>
    <row r="269" spans="1:16" ht="12.75">
      <c r="A269" t="s">
        <v>50</v>
      </c>
      <c s="34" t="s">
        <v>308</v>
      </c>
      <c s="34" t="s">
        <v>4531</v>
      </c>
      <c s="35" t="s">
        <v>5</v>
      </c>
      <c s="6" t="s">
        <v>4532</v>
      </c>
      <c s="36" t="s">
        <v>54</v>
      </c>
      <c s="37">
        <v>2</v>
      </c>
      <c s="36">
        <v>0</v>
      </c>
      <c s="36">
        <f>ROUND(G269*H269,6)</f>
      </c>
      <c r="L269" s="38">
        <v>0</v>
      </c>
      <c s="32">
        <f>ROUND(ROUND(L269,2)*ROUND(G269,3),2)</f>
      </c>
      <c s="36" t="s">
        <v>55</v>
      </c>
      <c>
        <f>(M269*21)/100</f>
      </c>
      <c t="s">
        <v>28</v>
      </c>
    </row>
    <row r="270" spans="1:5" ht="12.75">
      <c r="A270" s="35" t="s">
        <v>56</v>
      </c>
      <c r="E270" s="39" t="s">
        <v>4532</v>
      </c>
    </row>
    <row r="271" spans="1:5" ht="51">
      <c r="A271" s="35" t="s">
        <v>57</v>
      </c>
      <c r="E271" s="42" t="s">
        <v>4533</v>
      </c>
    </row>
    <row r="272" spans="1:5" ht="191.25">
      <c r="A272" t="s">
        <v>58</v>
      </c>
      <c r="E272" s="39" t="s">
        <v>4534</v>
      </c>
    </row>
    <row r="273" spans="1:16" ht="25.5">
      <c r="A273" t="s">
        <v>50</v>
      </c>
      <c s="34" t="s">
        <v>312</v>
      </c>
      <c s="34" t="s">
        <v>4535</v>
      </c>
      <c s="35" t="s">
        <v>5</v>
      </c>
      <c s="6" t="s">
        <v>4536</v>
      </c>
      <c s="36" t="s">
        <v>2176</v>
      </c>
      <c s="37">
        <v>1.866</v>
      </c>
      <c s="36">
        <v>0</v>
      </c>
      <c s="36">
        <f>ROUND(G273*H273,6)</f>
      </c>
      <c r="L273" s="38">
        <v>0</v>
      </c>
      <c s="32">
        <f>ROUND(ROUND(L273,2)*ROUND(G273,3),2)</f>
      </c>
      <c s="36" t="s">
        <v>55</v>
      </c>
      <c>
        <f>(M273*21)/100</f>
      </c>
      <c t="s">
        <v>28</v>
      </c>
    </row>
    <row r="274" spans="1:5" ht="25.5">
      <c r="A274" s="35" t="s">
        <v>56</v>
      </c>
      <c r="E274" s="39" t="s">
        <v>4536</v>
      </c>
    </row>
    <row r="275" spans="1:5" ht="409.5">
      <c r="A275" s="35" t="s">
        <v>57</v>
      </c>
      <c r="E275" s="42" t="s">
        <v>4537</v>
      </c>
    </row>
    <row r="276" spans="1:5" ht="191.25">
      <c r="A276" t="s">
        <v>58</v>
      </c>
      <c r="E276" s="39" t="s">
        <v>4538</v>
      </c>
    </row>
    <row r="277" spans="1:16" ht="25.5">
      <c r="A277" t="s">
        <v>50</v>
      </c>
      <c s="34" t="s">
        <v>316</v>
      </c>
      <c s="34" t="s">
        <v>4539</v>
      </c>
      <c s="35" t="s">
        <v>5</v>
      </c>
      <c s="6" t="s">
        <v>4540</v>
      </c>
      <c s="36" t="s">
        <v>2176</v>
      </c>
      <c s="37">
        <v>7.591</v>
      </c>
      <c s="36">
        <v>0</v>
      </c>
      <c s="36">
        <f>ROUND(G277*H277,6)</f>
      </c>
      <c r="L277" s="38">
        <v>0</v>
      </c>
      <c s="32">
        <f>ROUND(ROUND(L277,2)*ROUND(G277,3),2)</f>
      </c>
      <c s="36" t="s">
        <v>55</v>
      </c>
      <c>
        <f>(M277*21)/100</f>
      </c>
      <c t="s">
        <v>28</v>
      </c>
    </row>
    <row r="278" spans="1:5" ht="25.5">
      <c r="A278" s="35" t="s">
        <v>56</v>
      </c>
      <c r="E278" s="39" t="s">
        <v>4540</v>
      </c>
    </row>
    <row r="279" spans="1:5" ht="409.5">
      <c r="A279" s="35" t="s">
        <v>57</v>
      </c>
      <c r="E279" s="42" t="s">
        <v>4541</v>
      </c>
    </row>
    <row r="280" spans="1:5" ht="191.25">
      <c r="A280" t="s">
        <v>58</v>
      </c>
      <c r="E280" s="39" t="s">
        <v>4542</v>
      </c>
    </row>
    <row r="281" spans="1:16" ht="25.5">
      <c r="A281" t="s">
        <v>50</v>
      </c>
      <c s="34" t="s">
        <v>320</v>
      </c>
      <c s="34" t="s">
        <v>4543</v>
      </c>
      <c s="35" t="s">
        <v>5</v>
      </c>
      <c s="6" t="s">
        <v>4544</v>
      </c>
      <c s="36" t="s">
        <v>2176</v>
      </c>
      <c s="37">
        <v>4.641</v>
      </c>
      <c s="36">
        <v>0</v>
      </c>
      <c s="36">
        <f>ROUND(G281*H281,6)</f>
      </c>
      <c r="L281" s="38">
        <v>0</v>
      </c>
      <c s="32">
        <f>ROUND(ROUND(L281,2)*ROUND(G281,3),2)</f>
      </c>
      <c s="36" t="s">
        <v>55</v>
      </c>
      <c>
        <f>(M281*21)/100</f>
      </c>
      <c t="s">
        <v>28</v>
      </c>
    </row>
    <row r="282" spans="1:5" ht="25.5">
      <c r="A282" s="35" t="s">
        <v>56</v>
      </c>
      <c r="E282" s="39" t="s">
        <v>4544</v>
      </c>
    </row>
    <row r="283" spans="1:5" ht="114.75">
      <c r="A283" s="35" t="s">
        <v>57</v>
      </c>
      <c r="E283" s="42" t="s">
        <v>4545</v>
      </c>
    </row>
    <row r="284" spans="1:5" ht="191.25">
      <c r="A284" t="s">
        <v>58</v>
      </c>
      <c r="E284" s="39" t="s">
        <v>4546</v>
      </c>
    </row>
    <row r="285" spans="1:16" ht="12.75">
      <c r="A285" t="s">
        <v>50</v>
      </c>
      <c s="34" t="s">
        <v>324</v>
      </c>
      <c s="34" t="s">
        <v>4547</v>
      </c>
      <c s="35" t="s">
        <v>5</v>
      </c>
      <c s="6" t="s">
        <v>4548</v>
      </c>
      <c s="36" t="s">
        <v>202</v>
      </c>
      <c s="37">
        <v>4.25</v>
      </c>
      <c s="36">
        <v>0</v>
      </c>
      <c s="36">
        <f>ROUND(G285*H285,6)</f>
      </c>
      <c r="L285" s="38">
        <v>0</v>
      </c>
      <c s="32">
        <f>ROUND(ROUND(L285,2)*ROUND(G285,3),2)</f>
      </c>
      <c s="36" t="s">
        <v>55</v>
      </c>
      <c>
        <f>(M285*21)/100</f>
      </c>
      <c t="s">
        <v>28</v>
      </c>
    </row>
    <row r="286" spans="1:5" ht="12.75">
      <c r="A286" s="35" t="s">
        <v>56</v>
      </c>
      <c r="E286" s="39" t="s">
        <v>4548</v>
      </c>
    </row>
    <row r="287" spans="1:5" ht="63.75">
      <c r="A287" s="35" t="s">
        <v>57</v>
      </c>
      <c r="E287" s="42" t="s">
        <v>4549</v>
      </c>
    </row>
    <row r="288" spans="1:5" ht="191.25">
      <c r="A288" t="s">
        <v>58</v>
      </c>
      <c r="E288" s="39" t="s">
        <v>4550</v>
      </c>
    </row>
    <row r="289" spans="1:16" ht="12.75">
      <c r="A289" t="s">
        <v>50</v>
      </c>
      <c s="34" t="s">
        <v>328</v>
      </c>
      <c s="34" t="s">
        <v>4551</v>
      </c>
      <c s="35" t="s">
        <v>5</v>
      </c>
      <c s="6" t="s">
        <v>4552</v>
      </c>
      <c s="36" t="s">
        <v>202</v>
      </c>
      <c s="37">
        <v>133</v>
      </c>
      <c s="36">
        <v>0</v>
      </c>
      <c s="36">
        <f>ROUND(G289*H289,6)</f>
      </c>
      <c r="L289" s="38">
        <v>0</v>
      </c>
      <c s="32">
        <f>ROUND(ROUND(L289,2)*ROUND(G289,3),2)</f>
      </c>
      <c s="36" t="s">
        <v>55</v>
      </c>
      <c>
        <f>(M289*21)/100</f>
      </c>
      <c t="s">
        <v>28</v>
      </c>
    </row>
    <row r="290" spans="1:5" ht="12.75">
      <c r="A290" s="35" t="s">
        <v>56</v>
      </c>
      <c r="E290" s="39" t="s">
        <v>4552</v>
      </c>
    </row>
    <row r="291" spans="1:5" ht="409.5">
      <c r="A291" s="35" t="s">
        <v>57</v>
      </c>
      <c r="E291" s="42" t="s">
        <v>4553</v>
      </c>
    </row>
    <row r="292" spans="1:5" ht="191.25">
      <c r="A292" t="s">
        <v>58</v>
      </c>
      <c r="E292" s="39" t="s">
        <v>4554</v>
      </c>
    </row>
    <row r="293" spans="1:16" ht="12.75">
      <c r="A293" t="s">
        <v>50</v>
      </c>
      <c s="34" t="s">
        <v>332</v>
      </c>
      <c s="34" t="s">
        <v>4555</v>
      </c>
      <c s="35" t="s">
        <v>5</v>
      </c>
      <c s="6" t="s">
        <v>4556</v>
      </c>
      <c s="36" t="s">
        <v>202</v>
      </c>
      <c s="37">
        <v>17</v>
      </c>
      <c s="36">
        <v>0</v>
      </c>
      <c s="36">
        <f>ROUND(G293*H293,6)</f>
      </c>
      <c r="L293" s="38">
        <v>0</v>
      </c>
      <c s="32">
        <f>ROUND(ROUND(L293,2)*ROUND(G293,3),2)</f>
      </c>
      <c s="36" t="s">
        <v>55</v>
      </c>
      <c>
        <f>(M293*21)/100</f>
      </c>
      <c t="s">
        <v>28</v>
      </c>
    </row>
    <row r="294" spans="1:5" ht="12.75">
      <c r="A294" s="35" t="s">
        <v>56</v>
      </c>
      <c r="E294" s="39" t="s">
        <v>4556</v>
      </c>
    </row>
    <row r="295" spans="1:5" ht="127.5">
      <c r="A295" s="35" t="s">
        <v>57</v>
      </c>
      <c r="E295" s="42" t="s">
        <v>4557</v>
      </c>
    </row>
    <row r="296" spans="1:5" ht="191.25">
      <c r="A296" t="s">
        <v>58</v>
      </c>
      <c r="E296" s="39" t="s">
        <v>4558</v>
      </c>
    </row>
    <row r="297" spans="1:16" ht="12.75">
      <c r="A297" t="s">
        <v>50</v>
      </c>
      <c s="34" t="s">
        <v>336</v>
      </c>
      <c s="34" t="s">
        <v>4559</v>
      </c>
      <c s="35" t="s">
        <v>5</v>
      </c>
      <c s="6" t="s">
        <v>4560</v>
      </c>
      <c s="36" t="s">
        <v>202</v>
      </c>
      <c s="37">
        <v>6.25</v>
      </c>
      <c s="36">
        <v>0</v>
      </c>
      <c s="36">
        <f>ROUND(G297*H297,6)</f>
      </c>
      <c r="L297" s="38">
        <v>0</v>
      </c>
      <c s="32">
        <f>ROUND(ROUND(L297,2)*ROUND(G297,3),2)</f>
      </c>
      <c s="36" t="s">
        <v>55</v>
      </c>
      <c>
        <f>(M297*21)/100</f>
      </c>
      <c t="s">
        <v>28</v>
      </c>
    </row>
    <row r="298" spans="1:5" ht="12.75">
      <c r="A298" s="35" t="s">
        <v>56</v>
      </c>
      <c r="E298" s="39" t="s">
        <v>4560</v>
      </c>
    </row>
    <row r="299" spans="1:5" ht="76.5">
      <c r="A299" s="35" t="s">
        <v>57</v>
      </c>
      <c r="E299" s="42" t="s">
        <v>4561</v>
      </c>
    </row>
    <row r="300" spans="1:5" ht="191.25">
      <c r="A300" t="s">
        <v>58</v>
      </c>
      <c r="E300" s="39" t="s">
        <v>4562</v>
      </c>
    </row>
    <row r="301" spans="1:16" ht="25.5">
      <c r="A301" t="s">
        <v>50</v>
      </c>
      <c s="34" t="s">
        <v>342</v>
      </c>
      <c s="34" t="s">
        <v>4563</v>
      </c>
      <c s="35" t="s">
        <v>5</v>
      </c>
      <c s="6" t="s">
        <v>4564</v>
      </c>
      <c s="36" t="s">
        <v>202</v>
      </c>
      <c s="37">
        <v>284</v>
      </c>
      <c s="36">
        <v>0</v>
      </c>
      <c s="36">
        <f>ROUND(G301*H301,6)</f>
      </c>
      <c r="L301" s="38">
        <v>0</v>
      </c>
      <c s="32">
        <f>ROUND(ROUND(L301,2)*ROUND(G301,3),2)</f>
      </c>
      <c s="36" t="s">
        <v>55</v>
      </c>
      <c>
        <f>(M301*21)/100</f>
      </c>
      <c t="s">
        <v>28</v>
      </c>
    </row>
    <row r="302" spans="1:5" ht="25.5">
      <c r="A302" s="35" t="s">
        <v>56</v>
      </c>
      <c r="E302" s="39" t="s">
        <v>4564</v>
      </c>
    </row>
    <row r="303" spans="1:5" ht="12.75">
      <c r="A303" s="35" t="s">
        <v>57</v>
      </c>
      <c r="E303" s="40" t="s">
        <v>5</v>
      </c>
    </row>
    <row r="304" spans="1:5" ht="191.25">
      <c r="A304" t="s">
        <v>58</v>
      </c>
      <c r="E304" s="39" t="s">
        <v>4565</v>
      </c>
    </row>
    <row r="305" spans="1:16" ht="12.75">
      <c r="A305" t="s">
        <v>50</v>
      </c>
      <c s="34" t="s">
        <v>346</v>
      </c>
      <c s="34" t="s">
        <v>4566</v>
      </c>
      <c s="35" t="s">
        <v>5</v>
      </c>
      <c s="6" t="s">
        <v>4567</v>
      </c>
      <c s="36" t="s">
        <v>2716</v>
      </c>
      <c s="37">
        <v>388.232</v>
      </c>
      <c s="36">
        <v>0</v>
      </c>
      <c s="36">
        <f>ROUND(G305*H305,6)</f>
      </c>
      <c r="L305" s="38">
        <v>0</v>
      </c>
      <c s="32">
        <f>ROUND(ROUND(L305,2)*ROUND(G305,3),2)</f>
      </c>
      <c s="36" t="s">
        <v>55</v>
      </c>
      <c>
        <f>(M305*21)/100</f>
      </c>
      <c t="s">
        <v>28</v>
      </c>
    </row>
    <row r="306" spans="1:5" ht="12.75">
      <c r="A306" s="35" t="s">
        <v>56</v>
      </c>
      <c r="E306" s="39" t="s">
        <v>4567</v>
      </c>
    </row>
    <row r="307" spans="1:5" ht="267.75">
      <c r="A307" s="35" t="s">
        <v>57</v>
      </c>
      <c r="E307" s="42" t="s">
        <v>4568</v>
      </c>
    </row>
    <row r="308" spans="1:5" ht="191.25">
      <c r="A308" t="s">
        <v>58</v>
      </c>
      <c r="E308" s="39" t="s">
        <v>4569</v>
      </c>
    </row>
    <row r="309" spans="1:16" ht="12.75">
      <c r="A309" t="s">
        <v>50</v>
      </c>
      <c s="34" t="s">
        <v>350</v>
      </c>
      <c s="34" t="s">
        <v>4570</v>
      </c>
      <c s="35" t="s">
        <v>5</v>
      </c>
      <c s="6" t="s">
        <v>4571</v>
      </c>
      <c s="36" t="s">
        <v>2716</v>
      </c>
      <c s="37">
        <v>1144.263</v>
      </c>
      <c s="36">
        <v>0</v>
      </c>
      <c s="36">
        <f>ROUND(G309*H309,6)</f>
      </c>
      <c r="L309" s="38">
        <v>0</v>
      </c>
      <c s="32">
        <f>ROUND(ROUND(L309,2)*ROUND(G309,3),2)</f>
      </c>
      <c s="36" t="s">
        <v>55</v>
      </c>
      <c>
        <f>(M309*21)/100</f>
      </c>
      <c t="s">
        <v>28</v>
      </c>
    </row>
    <row r="310" spans="1:5" ht="12.75">
      <c r="A310" s="35" t="s">
        <v>56</v>
      </c>
      <c r="E310" s="39" t="s">
        <v>4571</v>
      </c>
    </row>
    <row r="311" spans="1:5" ht="395.25">
      <c r="A311" s="35" t="s">
        <v>57</v>
      </c>
      <c r="E311" s="42" t="s">
        <v>4572</v>
      </c>
    </row>
    <row r="312" spans="1:5" ht="191.25">
      <c r="A312" t="s">
        <v>58</v>
      </c>
      <c r="E312" s="39" t="s">
        <v>4573</v>
      </c>
    </row>
    <row r="313" spans="1:16" ht="12.75">
      <c r="A313" t="s">
        <v>50</v>
      </c>
      <c s="34" t="s">
        <v>354</v>
      </c>
      <c s="34" t="s">
        <v>4574</v>
      </c>
      <c s="35" t="s">
        <v>5</v>
      </c>
      <c s="6" t="s">
        <v>4575</v>
      </c>
      <c s="36" t="s">
        <v>2716</v>
      </c>
      <c s="37">
        <v>105.489</v>
      </c>
      <c s="36">
        <v>0</v>
      </c>
      <c s="36">
        <f>ROUND(G313*H313,6)</f>
      </c>
      <c r="L313" s="38">
        <v>0</v>
      </c>
      <c s="32">
        <f>ROUND(ROUND(L313,2)*ROUND(G313,3),2)</f>
      </c>
      <c s="36" t="s">
        <v>55</v>
      </c>
      <c>
        <f>(M313*21)/100</f>
      </c>
      <c t="s">
        <v>28</v>
      </c>
    </row>
    <row r="314" spans="1:5" ht="12.75">
      <c r="A314" s="35" t="s">
        <v>56</v>
      </c>
      <c r="E314" s="39" t="s">
        <v>4575</v>
      </c>
    </row>
    <row r="315" spans="1:5" ht="165.75">
      <c r="A315" s="35" t="s">
        <v>57</v>
      </c>
      <c r="E315" s="42" t="s">
        <v>4576</v>
      </c>
    </row>
    <row r="316" spans="1:5" ht="191.25">
      <c r="A316" t="s">
        <v>58</v>
      </c>
      <c r="E316" s="39" t="s">
        <v>4577</v>
      </c>
    </row>
    <row r="317" spans="1:16" ht="12.75">
      <c r="A317" t="s">
        <v>50</v>
      </c>
      <c s="34" t="s">
        <v>358</v>
      </c>
      <c s="34" t="s">
        <v>4578</v>
      </c>
      <c s="35" t="s">
        <v>5</v>
      </c>
      <c s="6" t="s">
        <v>4579</v>
      </c>
      <c s="36" t="s">
        <v>2716</v>
      </c>
      <c s="37">
        <v>166.894</v>
      </c>
      <c s="36">
        <v>0</v>
      </c>
      <c s="36">
        <f>ROUND(G317*H317,6)</f>
      </c>
      <c r="L317" s="38">
        <v>0</v>
      </c>
      <c s="32">
        <f>ROUND(ROUND(L317,2)*ROUND(G317,3),2)</f>
      </c>
      <c s="36" t="s">
        <v>55</v>
      </c>
      <c>
        <f>(M317*21)/100</f>
      </c>
      <c t="s">
        <v>28</v>
      </c>
    </row>
    <row r="318" spans="1:5" ht="12.75">
      <c r="A318" s="35" t="s">
        <v>56</v>
      </c>
      <c r="E318" s="39" t="s">
        <v>4579</v>
      </c>
    </row>
    <row r="319" spans="1:5" ht="409.5">
      <c r="A319" s="35" t="s">
        <v>57</v>
      </c>
      <c r="E319" s="42" t="s">
        <v>4580</v>
      </c>
    </row>
    <row r="320" spans="1:5" ht="191.25">
      <c r="A320" t="s">
        <v>58</v>
      </c>
      <c r="E320" s="39" t="s">
        <v>4581</v>
      </c>
    </row>
    <row r="321" spans="1:16" ht="25.5">
      <c r="A321" t="s">
        <v>50</v>
      </c>
      <c s="34" t="s">
        <v>362</v>
      </c>
      <c s="34" t="s">
        <v>4582</v>
      </c>
      <c s="35" t="s">
        <v>5</v>
      </c>
      <c s="6" t="s">
        <v>4583</v>
      </c>
      <c s="36" t="s">
        <v>4309</v>
      </c>
      <c s="37">
        <v>12.857</v>
      </c>
      <c s="36">
        <v>0</v>
      </c>
      <c s="36">
        <f>ROUND(G321*H321,6)</f>
      </c>
      <c r="L321" s="38">
        <v>0</v>
      </c>
      <c s="32">
        <f>ROUND(ROUND(L321,2)*ROUND(G321,3),2)</f>
      </c>
      <c s="36" t="s">
        <v>55</v>
      </c>
      <c>
        <f>(M321*21)/100</f>
      </c>
      <c t="s">
        <v>28</v>
      </c>
    </row>
    <row r="322" spans="1:5" ht="25.5">
      <c r="A322" s="35" t="s">
        <v>56</v>
      </c>
      <c r="E322" s="39" t="s">
        <v>4583</v>
      </c>
    </row>
    <row r="323" spans="1:5" ht="51">
      <c r="A323" s="35" t="s">
        <v>57</v>
      </c>
      <c r="E323" s="42" t="s">
        <v>4584</v>
      </c>
    </row>
    <row r="324" spans="1:5" ht="242.25">
      <c r="A324" t="s">
        <v>58</v>
      </c>
      <c r="E324" s="39" t="s">
        <v>4585</v>
      </c>
    </row>
    <row r="325" spans="1:16" ht="25.5">
      <c r="A325" t="s">
        <v>50</v>
      </c>
      <c s="34" t="s">
        <v>366</v>
      </c>
      <c s="34" t="s">
        <v>4586</v>
      </c>
      <c s="35" t="s">
        <v>5</v>
      </c>
      <c s="6" t="s">
        <v>4587</v>
      </c>
      <c s="36" t="s">
        <v>2716</v>
      </c>
      <c s="37">
        <v>47.399</v>
      </c>
      <c s="36">
        <v>0</v>
      </c>
      <c s="36">
        <f>ROUND(G325*H325,6)</f>
      </c>
      <c r="L325" s="38">
        <v>0</v>
      </c>
      <c s="32">
        <f>ROUND(ROUND(L325,2)*ROUND(G325,3),2)</f>
      </c>
      <c s="36" t="s">
        <v>55</v>
      </c>
      <c>
        <f>(M325*21)/100</f>
      </c>
      <c t="s">
        <v>28</v>
      </c>
    </row>
    <row r="326" spans="1:5" ht="25.5">
      <c r="A326" s="35" t="s">
        <v>56</v>
      </c>
      <c r="E326" s="39" t="s">
        <v>4587</v>
      </c>
    </row>
    <row r="327" spans="1:5" ht="51">
      <c r="A327" s="35" t="s">
        <v>57</v>
      </c>
      <c r="E327" s="42" t="s">
        <v>4588</v>
      </c>
    </row>
    <row r="328" spans="1:5" ht="191.25">
      <c r="A328" t="s">
        <v>58</v>
      </c>
      <c r="E328" s="39" t="s">
        <v>4589</v>
      </c>
    </row>
    <row r="329" spans="1:16" ht="25.5">
      <c r="A329" t="s">
        <v>50</v>
      </c>
      <c s="34" t="s">
        <v>370</v>
      </c>
      <c s="34" t="s">
        <v>4590</v>
      </c>
      <c s="35" t="s">
        <v>5</v>
      </c>
      <c s="6" t="s">
        <v>4591</v>
      </c>
      <c s="36" t="s">
        <v>2716</v>
      </c>
      <c s="37">
        <v>47.399</v>
      </c>
      <c s="36">
        <v>0</v>
      </c>
      <c s="36">
        <f>ROUND(G329*H329,6)</f>
      </c>
      <c r="L329" s="38">
        <v>0</v>
      </c>
      <c s="32">
        <f>ROUND(ROUND(L329,2)*ROUND(G329,3),2)</f>
      </c>
      <c s="36" t="s">
        <v>55</v>
      </c>
      <c>
        <f>(M329*21)/100</f>
      </c>
      <c t="s">
        <v>28</v>
      </c>
    </row>
    <row r="330" spans="1:5" ht="25.5">
      <c r="A330" s="35" t="s">
        <v>56</v>
      </c>
      <c r="E330" s="39" t="s">
        <v>4591</v>
      </c>
    </row>
    <row r="331" spans="1:5" ht="12.75">
      <c r="A331" s="35" t="s">
        <v>57</v>
      </c>
      <c r="E331" s="40" t="s">
        <v>5</v>
      </c>
    </row>
    <row r="332" spans="1:5" ht="242.25">
      <c r="A332" t="s">
        <v>58</v>
      </c>
      <c r="E332" s="39" t="s">
        <v>4592</v>
      </c>
    </row>
    <row r="333" spans="1:13" ht="12.75">
      <c r="A333" t="s">
        <v>47</v>
      </c>
      <c r="C333" s="31" t="s">
        <v>67</v>
      </c>
      <c r="E333" s="33" t="s">
        <v>4593</v>
      </c>
      <c r="J333" s="32">
        <f>0</f>
      </c>
      <c s="32">
        <f>0</f>
      </c>
      <c s="32">
        <f>0+L334+L338+L342+L346+L350+L354+L358+L362+L366+L370+L374+L378+L382+L386+L390+L394+L398+L402+L406+L410+L414+L418+L422+L426+L430+L434+L438+L442+L446+L450+L454+L458+L462+L466+L470+L474+L478+L482+L486+L490+L494+L498+L502+L506+L510+L514+L518+L522+L526+L530+L534+L538+L542+L546+L550+L554+L558+L562+L566+L570</f>
      </c>
      <c s="32">
        <f>0+M334+M338+M342+M346+M350+M354+M358+M362+M366+M370+M374+M378+M382+M386+M390+M394+M398+M402+M406+M410+M414+M418+M422+M426+M430+M434+M438+M442+M446+M450+M454+M458+M462+M466+M470+M474+M478+M482+M486+M490+M494+M498+M502+M506+M510+M514+M518+M522+M526+M530+M534+M538+M542+M546+M550+M554+M558+M562+M566+M570</f>
      </c>
    </row>
    <row r="334" spans="1:16" ht="12.75">
      <c r="A334" t="s">
        <v>50</v>
      </c>
      <c s="34" t="s">
        <v>374</v>
      </c>
      <c s="34" t="s">
        <v>4594</v>
      </c>
      <c s="35" t="s">
        <v>5</v>
      </c>
      <c s="6" t="s">
        <v>4595</v>
      </c>
      <c s="36" t="s">
        <v>2176</v>
      </c>
      <c s="37">
        <v>0.165</v>
      </c>
      <c s="36">
        <v>0</v>
      </c>
      <c s="36">
        <f>ROUND(G334*H334,6)</f>
      </c>
      <c r="L334" s="38">
        <v>0</v>
      </c>
      <c s="32">
        <f>ROUND(ROUND(L334,2)*ROUND(G334,3),2)</f>
      </c>
      <c s="36" t="s">
        <v>55</v>
      </c>
      <c>
        <f>(M334*21)/100</f>
      </c>
      <c t="s">
        <v>28</v>
      </c>
    </row>
    <row r="335" spans="1:5" ht="12.75">
      <c r="A335" s="35" t="s">
        <v>56</v>
      </c>
      <c r="E335" s="39" t="s">
        <v>4595</v>
      </c>
    </row>
    <row r="336" spans="1:5" ht="51">
      <c r="A336" s="35" t="s">
        <v>57</v>
      </c>
      <c r="E336" s="42" t="s">
        <v>4596</v>
      </c>
    </row>
    <row r="337" spans="1:5" ht="89.25">
      <c r="A337" t="s">
        <v>58</v>
      </c>
      <c r="E337" s="39" t="s">
        <v>4597</v>
      </c>
    </row>
    <row r="338" spans="1:16" ht="12.75">
      <c r="A338" t="s">
        <v>50</v>
      </c>
      <c s="34" t="s">
        <v>378</v>
      </c>
      <c s="34" t="s">
        <v>4598</v>
      </c>
      <c s="35" t="s">
        <v>5</v>
      </c>
      <c s="6" t="s">
        <v>4599</v>
      </c>
      <c s="36" t="s">
        <v>2176</v>
      </c>
      <c s="37">
        <v>0.012</v>
      </c>
      <c s="36">
        <v>0</v>
      </c>
      <c s="36">
        <f>ROUND(G338*H338,6)</f>
      </c>
      <c r="L338" s="38">
        <v>0</v>
      </c>
      <c s="32">
        <f>ROUND(ROUND(L338,2)*ROUND(G338,3),2)</f>
      </c>
      <c s="36" t="s">
        <v>62</v>
      </c>
      <c>
        <f>(M338*21)/100</f>
      </c>
      <c t="s">
        <v>28</v>
      </c>
    </row>
    <row r="339" spans="1:5" ht="12.75">
      <c r="A339" s="35" t="s">
        <v>56</v>
      </c>
      <c r="E339" s="39" t="s">
        <v>4599</v>
      </c>
    </row>
    <row r="340" spans="1:5" ht="25.5">
      <c r="A340" s="35" t="s">
        <v>57</v>
      </c>
      <c r="E340" s="42" t="s">
        <v>4600</v>
      </c>
    </row>
    <row r="341" spans="1:5" ht="89.25">
      <c r="A341" t="s">
        <v>58</v>
      </c>
      <c r="E341" s="39" t="s">
        <v>4601</v>
      </c>
    </row>
    <row r="342" spans="1:16" ht="12.75">
      <c r="A342" t="s">
        <v>50</v>
      </c>
      <c s="34" t="s">
        <v>597</v>
      </c>
      <c s="34" t="s">
        <v>4602</v>
      </c>
      <c s="35" t="s">
        <v>5</v>
      </c>
      <c s="6" t="s">
        <v>4603</v>
      </c>
      <c s="36" t="s">
        <v>2176</v>
      </c>
      <c s="37">
        <v>0.004</v>
      </c>
      <c s="36">
        <v>0</v>
      </c>
      <c s="36">
        <f>ROUND(G342*H342,6)</f>
      </c>
      <c r="L342" s="38">
        <v>0</v>
      </c>
      <c s="32">
        <f>ROUND(ROUND(L342,2)*ROUND(G342,3),2)</f>
      </c>
      <c s="36" t="s">
        <v>55</v>
      </c>
      <c>
        <f>(M342*21)/100</f>
      </c>
      <c t="s">
        <v>28</v>
      </c>
    </row>
    <row r="343" spans="1:5" ht="12.75">
      <c r="A343" s="35" t="s">
        <v>56</v>
      </c>
      <c r="E343" s="39" t="s">
        <v>4603</v>
      </c>
    </row>
    <row r="344" spans="1:5" ht="25.5">
      <c r="A344" s="35" t="s">
        <v>57</v>
      </c>
      <c r="E344" s="42" t="s">
        <v>4604</v>
      </c>
    </row>
    <row r="345" spans="1:5" ht="89.25">
      <c r="A345" t="s">
        <v>58</v>
      </c>
      <c r="E345" s="39" t="s">
        <v>4605</v>
      </c>
    </row>
    <row r="346" spans="1:16" ht="12.75">
      <c r="A346" t="s">
        <v>50</v>
      </c>
      <c s="34" t="s">
        <v>598</v>
      </c>
      <c s="34" t="s">
        <v>4606</v>
      </c>
      <c s="35" t="s">
        <v>5</v>
      </c>
      <c s="6" t="s">
        <v>4607</v>
      </c>
      <c s="36" t="s">
        <v>2176</v>
      </c>
      <c s="37">
        <v>1.103</v>
      </c>
      <c s="36">
        <v>0</v>
      </c>
      <c s="36">
        <f>ROUND(G346*H346,6)</f>
      </c>
      <c r="L346" s="38">
        <v>0</v>
      </c>
      <c s="32">
        <f>ROUND(ROUND(L346,2)*ROUND(G346,3),2)</f>
      </c>
      <c s="36" t="s">
        <v>55</v>
      </c>
      <c>
        <f>(M346*21)/100</f>
      </c>
      <c t="s">
        <v>28</v>
      </c>
    </row>
    <row r="347" spans="1:5" ht="12.75">
      <c r="A347" s="35" t="s">
        <v>56</v>
      </c>
      <c r="E347" s="39" t="s">
        <v>4607</v>
      </c>
    </row>
    <row r="348" spans="1:5" ht="51">
      <c r="A348" s="35" t="s">
        <v>57</v>
      </c>
      <c r="E348" s="42" t="s">
        <v>4608</v>
      </c>
    </row>
    <row r="349" spans="1:5" ht="89.25">
      <c r="A349" t="s">
        <v>58</v>
      </c>
      <c r="E349" s="39" t="s">
        <v>4609</v>
      </c>
    </row>
    <row r="350" spans="1:16" ht="12.75">
      <c r="A350" t="s">
        <v>50</v>
      </c>
      <c s="34" t="s">
        <v>382</v>
      </c>
      <c s="34" t="s">
        <v>4610</v>
      </c>
      <c s="35" t="s">
        <v>5</v>
      </c>
      <c s="6" t="s">
        <v>4611</v>
      </c>
      <c s="36" t="s">
        <v>2176</v>
      </c>
      <c s="37">
        <v>11.641</v>
      </c>
      <c s="36">
        <v>0</v>
      </c>
      <c s="36">
        <f>ROUND(G350*H350,6)</f>
      </c>
      <c r="L350" s="38">
        <v>0</v>
      </c>
      <c s="32">
        <f>ROUND(ROUND(L350,2)*ROUND(G350,3),2)</f>
      </c>
      <c s="36" t="s">
        <v>55</v>
      </c>
      <c>
        <f>(M350*21)/100</f>
      </c>
      <c t="s">
        <v>28</v>
      </c>
    </row>
    <row r="351" spans="1:5" ht="12.75">
      <c r="A351" s="35" t="s">
        <v>56</v>
      </c>
      <c r="E351" s="39" t="s">
        <v>4611</v>
      </c>
    </row>
    <row r="352" spans="1:5" ht="191.25">
      <c r="A352" s="35" t="s">
        <v>57</v>
      </c>
      <c r="E352" s="42" t="s">
        <v>4612</v>
      </c>
    </row>
    <row r="353" spans="1:5" ht="89.25">
      <c r="A353" t="s">
        <v>58</v>
      </c>
      <c r="E353" s="39" t="s">
        <v>4613</v>
      </c>
    </row>
    <row r="354" spans="1:16" ht="12.75">
      <c r="A354" t="s">
        <v>50</v>
      </c>
      <c s="34" t="s">
        <v>386</v>
      </c>
      <c s="34" t="s">
        <v>4428</v>
      </c>
      <c s="35" t="s">
        <v>5</v>
      </c>
      <c s="6" t="s">
        <v>4429</v>
      </c>
      <c s="36" t="s">
        <v>2176</v>
      </c>
      <c s="37">
        <v>0.192</v>
      </c>
      <c s="36">
        <v>0</v>
      </c>
      <c s="36">
        <f>ROUND(G354*H354,6)</f>
      </c>
      <c r="L354" s="38">
        <v>0</v>
      </c>
      <c s="32">
        <f>ROUND(ROUND(L354,2)*ROUND(G354,3),2)</f>
      </c>
      <c s="36" t="s">
        <v>55</v>
      </c>
      <c>
        <f>(M354*21)/100</f>
      </c>
      <c t="s">
        <v>28</v>
      </c>
    </row>
    <row r="355" spans="1:5" ht="12.75">
      <c r="A355" s="35" t="s">
        <v>56</v>
      </c>
      <c r="E355" s="39" t="s">
        <v>4429</v>
      </c>
    </row>
    <row r="356" spans="1:5" ht="102">
      <c r="A356" s="35" t="s">
        <v>57</v>
      </c>
      <c r="E356" s="42" t="s">
        <v>4614</v>
      </c>
    </row>
    <row r="357" spans="1:5" ht="89.25">
      <c r="A357" t="s">
        <v>58</v>
      </c>
      <c r="E357" s="39" t="s">
        <v>4431</v>
      </c>
    </row>
    <row r="358" spans="1:16" ht="12.75">
      <c r="A358" t="s">
        <v>50</v>
      </c>
      <c s="34" t="s">
        <v>390</v>
      </c>
      <c s="34" t="s">
        <v>4436</v>
      </c>
      <c s="35" t="s">
        <v>5</v>
      </c>
      <c s="6" t="s">
        <v>4437</v>
      </c>
      <c s="36" t="s">
        <v>2176</v>
      </c>
      <c s="37">
        <v>0.029</v>
      </c>
      <c s="36">
        <v>0</v>
      </c>
      <c s="36">
        <f>ROUND(G358*H358,6)</f>
      </c>
      <c r="L358" s="38">
        <v>0</v>
      </c>
      <c s="32">
        <f>ROUND(ROUND(L358,2)*ROUND(G358,3),2)</f>
      </c>
      <c s="36" t="s">
        <v>55</v>
      </c>
      <c>
        <f>(M358*21)/100</f>
      </c>
      <c t="s">
        <v>28</v>
      </c>
    </row>
    <row r="359" spans="1:5" ht="12.75">
      <c r="A359" s="35" t="s">
        <v>56</v>
      </c>
      <c r="E359" s="39" t="s">
        <v>4437</v>
      </c>
    </row>
    <row r="360" spans="1:5" ht="25.5">
      <c r="A360" s="35" t="s">
        <v>57</v>
      </c>
      <c r="E360" s="42" t="s">
        <v>4615</v>
      </c>
    </row>
    <row r="361" spans="1:5" ht="89.25">
      <c r="A361" t="s">
        <v>58</v>
      </c>
      <c r="E361" s="39" t="s">
        <v>4439</v>
      </c>
    </row>
    <row r="362" spans="1:16" ht="12.75">
      <c r="A362" t="s">
        <v>50</v>
      </c>
      <c s="34" t="s">
        <v>394</v>
      </c>
      <c s="34" t="s">
        <v>4444</v>
      </c>
      <c s="35" t="s">
        <v>5</v>
      </c>
      <c s="6" t="s">
        <v>4445</v>
      </c>
      <c s="36" t="s">
        <v>2176</v>
      </c>
      <c s="37">
        <v>1.455</v>
      </c>
      <c s="36">
        <v>0</v>
      </c>
      <c s="36">
        <f>ROUND(G362*H362,6)</f>
      </c>
      <c r="L362" s="38">
        <v>0</v>
      </c>
      <c s="32">
        <f>ROUND(ROUND(L362,2)*ROUND(G362,3),2)</f>
      </c>
      <c s="36" t="s">
        <v>55</v>
      </c>
      <c>
        <f>(M362*21)/100</f>
      </c>
      <c t="s">
        <v>28</v>
      </c>
    </row>
    <row r="363" spans="1:5" ht="12.75">
      <c r="A363" s="35" t="s">
        <v>56</v>
      </c>
      <c r="E363" s="39" t="s">
        <v>4445</v>
      </c>
    </row>
    <row r="364" spans="1:5" ht="127.5">
      <c r="A364" s="35" t="s">
        <v>57</v>
      </c>
      <c r="E364" s="42" t="s">
        <v>4616</v>
      </c>
    </row>
    <row r="365" spans="1:5" ht="89.25">
      <c r="A365" t="s">
        <v>58</v>
      </c>
      <c r="E365" s="39" t="s">
        <v>4447</v>
      </c>
    </row>
    <row r="366" spans="1:16" ht="12.75">
      <c r="A366" t="s">
        <v>50</v>
      </c>
      <c s="34" t="s">
        <v>398</v>
      </c>
      <c s="34" t="s">
        <v>4456</v>
      </c>
      <c s="35" t="s">
        <v>5</v>
      </c>
      <c s="6" t="s">
        <v>4457</v>
      </c>
      <c s="36" t="s">
        <v>2176</v>
      </c>
      <c s="37">
        <v>1.729</v>
      </c>
      <c s="36">
        <v>0</v>
      </c>
      <c s="36">
        <f>ROUND(G366*H366,6)</f>
      </c>
      <c r="L366" s="38">
        <v>0</v>
      </c>
      <c s="32">
        <f>ROUND(ROUND(L366,2)*ROUND(G366,3),2)</f>
      </c>
      <c s="36" t="s">
        <v>55</v>
      </c>
      <c>
        <f>(M366*21)/100</f>
      </c>
      <c t="s">
        <v>28</v>
      </c>
    </row>
    <row r="367" spans="1:5" ht="12.75">
      <c r="A367" s="35" t="s">
        <v>56</v>
      </c>
      <c r="E367" s="39" t="s">
        <v>4457</v>
      </c>
    </row>
    <row r="368" spans="1:5" ht="63.75">
      <c r="A368" s="35" t="s">
        <v>57</v>
      </c>
      <c r="E368" s="42" t="s">
        <v>4617</v>
      </c>
    </row>
    <row r="369" spans="1:5" ht="89.25">
      <c r="A369" t="s">
        <v>58</v>
      </c>
      <c r="E369" s="39" t="s">
        <v>4459</v>
      </c>
    </row>
    <row r="370" spans="1:16" ht="12.75">
      <c r="A370" t="s">
        <v>50</v>
      </c>
      <c s="34" t="s">
        <v>615</v>
      </c>
      <c s="34" t="s">
        <v>4460</v>
      </c>
      <c s="35" t="s">
        <v>5</v>
      </c>
      <c s="6" t="s">
        <v>4461</v>
      </c>
      <c s="36" t="s">
        <v>2176</v>
      </c>
      <c s="37">
        <v>1.074</v>
      </c>
      <c s="36">
        <v>0</v>
      </c>
      <c s="36">
        <f>ROUND(G370*H370,6)</f>
      </c>
      <c r="L370" s="38">
        <v>0</v>
      </c>
      <c s="32">
        <f>ROUND(ROUND(L370,2)*ROUND(G370,3),2)</f>
      </c>
      <c s="36" t="s">
        <v>55</v>
      </c>
      <c>
        <f>(M370*21)/100</f>
      </c>
      <c t="s">
        <v>28</v>
      </c>
    </row>
    <row r="371" spans="1:5" ht="12.75">
      <c r="A371" s="35" t="s">
        <v>56</v>
      </c>
      <c r="E371" s="39" t="s">
        <v>4461</v>
      </c>
    </row>
    <row r="372" spans="1:5" ht="51">
      <c r="A372" s="35" t="s">
        <v>57</v>
      </c>
      <c r="E372" s="42" t="s">
        <v>4618</v>
      </c>
    </row>
    <row r="373" spans="1:5" ht="89.25">
      <c r="A373" t="s">
        <v>58</v>
      </c>
      <c r="E373" s="39" t="s">
        <v>4463</v>
      </c>
    </row>
    <row r="374" spans="1:16" ht="12.75">
      <c r="A374" t="s">
        <v>50</v>
      </c>
      <c s="34" t="s">
        <v>619</v>
      </c>
      <c s="34" t="s">
        <v>4619</v>
      </c>
      <c s="35" t="s">
        <v>5</v>
      </c>
      <c s="6" t="s">
        <v>4620</v>
      </c>
      <c s="36" t="s">
        <v>2176</v>
      </c>
      <c s="37">
        <v>31.843</v>
      </c>
      <c s="36">
        <v>0</v>
      </c>
      <c s="36">
        <f>ROUND(G374*H374,6)</f>
      </c>
      <c r="L374" s="38">
        <v>0</v>
      </c>
      <c s="32">
        <f>ROUND(ROUND(L374,2)*ROUND(G374,3),2)</f>
      </c>
      <c s="36" t="s">
        <v>55</v>
      </c>
      <c>
        <f>(M374*21)/100</f>
      </c>
      <c t="s">
        <v>28</v>
      </c>
    </row>
    <row r="375" spans="1:5" ht="12.75">
      <c r="A375" s="35" t="s">
        <v>56</v>
      </c>
      <c r="E375" s="39" t="s">
        <v>4620</v>
      </c>
    </row>
    <row r="376" spans="1:5" ht="114.75">
      <c r="A376" s="35" t="s">
        <v>57</v>
      </c>
      <c r="E376" s="42" t="s">
        <v>4621</v>
      </c>
    </row>
    <row r="377" spans="1:5" ht="89.25">
      <c r="A377" t="s">
        <v>58</v>
      </c>
      <c r="E377" s="39" t="s">
        <v>4622</v>
      </c>
    </row>
    <row r="378" spans="1:16" ht="12.75">
      <c r="A378" t="s">
        <v>50</v>
      </c>
      <c s="34" t="s">
        <v>622</v>
      </c>
      <c s="34" t="s">
        <v>4623</v>
      </c>
      <c s="35" t="s">
        <v>5</v>
      </c>
      <c s="6" t="s">
        <v>4624</v>
      </c>
      <c s="36" t="s">
        <v>2176</v>
      </c>
      <c s="37">
        <v>0.565</v>
      </c>
      <c s="36">
        <v>0</v>
      </c>
      <c s="36">
        <f>ROUND(G378*H378,6)</f>
      </c>
      <c r="L378" s="38">
        <v>0</v>
      </c>
      <c s="32">
        <f>ROUND(ROUND(L378,2)*ROUND(G378,3),2)</f>
      </c>
      <c s="36" t="s">
        <v>55</v>
      </c>
      <c>
        <f>(M378*21)/100</f>
      </c>
      <c t="s">
        <v>28</v>
      </c>
    </row>
    <row r="379" spans="1:5" ht="12.75">
      <c r="A379" s="35" t="s">
        <v>56</v>
      </c>
      <c r="E379" s="39" t="s">
        <v>4624</v>
      </c>
    </row>
    <row r="380" spans="1:5" ht="25.5">
      <c r="A380" s="35" t="s">
        <v>57</v>
      </c>
      <c r="E380" s="42" t="s">
        <v>4625</v>
      </c>
    </row>
    <row r="381" spans="1:5" ht="89.25">
      <c r="A381" t="s">
        <v>58</v>
      </c>
      <c r="E381" s="39" t="s">
        <v>4626</v>
      </c>
    </row>
    <row r="382" spans="1:16" ht="12.75">
      <c r="A382" t="s">
        <v>50</v>
      </c>
      <c s="34" t="s">
        <v>624</v>
      </c>
      <c s="34" t="s">
        <v>4627</v>
      </c>
      <c s="35" t="s">
        <v>5</v>
      </c>
      <c s="6" t="s">
        <v>4628</v>
      </c>
      <c s="36" t="s">
        <v>2176</v>
      </c>
      <c s="37">
        <v>0.514</v>
      </c>
      <c s="36">
        <v>0</v>
      </c>
      <c s="36">
        <f>ROUND(G382*H382,6)</f>
      </c>
      <c r="L382" s="38">
        <v>0</v>
      </c>
      <c s="32">
        <f>ROUND(ROUND(L382,2)*ROUND(G382,3),2)</f>
      </c>
      <c s="36" t="s">
        <v>55</v>
      </c>
      <c>
        <f>(M382*21)/100</f>
      </c>
      <c t="s">
        <v>28</v>
      </c>
    </row>
    <row r="383" spans="1:5" ht="12.75">
      <c r="A383" s="35" t="s">
        <v>56</v>
      </c>
      <c r="E383" s="39" t="s">
        <v>4628</v>
      </c>
    </row>
    <row r="384" spans="1:5" ht="63.75">
      <c r="A384" s="35" t="s">
        <v>57</v>
      </c>
      <c r="E384" s="42" t="s">
        <v>4629</v>
      </c>
    </row>
    <row r="385" spans="1:5" ht="89.25">
      <c r="A385" t="s">
        <v>58</v>
      </c>
      <c r="E385" s="39" t="s">
        <v>4630</v>
      </c>
    </row>
    <row r="386" spans="1:16" ht="12.75">
      <c r="A386" t="s">
        <v>50</v>
      </c>
      <c s="34" t="s">
        <v>1049</v>
      </c>
      <c s="34" t="s">
        <v>4631</v>
      </c>
      <c s="35" t="s">
        <v>5</v>
      </c>
      <c s="6" t="s">
        <v>4632</v>
      </c>
      <c s="36" t="s">
        <v>2176</v>
      </c>
      <c s="37">
        <v>7.048</v>
      </c>
      <c s="36">
        <v>0</v>
      </c>
      <c s="36">
        <f>ROUND(G386*H386,6)</f>
      </c>
      <c r="L386" s="38">
        <v>0</v>
      </c>
      <c s="32">
        <f>ROUND(ROUND(L386,2)*ROUND(G386,3),2)</f>
      </c>
      <c s="36" t="s">
        <v>55</v>
      </c>
      <c>
        <f>(M386*21)/100</f>
      </c>
      <c t="s">
        <v>28</v>
      </c>
    </row>
    <row r="387" spans="1:5" ht="12.75">
      <c r="A387" s="35" t="s">
        <v>56</v>
      </c>
      <c r="E387" s="39" t="s">
        <v>4632</v>
      </c>
    </row>
    <row r="388" spans="1:5" ht="51">
      <c r="A388" s="35" t="s">
        <v>57</v>
      </c>
      <c r="E388" s="42" t="s">
        <v>4633</v>
      </c>
    </row>
    <row r="389" spans="1:5" ht="89.25">
      <c r="A389" t="s">
        <v>58</v>
      </c>
      <c r="E389" s="39" t="s">
        <v>4634</v>
      </c>
    </row>
    <row r="390" spans="1:16" ht="12.75">
      <c r="A390" t="s">
        <v>50</v>
      </c>
      <c s="34" t="s">
        <v>628</v>
      </c>
      <c s="34" t="s">
        <v>4635</v>
      </c>
      <c s="35" t="s">
        <v>5</v>
      </c>
      <c s="6" t="s">
        <v>4636</v>
      </c>
      <c s="36" t="s">
        <v>2176</v>
      </c>
      <c s="37">
        <v>0.31</v>
      </c>
      <c s="36">
        <v>0</v>
      </c>
      <c s="36">
        <f>ROUND(G390*H390,6)</f>
      </c>
      <c r="L390" s="38">
        <v>0</v>
      </c>
      <c s="32">
        <f>ROUND(ROUND(L390,2)*ROUND(G390,3),2)</f>
      </c>
      <c s="36" t="s">
        <v>55</v>
      </c>
      <c>
        <f>(M390*21)/100</f>
      </c>
      <c t="s">
        <v>28</v>
      </c>
    </row>
    <row r="391" spans="1:5" ht="12.75">
      <c r="A391" s="35" t="s">
        <v>56</v>
      </c>
      <c r="E391" s="39" t="s">
        <v>4636</v>
      </c>
    </row>
    <row r="392" spans="1:5" ht="25.5">
      <c r="A392" s="35" t="s">
        <v>57</v>
      </c>
      <c r="E392" s="42" t="s">
        <v>4637</v>
      </c>
    </row>
    <row r="393" spans="1:5" ht="89.25">
      <c r="A393" t="s">
        <v>58</v>
      </c>
      <c r="E393" s="39" t="s">
        <v>4638</v>
      </c>
    </row>
    <row r="394" spans="1:16" ht="12.75">
      <c r="A394" t="s">
        <v>50</v>
      </c>
      <c s="34" t="s">
        <v>459</v>
      </c>
      <c s="34" t="s">
        <v>4639</v>
      </c>
      <c s="35" t="s">
        <v>5</v>
      </c>
      <c s="6" t="s">
        <v>4640</v>
      </c>
      <c s="36" t="s">
        <v>2176</v>
      </c>
      <c s="37">
        <v>1.952</v>
      </c>
      <c s="36">
        <v>0</v>
      </c>
      <c s="36">
        <f>ROUND(G394*H394,6)</f>
      </c>
      <c r="L394" s="38">
        <v>0</v>
      </c>
      <c s="32">
        <f>ROUND(ROUND(L394,2)*ROUND(G394,3),2)</f>
      </c>
      <c s="36" t="s">
        <v>55</v>
      </c>
      <c>
        <f>(M394*21)/100</f>
      </c>
      <c t="s">
        <v>28</v>
      </c>
    </row>
    <row r="395" spans="1:5" ht="12.75">
      <c r="A395" s="35" t="s">
        <v>56</v>
      </c>
      <c r="E395" s="39" t="s">
        <v>4640</v>
      </c>
    </row>
    <row r="396" spans="1:5" ht="51">
      <c r="A396" s="35" t="s">
        <v>57</v>
      </c>
      <c r="E396" s="42" t="s">
        <v>4641</v>
      </c>
    </row>
    <row r="397" spans="1:5" ht="89.25">
      <c r="A397" t="s">
        <v>58</v>
      </c>
      <c r="E397" s="39" t="s">
        <v>4642</v>
      </c>
    </row>
    <row r="398" spans="1:16" ht="12.75">
      <c r="A398" t="s">
        <v>50</v>
      </c>
      <c s="34" t="s">
        <v>463</v>
      </c>
      <c s="34" t="s">
        <v>4643</v>
      </c>
      <c s="35" t="s">
        <v>5</v>
      </c>
      <c s="6" t="s">
        <v>4644</v>
      </c>
      <c s="36" t="s">
        <v>2176</v>
      </c>
      <c s="37">
        <v>1.594</v>
      </c>
      <c s="36">
        <v>0</v>
      </c>
      <c s="36">
        <f>ROUND(G398*H398,6)</f>
      </c>
      <c r="L398" s="38">
        <v>0</v>
      </c>
      <c s="32">
        <f>ROUND(ROUND(L398,2)*ROUND(G398,3),2)</f>
      </c>
      <c s="36" t="s">
        <v>55</v>
      </c>
      <c>
        <f>(M398*21)/100</f>
      </c>
      <c t="s">
        <v>28</v>
      </c>
    </row>
    <row r="399" spans="1:5" ht="12.75">
      <c r="A399" s="35" t="s">
        <v>56</v>
      </c>
      <c r="E399" s="39" t="s">
        <v>4644</v>
      </c>
    </row>
    <row r="400" spans="1:5" ht="25.5">
      <c r="A400" s="35" t="s">
        <v>57</v>
      </c>
      <c r="E400" s="42" t="s">
        <v>4645</v>
      </c>
    </row>
    <row r="401" spans="1:5" ht="89.25">
      <c r="A401" t="s">
        <v>58</v>
      </c>
      <c r="E401" s="39" t="s">
        <v>4646</v>
      </c>
    </row>
    <row r="402" spans="1:16" ht="12.75">
      <c r="A402" t="s">
        <v>50</v>
      </c>
      <c s="34" t="s">
        <v>632</v>
      </c>
      <c s="34" t="s">
        <v>4647</v>
      </c>
      <c s="35" t="s">
        <v>5</v>
      </c>
      <c s="6" t="s">
        <v>4648</v>
      </c>
      <c s="36" t="s">
        <v>2176</v>
      </c>
      <c s="37">
        <v>2.048</v>
      </c>
      <c s="36">
        <v>0</v>
      </c>
      <c s="36">
        <f>ROUND(G402*H402,6)</f>
      </c>
      <c r="L402" s="38">
        <v>0</v>
      </c>
      <c s="32">
        <f>ROUND(ROUND(L402,2)*ROUND(G402,3),2)</f>
      </c>
      <c s="36" t="s">
        <v>55</v>
      </c>
      <c>
        <f>(M402*21)/100</f>
      </c>
      <c t="s">
        <v>28</v>
      </c>
    </row>
    <row r="403" spans="1:5" ht="12.75">
      <c r="A403" s="35" t="s">
        <v>56</v>
      </c>
      <c r="E403" s="39" t="s">
        <v>4648</v>
      </c>
    </row>
    <row r="404" spans="1:5" ht="25.5">
      <c r="A404" s="35" t="s">
        <v>57</v>
      </c>
      <c r="E404" s="42" t="s">
        <v>4649</v>
      </c>
    </row>
    <row r="405" spans="1:5" ht="89.25">
      <c r="A405" t="s">
        <v>58</v>
      </c>
      <c r="E405" s="39" t="s">
        <v>4650</v>
      </c>
    </row>
    <row r="406" spans="1:16" ht="12.75">
      <c r="A406" t="s">
        <v>50</v>
      </c>
      <c s="34" t="s">
        <v>634</v>
      </c>
      <c s="34" t="s">
        <v>4651</v>
      </c>
      <c s="35" t="s">
        <v>5</v>
      </c>
      <c s="6" t="s">
        <v>4652</v>
      </c>
      <c s="36" t="s">
        <v>2176</v>
      </c>
      <c s="37">
        <v>1.934</v>
      </c>
      <c s="36">
        <v>0</v>
      </c>
      <c s="36">
        <f>ROUND(G406*H406,6)</f>
      </c>
      <c r="L406" s="38">
        <v>0</v>
      </c>
      <c s="32">
        <f>ROUND(ROUND(L406,2)*ROUND(G406,3),2)</f>
      </c>
      <c s="36" t="s">
        <v>55</v>
      </c>
      <c>
        <f>(M406*21)/100</f>
      </c>
      <c t="s">
        <v>28</v>
      </c>
    </row>
    <row r="407" spans="1:5" ht="12.75">
      <c r="A407" s="35" t="s">
        <v>56</v>
      </c>
      <c r="E407" s="39" t="s">
        <v>4652</v>
      </c>
    </row>
    <row r="408" spans="1:5" ht="25.5">
      <c r="A408" s="35" t="s">
        <v>57</v>
      </c>
      <c r="E408" s="42" t="s">
        <v>4653</v>
      </c>
    </row>
    <row r="409" spans="1:5" ht="89.25">
      <c r="A409" t="s">
        <v>58</v>
      </c>
      <c r="E409" s="39" t="s">
        <v>4654</v>
      </c>
    </row>
    <row r="410" spans="1:16" ht="12.75">
      <c r="A410" t="s">
        <v>50</v>
      </c>
      <c s="34" t="s">
        <v>587</v>
      </c>
      <c s="34" t="s">
        <v>4655</v>
      </c>
      <c s="35" t="s">
        <v>5</v>
      </c>
      <c s="6" t="s">
        <v>4656</v>
      </c>
      <c s="36" t="s">
        <v>2176</v>
      </c>
      <c s="37">
        <v>2.314</v>
      </c>
      <c s="36">
        <v>0</v>
      </c>
      <c s="36">
        <f>ROUND(G410*H410,6)</f>
      </c>
      <c r="L410" s="38">
        <v>0</v>
      </c>
      <c s="32">
        <f>ROUND(ROUND(L410,2)*ROUND(G410,3),2)</f>
      </c>
      <c s="36" t="s">
        <v>55</v>
      </c>
      <c>
        <f>(M410*21)/100</f>
      </c>
      <c t="s">
        <v>28</v>
      </c>
    </row>
    <row r="411" spans="1:5" ht="12.75">
      <c r="A411" s="35" t="s">
        <v>56</v>
      </c>
      <c r="E411" s="39" t="s">
        <v>4656</v>
      </c>
    </row>
    <row r="412" spans="1:5" ht="25.5">
      <c r="A412" s="35" t="s">
        <v>57</v>
      </c>
      <c r="E412" s="42" t="s">
        <v>4657</v>
      </c>
    </row>
    <row r="413" spans="1:5" ht="89.25">
      <c r="A413" t="s">
        <v>58</v>
      </c>
      <c r="E413" s="39" t="s">
        <v>4658</v>
      </c>
    </row>
    <row r="414" spans="1:16" ht="12.75">
      <c r="A414" t="s">
        <v>50</v>
      </c>
      <c s="34" t="s">
        <v>1063</v>
      </c>
      <c s="34" t="s">
        <v>4659</v>
      </c>
      <c s="35" t="s">
        <v>5</v>
      </c>
      <c s="6" t="s">
        <v>4660</v>
      </c>
      <c s="36" t="s">
        <v>2176</v>
      </c>
      <c s="37">
        <v>1.353</v>
      </c>
      <c s="36">
        <v>0</v>
      </c>
      <c s="36">
        <f>ROUND(G414*H414,6)</f>
      </c>
      <c r="L414" s="38">
        <v>0</v>
      </c>
      <c s="32">
        <f>ROUND(ROUND(L414,2)*ROUND(G414,3),2)</f>
      </c>
      <c s="36" t="s">
        <v>55</v>
      </c>
      <c>
        <f>(M414*21)/100</f>
      </c>
      <c t="s">
        <v>28</v>
      </c>
    </row>
    <row r="415" spans="1:5" ht="12.75">
      <c r="A415" s="35" t="s">
        <v>56</v>
      </c>
      <c r="E415" s="39" t="s">
        <v>4660</v>
      </c>
    </row>
    <row r="416" spans="1:5" ht="63.75">
      <c r="A416" s="35" t="s">
        <v>57</v>
      </c>
      <c r="E416" s="42" t="s">
        <v>4661</v>
      </c>
    </row>
    <row r="417" spans="1:5" ht="89.25">
      <c r="A417" t="s">
        <v>58</v>
      </c>
      <c r="E417" s="39" t="s">
        <v>4662</v>
      </c>
    </row>
    <row r="418" spans="1:16" ht="12.75">
      <c r="A418" t="s">
        <v>50</v>
      </c>
      <c s="34" t="s">
        <v>1064</v>
      </c>
      <c s="34" t="s">
        <v>4663</v>
      </c>
      <c s="35" t="s">
        <v>5</v>
      </c>
      <c s="6" t="s">
        <v>4664</v>
      </c>
      <c s="36" t="s">
        <v>2176</v>
      </c>
      <c s="37">
        <v>1.22</v>
      </c>
      <c s="36">
        <v>0</v>
      </c>
      <c s="36">
        <f>ROUND(G418*H418,6)</f>
      </c>
      <c r="L418" s="38">
        <v>0</v>
      </c>
      <c s="32">
        <f>ROUND(ROUND(L418,2)*ROUND(G418,3),2)</f>
      </c>
      <c s="36" t="s">
        <v>55</v>
      </c>
      <c>
        <f>(M418*21)/100</f>
      </c>
      <c t="s">
        <v>28</v>
      </c>
    </row>
    <row r="419" spans="1:5" ht="12.75">
      <c r="A419" s="35" t="s">
        <v>56</v>
      </c>
      <c r="E419" s="39" t="s">
        <v>4664</v>
      </c>
    </row>
    <row r="420" spans="1:5" ht="25.5">
      <c r="A420" s="35" t="s">
        <v>57</v>
      </c>
      <c r="E420" s="42" t="s">
        <v>4665</v>
      </c>
    </row>
    <row r="421" spans="1:5" ht="89.25">
      <c r="A421" t="s">
        <v>58</v>
      </c>
      <c r="E421" s="39" t="s">
        <v>4666</v>
      </c>
    </row>
    <row r="422" spans="1:16" ht="12.75">
      <c r="A422" t="s">
        <v>50</v>
      </c>
      <c s="34" t="s">
        <v>1068</v>
      </c>
      <c s="34" t="s">
        <v>4667</v>
      </c>
      <c s="35" t="s">
        <v>5</v>
      </c>
      <c s="6" t="s">
        <v>4668</v>
      </c>
      <c s="36" t="s">
        <v>2176</v>
      </c>
      <c s="37">
        <v>0.003</v>
      </c>
      <c s="36">
        <v>0</v>
      </c>
      <c s="36">
        <f>ROUND(G422*H422,6)</f>
      </c>
      <c r="L422" s="38">
        <v>0</v>
      </c>
      <c s="32">
        <f>ROUND(ROUND(L422,2)*ROUND(G422,3),2)</f>
      </c>
      <c s="36" t="s">
        <v>55</v>
      </c>
      <c>
        <f>(M422*21)/100</f>
      </c>
      <c t="s">
        <v>28</v>
      </c>
    </row>
    <row r="423" spans="1:5" ht="12.75">
      <c r="A423" s="35" t="s">
        <v>56</v>
      </c>
      <c r="E423" s="39" t="s">
        <v>4668</v>
      </c>
    </row>
    <row r="424" spans="1:5" ht="25.5">
      <c r="A424" s="35" t="s">
        <v>57</v>
      </c>
      <c r="E424" s="42" t="s">
        <v>4669</v>
      </c>
    </row>
    <row r="425" spans="1:5" ht="89.25">
      <c r="A425" t="s">
        <v>58</v>
      </c>
      <c r="E425" s="39" t="s">
        <v>4670</v>
      </c>
    </row>
    <row r="426" spans="1:16" ht="12.75">
      <c r="A426" t="s">
        <v>50</v>
      </c>
      <c s="34" t="s">
        <v>1069</v>
      </c>
      <c s="34" t="s">
        <v>4671</v>
      </c>
      <c s="35" t="s">
        <v>5</v>
      </c>
      <c s="6" t="s">
        <v>4672</v>
      </c>
      <c s="36" t="s">
        <v>2176</v>
      </c>
      <c s="37">
        <v>0.005</v>
      </c>
      <c s="36">
        <v>0</v>
      </c>
      <c s="36">
        <f>ROUND(G426*H426,6)</f>
      </c>
      <c r="L426" s="38">
        <v>0</v>
      </c>
      <c s="32">
        <f>ROUND(ROUND(L426,2)*ROUND(G426,3),2)</f>
      </c>
      <c s="36" t="s">
        <v>55</v>
      </c>
      <c>
        <f>(M426*21)/100</f>
      </c>
      <c t="s">
        <v>28</v>
      </c>
    </row>
    <row r="427" spans="1:5" ht="12.75">
      <c r="A427" s="35" t="s">
        <v>56</v>
      </c>
      <c r="E427" s="39" t="s">
        <v>4672</v>
      </c>
    </row>
    <row r="428" spans="1:5" ht="25.5">
      <c r="A428" s="35" t="s">
        <v>57</v>
      </c>
      <c r="E428" s="42" t="s">
        <v>4673</v>
      </c>
    </row>
    <row r="429" spans="1:5" ht="89.25">
      <c r="A429" t="s">
        <v>58</v>
      </c>
      <c r="E429" s="39" t="s">
        <v>4674</v>
      </c>
    </row>
    <row r="430" spans="1:16" ht="12.75">
      <c r="A430" t="s">
        <v>50</v>
      </c>
      <c s="34" t="s">
        <v>1070</v>
      </c>
      <c s="34" t="s">
        <v>4675</v>
      </c>
      <c s="35" t="s">
        <v>5</v>
      </c>
      <c s="6" t="s">
        <v>4676</v>
      </c>
      <c s="36" t="s">
        <v>2176</v>
      </c>
      <c s="37">
        <v>0.239</v>
      </c>
      <c s="36">
        <v>0</v>
      </c>
      <c s="36">
        <f>ROUND(G430*H430,6)</f>
      </c>
      <c r="L430" s="38">
        <v>0</v>
      </c>
      <c s="32">
        <f>ROUND(ROUND(L430,2)*ROUND(G430,3),2)</f>
      </c>
      <c s="36" t="s">
        <v>55</v>
      </c>
      <c>
        <f>(M430*21)/100</f>
      </c>
      <c t="s">
        <v>28</v>
      </c>
    </row>
    <row r="431" spans="1:5" ht="12.75">
      <c r="A431" s="35" t="s">
        <v>56</v>
      </c>
      <c r="E431" s="39" t="s">
        <v>4676</v>
      </c>
    </row>
    <row r="432" spans="1:5" ht="51">
      <c r="A432" s="35" t="s">
        <v>57</v>
      </c>
      <c r="E432" s="42" t="s">
        <v>4677</v>
      </c>
    </row>
    <row r="433" spans="1:5" ht="89.25">
      <c r="A433" t="s">
        <v>58</v>
      </c>
      <c r="E433" s="39" t="s">
        <v>4678</v>
      </c>
    </row>
    <row r="434" spans="1:16" ht="12.75">
      <c r="A434" t="s">
        <v>50</v>
      </c>
      <c s="34" t="s">
        <v>1074</v>
      </c>
      <c s="34" t="s">
        <v>4321</v>
      </c>
      <c s="35" t="s">
        <v>5</v>
      </c>
      <c s="6" t="s">
        <v>4322</v>
      </c>
      <c s="36" t="s">
        <v>2176</v>
      </c>
      <c s="37">
        <v>0.531</v>
      </c>
      <c s="36">
        <v>0</v>
      </c>
      <c s="36">
        <f>ROUND(G434*H434,6)</f>
      </c>
      <c r="L434" s="38">
        <v>0</v>
      </c>
      <c s="32">
        <f>ROUND(ROUND(L434,2)*ROUND(G434,3),2)</f>
      </c>
      <c s="36" t="s">
        <v>55</v>
      </c>
      <c>
        <f>(M434*21)/100</f>
      </c>
      <c t="s">
        <v>28</v>
      </c>
    </row>
    <row r="435" spans="1:5" ht="12.75">
      <c r="A435" s="35" t="s">
        <v>56</v>
      </c>
      <c r="E435" s="39" t="s">
        <v>4322</v>
      </c>
    </row>
    <row r="436" spans="1:5" ht="63.75">
      <c r="A436" s="35" t="s">
        <v>57</v>
      </c>
      <c r="E436" s="42" t="s">
        <v>4679</v>
      </c>
    </row>
    <row r="437" spans="1:5" ht="89.25">
      <c r="A437" t="s">
        <v>58</v>
      </c>
      <c r="E437" s="39" t="s">
        <v>4324</v>
      </c>
    </row>
    <row r="438" spans="1:16" ht="12.75">
      <c r="A438" t="s">
        <v>50</v>
      </c>
      <c s="34" t="s">
        <v>1077</v>
      </c>
      <c s="34" t="s">
        <v>4680</v>
      </c>
      <c s="35" t="s">
        <v>5</v>
      </c>
      <c s="6" t="s">
        <v>4681</v>
      </c>
      <c s="36" t="s">
        <v>202</v>
      </c>
      <c s="37">
        <v>400.315</v>
      </c>
      <c s="36">
        <v>0</v>
      </c>
      <c s="36">
        <f>ROUND(G438*H438,6)</f>
      </c>
      <c r="L438" s="38">
        <v>0</v>
      </c>
      <c s="32">
        <f>ROUND(ROUND(L438,2)*ROUND(G438,3),2)</f>
      </c>
      <c s="36" t="s">
        <v>55</v>
      </c>
      <c>
        <f>(M438*21)/100</f>
      </c>
      <c t="s">
        <v>28</v>
      </c>
    </row>
    <row r="439" spans="1:5" ht="12.75">
      <c r="A439" s="35" t="s">
        <v>56</v>
      </c>
      <c r="E439" s="39" t="s">
        <v>4681</v>
      </c>
    </row>
    <row r="440" spans="1:5" ht="25.5">
      <c r="A440" s="35" t="s">
        <v>57</v>
      </c>
      <c r="E440" s="42" t="s">
        <v>4682</v>
      </c>
    </row>
    <row r="441" spans="1:5" ht="89.25">
      <c r="A441" t="s">
        <v>58</v>
      </c>
      <c r="E441" s="39" t="s">
        <v>4683</v>
      </c>
    </row>
    <row r="442" spans="1:16" ht="12.75">
      <c r="A442" t="s">
        <v>50</v>
      </c>
      <c s="34" t="s">
        <v>1081</v>
      </c>
      <c s="34" t="s">
        <v>4684</v>
      </c>
      <c s="35" t="s">
        <v>5</v>
      </c>
      <c s="6" t="s">
        <v>4685</v>
      </c>
      <c s="36" t="s">
        <v>2176</v>
      </c>
      <c s="37">
        <v>0.428</v>
      </c>
      <c s="36">
        <v>0</v>
      </c>
      <c s="36">
        <f>ROUND(G442*H442,6)</f>
      </c>
      <c r="L442" s="38">
        <v>0</v>
      </c>
      <c s="32">
        <f>ROUND(ROUND(L442,2)*ROUND(G442,3),2)</f>
      </c>
      <c s="36" t="s">
        <v>55</v>
      </c>
      <c>
        <f>(M442*21)/100</f>
      </c>
      <c t="s">
        <v>28</v>
      </c>
    </row>
    <row r="443" spans="1:5" ht="12.75">
      <c r="A443" s="35" t="s">
        <v>56</v>
      </c>
      <c r="E443" s="39" t="s">
        <v>4685</v>
      </c>
    </row>
    <row r="444" spans="1:5" ht="51">
      <c r="A444" s="35" t="s">
        <v>57</v>
      </c>
      <c r="E444" s="42" t="s">
        <v>4686</v>
      </c>
    </row>
    <row r="445" spans="1:5" ht="89.25">
      <c r="A445" t="s">
        <v>58</v>
      </c>
      <c r="E445" s="39" t="s">
        <v>4687</v>
      </c>
    </row>
    <row r="446" spans="1:16" ht="12.75">
      <c r="A446" t="s">
        <v>50</v>
      </c>
      <c s="34" t="s">
        <v>1085</v>
      </c>
      <c s="34" t="s">
        <v>4688</v>
      </c>
      <c s="35" t="s">
        <v>5</v>
      </c>
      <c s="6" t="s">
        <v>4689</v>
      </c>
      <c s="36" t="s">
        <v>2176</v>
      </c>
      <c s="37">
        <v>0.004</v>
      </c>
      <c s="36">
        <v>0</v>
      </c>
      <c s="36">
        <f>ROUND(G446*H446,6)</f>
      </c>
      <c r="L446" s="38">
        <v>0</v>
      </c>
      <c s="32">
        <f>ROUND(ROUND(L446,2)*ROUND(G446,3),2)</f>
      </c>
      <c s="36" t="s">
        <v>55</v>
      </c>
      <c>
        <f>(M446*21)/100</f>
      </c>
      <c t="s">
        <v>28</v>
      </c>
    </row>
    <row r="447" spans="1:5" ht="12.75">
      <c r="A447" s="35" t="s">
        <v>56</v>
      </c>
      <c r="E447" s="39" t="s">
        <v>4689</v>
      </c>
    </row>
    <row r="448" spans="1:5" ht="25.5">
      <c r="A448" s="35" t="s">
        <v>57</v>
      </c>
      <c r="E448" s="42" t="s">
        <v>4690</v>
      </c>
    </row>
    <row r="449" spans="1:5" ht="89.25">
      <c r="A449" t="s">
        <v>58</v>
      </c>
      <c r="E449" s="39" t="s">
        <v>4691</v>
      </c>
    </row>
    <row r="450" spans="1:16" ht="12.75">
      <c r="A450" t="s">
        <v>50</v>
      </c>
      <c s="34" t="s">
        <v>1086</v>
      </c>
      <c s="34" t="s">
        <v>4692</v>
      </c>
      <c s="35" t="s">
        <v>5</v>
      </c>
      <c s="6" t="s">
        <v>4693</v>
      </c>
      <c s="36" t="s">
        <v>2176</v>
      </c>
      <c s="37">
        <v>0.025</v>
      </c>
      <c s="36">
        <v>0</v>
      </c>
      <c s="36">
        <f>ROUND(G450*H450,6)</f>
      </c>
      <c r="L450" s="38">
        <v>0</v>
      </c>
      <c s="32">
        <f>ROUND(ROUND(L450,2)*ROUND(G450,3),2)</f>
      </c>
      <c s="36" t="s">
        <v>55</v>
      </c>
      <c>
        <f>(M450*21)/100</f>
      </c>
      <c t="s">
        <v>28</v>
      </c>
    </row>
    <row r="451" spans="1:5" ht="12.75">
      <c r="A451" s="35" t="s">
        <v>56</v>
      </c>
      <c r="E451" s="39" t="s">
        <v>4693</v>
      </c>
    </row>
    <row r="452" spans="1:5" ht="25.5">
      <c r="A452" s="35" t="s">
        <v>57</v>
      </c>
      <c r="E452" s="42" t="s">
        <v>4694</v>
      </c>
    </row>
    <row r="453" spans="1:5" ht="89.25">
      <c r="A453" t="s">
        <v>58</v>
      </c>
      <c r="E453" s="39" t="s">
        <v>4695</v>
      </c>
    </row>
    <row r="454" spans="1:16" ht="12.75">
      <c r="A454" t="s">
        <v>50</v>
      </c>
      <c s="34" t="s">
        <v>1089</v>
      </c>
      <c s="34" t="s">
        <v>4696</v>
      </c>
      <c s="35" t="s">
        <v>5</v>
      </c>
      <c s="6" t="s">
        <v>4697</v>
      </c>
      <c s="36" t="s">
        <v>2176</v>
      </c>
      <c s="37">
        <v>0.158</v>
      </c>
      <c s="36">
        <v>0</v>
      </c>
      <c s="36">
        <f>ROUND(G454*H454,6)</f>
      </c>
      <c r="L454" s="38">
        <v>0</v>
      </c>
      <c s="32">
        <f>ROUND(ROUND(L454,2)*ROUND(G454,3),2)</f>
      </c>
      <c s="36" t="s">
        <v>62</v>
      </c>
      <c>
        <f>(M454*21)/100</f>
      </c>
      <c t="s">
        <v>28</v>
      </c>
    </row>
    <row r="455" spans="1:5" ht="12.75">
      <c r="A455" s="35" t="s">
        <v>56</v>
      </c>
      <c r="E455" s="39" t="s">
        <v>4697</v>
      </c>
    </row>
    <row r="456" spans="1:5" ht="25.5">
      <c r="A456" s="35" t="s">
        <v>57</v>
      </c>
      <c r="E456" s="42" t="s">
        <v>4698</v>
      </c>
    </row>
    <row r="457" spans="1:5" ht="89.25">
      <c r="A457" t="s">
        <v>58</v>
      </c>
      <c r="E457" s="39" t="s">
        <v>4699</v>
      </c>
    </row>
    <row r="458" spans="1:16" ht="12.75">
      <c r="A458" t="s">
        <v>50</v>
      </c>
      <c s="34" t="s">
        <v>1093</v>
      </c>
      <c s="34" t="s">
        <v>4700</v>
      </c>
      <c s="35" t="s">
        <v>5</v>
      </c>
      <c s="6" t="s">
        <v>4701</v>
      </c>
      <c s="36" t="s">
        <v>2176</v>
      </c>
      <c s="37">
        <v>0.064</v>
      </c>
      <c s="36">
        <v>0</v>
      </c>
      <c s="36">
        <f>ROUND(G458*H458,6)</f>
      </c>
      <c r="L458" s="38">
        <v>0</v>
      </c>
      <c s="32">
        <f>ROUND(ROUND(L458,2)*ROUND(G458,3),2)</f>
      </c>
      <c s="36" t="s">
        <v>62</v>
      </c>
      <c>
        <f>(M458*21)/100</f>
      </c>
      <c t="s">
        <v>28</v>
      </c>
    </row>
    <row r="459" spans="1:5" ht="12.75">
      <c r="A459" s="35" t="s">
        <v>56</v>
      </c>
      <c r="E459" s="39" t="s">
        <v>4701</v>
      </c>
    </row>
    <row r="460" spans="1:5" ht="25.5">
      <c r="A460" s="35" t="s">
        <v>57</v>
      </c>
      <c r="E460" s="42" t="s">
        <v>4702</v>
      </c>
    </row>
    <row r="461" spans="1:5" ht="89.25">
      <c r="A461" t="s">
        <v>58</v>
      </c>
      <c r="E461" s="39" t="s">
        <v>4703</v>
      </c>
    </row>
    <row r="462" spans="1:16" ht="12.75">
      <c r="A462" t="s">
        <v>50</v>
      </c>
      <c s="34" t="s">
        <v>1094</v>
      </c>
      <c s="34" t="s">
        <v>4704</v>
      </c>
      <c s="35" t="s">
        <v>5</v>
      </c>
      <c s="6" t="s">
        <v>4705</v>
      </c>
      <c s="36" t="s">
        <v>2176</v>
      </c>
      <c s="37">
        <v>0.579</v>
      </c>
      <c s="36">
        <v>0</v>
      </c>
      <c s="36">
        <f>ROUND(G462*H462,6)</f>
      </c>
      <c r="L462" s="38">
        <v>0</v>
      </c>
      <c s="32">
        <f>ROUND(ROUND(L462,2)*ROUND(G462,3),2)</f>
      </c>
      <c s="36" t="s">
        <v>62</v>
      </c>
      <c>
        <f>(M462*21)/100</f>
      </c>
      <c t="s">
        <v>28</v>
      </c>
    </row>
    <row r="463" spans="1:5" ht="12.75">
      <c r="A463" s="35" t="s">
        <v>56</v>
      </c>
      <c r="E463" s="39" t="s">
        <v>4705</v>
      </c>
    </row>
    <row r="464" spans="1:5" ht="25.5">
      <c r="A464" s="35" t="s">
        <v>57</v>
      </c>
      <c r="E464" s="42" t="s">
        <v>4706</v>
      </c>
    </row>
    <row r="465" spans="1:5" ht="89.25">
      <c r="A465" t="s">
        <v>58</v>
      </c>
      <c r="E465" s="39" t="s">
        <v>4707</v>
      </c>
    </row>
    <row r="466" spans="1:16" ht="12.75">
      <c r="A466" t="s">
        <v>50</v>
      </c>
      <c s="34" t="s">
        <v>1097</v>
      </c>
      <c s="34" t="s">
        <v>4708</v>
      </c>
      <c s="35" t="s">
        <v>5</v>
      </c>
      <c s="6" t="s">
        <v>4709</v>
      </c>
      <c s="36" t="s">
        <v>2176</v>
      </c>
      <c s="37">
        <v>0.146</v>
      </c>
      <c s="36">
        <v>0</v>
      </c>
      <c s="36">
        <f>ROUND(G466*H466,6)</f>
      </c>
      <c r="L466" s="38">
        <v>0</v>
      </c>
      <c s="32">
        <f>ROUND(ROUND(L466,2)*ROUND(G466,3),2)</f>
      </c>
      <c s="36" t="s">
        <v>62</v>
      </c>
      <c>
        <f>(M466*21)/100</f>
      </c>
      <c t="s">
        <v>28</v>
      </c>
    </row>
    <row r="467" spans="1:5" ht="12.75">
      <c r="A467" s="35" t="s">
        <v>56</v>
      </c>
      <c r="E467" s="39" t="s">
        <v>4709</v>
      </c>
    </row>
    <row r="468" spans="1:5" ht="25.5">
      <c r="A468" s="35" t="s">
        <v>57</v>
      </c>
      <c r="E468" s="42" t="s">
        <v>4710</v>
      </c>
    </row>
    <row r="469" spans="1:5" ht="89.25">
      <c r="A469" t="s">
        <v>58</v>
      </c>
      <c r="E469" s="39" t="s">
        <v>4711</v>
      </c>
    </row>
    <row r="470" spans="1:16" ht="12.75">
      <c r="A470" t="s">
        <v>50</v>
      </c>
      <c s="34" t="s">
        <v>1099</v>
      </c>
      <c s="34" t="s">
        <v>4712</v>
      </c>
      <c s="35" t="s">
        <v>5</v>
      </c>
      <c s="6" t="s">
        <v>4713</v>
      </c>
      <c s="36" t="s">
        <v>4309</v>
      </c>
      <c s="37">
        <v>34.275</v>
      </c>
      <c s="36">
        <v>0</v>
      </c>
      <c s="36">
        <f>ROUND(G470*H470,6)</f>
      </c>
      <c r="L470" s="38">
        <v>0</v>
      </c>
      <c s="32">
        <f>ROUND(ROUND(L470,2)*ROUND(G470,3),2)</f>
      </c>
      <c s="36" t="s">
        <v>55</v>
      </c>
      <c>
        <f>(M470*21)/100</f>
      </c>
      <c t="s">
        <v>28</v>
      </c>
    </row>
    <row r="471" spans="1:5" ht="12.75">
      <c r="A471" s="35" t="s">
        <v>56</v>
      </c>
      <c r="E471" s="39" t="s">
        <v>4713</v>
      </c>
    </row>
    <row r="472" spans="1:5" ht="89.25">
      <c r="A472" s="35" t="s">
        <v>57</v>
      </c>
      <c r="E472" s="42" t="s">
        <v>4714</v>
      </c>
    </row>
    <row r="473" spans="1:5" ht="191.25">
      <c r="A473" t="s">
        <v>58</v>
      </c>
      <c r="E473" s="39" t="s">
        <v>4715</v>
      </c>
    </row>
    <row r="474" spans="1:16" ht="12.75">
      <c r="A474" t="s">
        <v>50</v>
      </c>
      <c s="34" t="s">
        <v>1102</v>
      </c>
      <c s="34" t="s">
        <v>4716</v>
      </c>
      <c s="35" t="s">
        <v>5</v>
      </c>
      <c s="6" t="s">
        <v>4717</v>
      </c>
      <c s="36" t="s">
        <v>2716</v>
      </c>
      <c s="37">
        <v>12.364</v>
      </c>
      <c s="36">
        <v>0</v>
      </c>
      <c s="36">
        <f>ROUND(G474*H474,6)</f>
      </c>
      <c r="L474" s="38">
        <v>0</v>
      </c>
      <c s="32">
        <f>ROUND(ROUND(L474,2)*ROUND(G474,3),2)</f>
      </c>
      <c s="36" t="s">
        <v>55</v>
      </c>
      <c>
        <f>(M474*21)/100</f>
      </c>
      <c t="s">
        <v>28</v>
      </c>
    </row>
    <row r="475" spans="1:5" ht="12.75">
      <c r="A475" s="35" t="s">
        <v>56</v>
      </c>
      <c r="E475" s="39" t="s">
        <v>4717</v>
      </c>
    </row>
    <row r="476" spans="1:5" ht="51">
      <c r="A476" s="35" t="s">
        <v>57</v>
      </c>
      <c r="E476" s="42" t="s">
        <v>4718</v>
      </c>
    </row>
    <row r="477" spans="1:5" ht="191.25">
      <c r="A477" t="s">
        <v>58</v>
      </c>
      <c r="E477" s="39" t="s">
        <v>4719</v>
      </c>
    </row>
    <row r="478" spans="1:16" ht="12.75">
      <c r="A478" t="s">
        <v>50</v>
      </c>
      <c s="34" t="s">
        <v>1103</v>
      </c>
      <c s="34" t="s">
        <v>4720</v>
      </c>
      <c s="35" t="s">
        <v>5</v>
      </c>
      <c s="6" t="s">
        <v>4721</v>
      </c>
      <c s="36" t="s">
        <v>2716</v>
      </c>
      <c s="37">
        <v>12.364</v>
      </c>
      <c s="36">
        <v>0</v>
      </c>
      <c s="36">
        <f>ROUND(G478*H478,6)</f>
      </c>
      <c r="L478" s="38">
        <v>0</v>
      </c>
      <c s="32">
        <f>ROUND(ROUND(L478,2)*ROUND(G478,3),2)</f>
      </c>
      <c s="36" t="s">
        <v>55</v>
      </c>
      <c>
        <f>(M478*21)/100</f>
      </c>
      <c t="s">
        <v>28</v>
      </c>
    </row>
    <row r="479" spans="1:5" ht="12.75">
      <c r="A479" s="35" t="s">
        <v>56</v>
      </c>
      <c r="E479" s="39" t="s">
        <v>4721</v>
      </c>
    </row>
    <row r="480" spans="1:5" ht="12.75">
      <c r="A480" s="35" t="s">
        <v>57</v>
      </c>
      <c r="E480" s="40" t="s">
        <v>5</v>
      </c>
    </row>
    <row r="481" spans="1:5" ht="191.25">
      <c r="A481" t="s">
        <v>58</v>
      </c>
      <c r="E481" s="39" t="s">
        <v>4722</v>
      </c>
    </row>
    <row r="482" spans="1:16" ht="25.5">
      <c r="A482" t="s">
        <v>50</v>
      </c>
      <c s="34" t="s">
        <v>1104</v>
      </c>
      <c s="34" t="s">
        <v>4723</v>
      </c>
      <c s="35" t="s">
        <v>5</v>
      </c>
      <c s="6" t="s">
        <v>4724</v>
      </c>
      <c s="36" t="s">
        <v>2716</v>
      </c>
      <c s="37">
        <v>605.53</v>
      </c>
      <c s="36">
        <v>0</v>
      </c>
      <c s="36">
        <f>ROUND(G482*H482,6)</f>
      </c>
      <c r="L482" s="38">
        <v>0</v>
      </c>
      <c s="32">
        <f>ROUND(ROUND(L482,2)*ROUND(G482,3),2)</f>
      </c>
      <c s="36" t="s">
        <v>55</v>
      </c>
      <c>
        <f>(M482*21)/100</f>
      </c>
      <c t="s">
        <v>28</v>
      </c>
    </row>
    <row r="483" spans="1:5" ht="25.5">
      <c r="A483" s="35" t="s">
        <v>56</v>
      </c>
      <c r="E483" s="39" t="s">
        <v>4724</v>
      </c>
    </row>
    <row r="484" spans="1:5" ht="63.75">
      <c r="A484" s="35" t="s">
        <v>57</v>
      </c>
      <c r="E484" s="42" t="s">
        <v>4725</v>
      </c>
    </row>
    <row r="485" spans="1:5" ht="344.25">
      <c r="A485" t="s">
        <v>58</v>
      </c>
      <c r="E485" s="39" t="s">
        <v>4726</v>
      </c>
    </row>
    <row r="486" spans="1:16" ht="12.75">
      <c r="A486" t="s">
        <v>50</v>
      </c>
      <c s="34" t="s">
        <v>1105</v>
      </c>
      <c s="34" t="s">
        <v>4727</v>
      </c>
      <c s="35" t="s">
        <v>5</v>
      </c>
      <c s="6" t="s">
        <v>4728</v>
      </c>
      <c s="36" t="s">
        <v>2716</v>
      </c>
      <c s="37">
        <v>608.5</v>
      </c>
      <c s="36">
        <v>0</v>
      </c>
      <c s="36">
        <f>ROUND(G486*H486,6)</f>
      </c>
      <c r="L486" s="38">
        <v>0</v>
      </c>
      <c s="32">
        <f>ROUND(ROUND(L486,2)*ROUND(G486,3),2)</f>
      </c>
      <c s="36" t="s">
        <v>55</v>
      </c>
      <c>
        <f>(M486*21)/100</f>
      </c>
      <c t="s">
        <v>28</v>
      </c>
    </row>
    <row r="487" spans="1:5" ht="12.75">
      <c r="A487" s="35" t="s">
        <v>56</v>
      </c>
      <c r="E487" s="39" t="s">
        <v>4728</v>
      </c>
    </row>
    <row r="488" spans="1:5" ht="63.75">
      <c r="A488" s="35" t="s">
        <v>57</v>
      </c>
      <c r="E488" s="42" t="s">
        <v>4729</v>
      </c>
    </row>
    <row r="489" spans="1:5" ht="191.25">
      <c r="A489" t="s">
        <v>58</v>
      </c>
      <c r="E489" s="39" t="s">
        <v>4730</v>
      </c>
    </row>
    <row r="490" spans="1:16" ht="12.75">
      <c r="A490" t="s">
        <v>50</v>
      </c>
      <c s="34" t="s">
        <v>1106</v>
      </c>
      <c s="34" t="s">
        <v>4731</v>
      </c>
      <c s="35" t="s">
        <v>5</v>
      </c>
      <c s="6" t="s">
        <v>4732</v>
      </c>
      <c s="36" t="s">
        <v>2716</v>
      </c>
      <c s="37">
        <v>608.5</v>
      </c>
      <c s="36">
        <v>0</v>
      </c>
      <c s="36">
        <f>ROUND(G490*H490,6)</f>
      </c>
      <c r="L490" s="38">
        <v>0</v>
      </c>
      <c s="32">
        <f>ROUND(ROUND(L490,2)*ROUND(G490,3),2)</f>
      </c>
      <c s="36" t="s">
        <v>55</v>
      </c>
      <c>
        <f>(M490*21)/100</f>
      </c>
      <c t="s">
        <v>28</v>
      </c>
    </row>
    <row r="491" spans="1:5" ht="12.75">
      <c r="A491" s="35" t="s">
        <v>56</v>
      </c>
      <c r="E491" s="39" t="s">
        <v>4732</v>
      </c>
    </row>
    <row r="492" spans="1:5" ht="63.75">
      <c r="A492" s="35" t="s">
        <v>57</v>
      </c>
      <c r="E492" s="42" t="s">
        <v>4729</v>
      </c>
    </row>
    <row r="493" spans="1:5" ht="191.25">
      <c r="A493" t="s">
        <v>58</v>
      </c>
      <c r="E493" s="39" t="s">
        <v>4733</v>
      </c>
    </row>
    <row r="494" spans="1:16" ht="12.75">
      <c r="A494" t="s">
        <v>50</v>
      </c>
      <c s="34" t="s">
        <v>1107</v>
      </c>
      <c s="34" t="s">
        <v>4734</v>
      </c>
      <c s="35" t="s">
        <v>5</v>
      </c>
      <c s="6" t="s">
        <v>4735</v>
      </c>
      <c s="36" t="s">
        <v>2176</v>
      </c>
      <c s="37">
        <v>2.764</v>
      </c>
      <c s="36">
        <v>0</v>
      </c>
      <c s="36">
        <f>ROUND(G494*H494,6)</f>
      </c>
      <c r="L494" s="38">
        <v>0</v>
      </c>
      <c s="32">
        <f>ROUND(ROUND(L494,2)*ROUND(G494,3),2)</f>
      </c>
      <c s="36" t="s">
        <v>55</v>
      </c>
      <c>
        <f>(M494*21)/100</f>
      </c>
      <c t="s">
        <v>28</v>
      </c>
    </row>
    <row r="495" spans="1:5" ht="12.75">
      <c r="A495" s="35" t="s">
        <v>56</v>
      </c>
      <c r="E495" s="39" t="s">
        <v>4735</v>
      </c>
    </row>
    <row r="496" spans="1:5" ht="89.25">
      <c r="A496" s="35" t="s">
        <v>57</v>
      </c>
      <c r="E496" s="42" t="s">
        <v>4736</v>
      </c>
    </row>
    <row r="497" spans="1:5" ht="293.25">
      <c r="A497" t="s">
        <v>58</v>
      </c>
      <c r="E497" s="39" t="s">
        <v>4737</v>
      </c>
    </row>
    <row r="498" spans="1:16" ht="25.5">
      <c r="A498" t="s">
        <v>50</v>
      </c>
      <c s="34" t="s">
        <v>1108</v>
      </c>
      <c s="34" t="s">
        <v>4738</v>
      </c>
      <c s="35" t="s">
        <v>5</v>
      </c>
      <c s="6" t="s">
        <v>4739</v>
      </c>
      <c s="36" t="s">
        <v>2176</v>
      </c>
      <c s="37">
        <v>13.232</v>
      </c>
      <c s="36">
        <v>0</v>
      </c>
      <c s="36">
        <f>ROUND(G498*H498,6)</f>
      </c>
      <c r="L498" s="38">
        <v>0</v>
      </c>
      <c s="32">
        <f>ROUND(ROUND(L498,2)*ROUND(G498,3),2)</f>
      </c>
      <c s="36" t="s">
        <v>55</v>
      </c>
      <c>
        <f>(M498*21)/100</f>
      </c>
      <c t="s">
        <v>28</v>
      </c>
    </row>
    <row r="499" spans="1:5" ht="25.5">
      <c r="A499" s="35" t="s">
        <v>56</v>
      </c>
      <c r="E499" s="39" t="s">
        <v>4739</v>
      </c>
    </row>
    <row r="500" spans="1:5" ht="409.5">
      <c r="A500" s="35" t="s">
        <v>57</v>
      </c>
      <c r="E500" s="42" t="s">
        <v>4740</v>
      </c>
    </row>
    <row r="501" spans="1:5" ht="191.25">
      <c r="A501" t="s">
        <v>58</v>
      </c>
      <c r="E501" s="39" t="s">
        <v>4741</v>
      </c>
    </row>
    <row r="502" spans="1:16" ht="25.5">
      <c r="A502" t="s">
        <v>50</v>
      </c>
      <c s="34" t="s">
        <v>1109</v>
      </c>
      <c s="34" t="s">
        <v>4742</v>
      </c>
      <c s="35" t="s">
        <v>5</v>
      </c>
      <c s="6" t="s">
        <v>4743</v>
      </c>
      <c s="36" t="s">
        <v>2176</v>
      </c>
      <c s="37">
        <v>3.367</v>
      </c>
      <c s="36">
        <v>0</v>
      </c>
      <c s="36">
        <f>ROUND(G502*H502,6)</f>
      </c>
      <c r="L502" s="38">
        <v>0</v>
      </c>
      <c s="32">
        <f>ROUND(ROUND(L502,2)*ROUND(G502,3),2)</f>
      </c>
      <c s="36" t="s">
        <v>55</v>
      </c>
      <c>
        <f>(M502*21)/100</f>
      </c>
      <c t="s">
        <v>28</v>
      </c>
    </row>
    <row r="503" spans="1:5" ht="25.5">
      <c r="A503" s="35" t="s">
        <v>56</v>
      </c>
      <c r="E503" s="39" t="s">
        <v>4743</v>
      </c>
    </row>
    <row r="504" spans="1:5" ht="204">
      <c r="A504" s="35" t="s">
        <v>57</v>
      </c>
      <c r="E504" s="42" t="s">
        <v>4744</v>
      </c>
    </row>
    <row r="505" spans="1:5" ht="191.25">
      <c r="A505" t="s">
        <v>58</v>
      </c>
      <c r="E505" s="39" t="s">
        <v>4745</v>
      </c>
    </row>
    <row r="506" spans="1:16" ht="25.5">
      <c r="A506" t="s">
        <v>50</v>
      </c>
      <c s="34" t="s">
        <v>1110</v>
      </c>
      <c s="34" t="s">
        <v>4746</v>
      </c>
      <c s="35" t="s">
        <v>5</v>
      </c>
      <c s="6" t="s">
        <v>4747</v>
      </c>
      <c s="36" t="s">
        <v>2176</v>
      </c>
      <c s="37">
        <v>32.857</v>
      </c>
      <c s="36">
        <v>0</v>
      </c>
      <c s="36">
        <f>ROUND(G506*H506,6)</f>
      </c>
      <c r="L506" s="38">
        <v>0</v>
      </c>
      <c s="32">
        <f>ROUND(ROUND(L506,2)*ROUND(G506,3),2)</f>
      </c>
      <c s="36" t="s">
        <v>55</v>
      </c>
      <c>
        <f>(M506*21)/100</f>
      </c>
      <c t="s">
        <v>28</v>
      </c>
    </row>
    <row r="507" spans="1:5" ht="25.5">
      <c r="A507" s="35" t="s">
        <v>56</v>
      </c>
      <c r="E507" s="39" t="s">
        <v>4747</v>
      </c>
    </row>
    <row r="508" spans="1:5" ht="229.5">
      <c r="A508" s="35" t="s">
        <v>57</v>
      </c>
      <c r="E508" s="42" t="s">
        <v>4748</v>
      </c>
    </row>
    <row r="509" spans="1:5" ht="191.25">
      <c r="A509" t="s">
        <v>58</v>
      </c>
      <c r="E509" s="39" t="s">
        <v>4749</v>
      </c>
    </row>
    <row r="510" spans="1:16" ht="12.75">
      <c r="A510" t="s">
        <v>50</v>
      </c>
      <c s="34" t="s">
        <v>1111</v>
      </c>
      <c s="34" t="s">
        <v>4750</v>
      </c>
      <c s="35" t="s">
        <v>5</v>
      </c>
      <c s="6" t="s">
        <v>4751</v>
      </c>
      <c s="36" t="s">
        <v>2176</v>
      </c>
      <c s="37">
        <v>0.448</v>
      </c>
      <c s="36">
        <v>0</v>
      </c>
      <c s="36">
        <f>ROUND(G510*H510,6)</f>
      </c>
      <c r="L510" s="38">
        <v>0</v>
      </c>
      <c s="32">
        <f>ROUND(ROUND(L510,2)*ROUND(G510,3),2)</f>
      </c>
      <c s="36" t="s">
        <v>55</v>
      </c>
      <c>
        <f>(M510*21)/100</f>
      </c>
      <c t="s">
        <v>28</v>
      </c>
    </row>
    <row r="511" spans="1:5" ht="12.75">
      <c r="A511" s="35" t="s">
        <v>56</v>
      </c>
      <c r="E511" s="39" t="s">
        <v>4751</v>
      </c>
    </row>
    <row r="512" spans="1:5" ht="63.75">
      <c r="A512" s="35" t="s">
        <v>57</v>
      </c>
      <c r="E512" s="42" t="s">
        <v>4752</v>
      </c>
    </row>
    <row r="513" spans="1:5" ht="191.25">
      <c r="A513" t="s">
        <v>58</v>
      </c>
      <c r="E513" s="39" t="s">
        <v>4753</v>
      </c>
    </row>
    <row r="514" spans="1:16" ht="25.5">
      <c r="A514" t="s">
        <v>50</v>
      </c>
      <c s="34" t="s">
        <v>1117</v>
      </c>
      <c s="34" t="s">
        <v>4754</v>
      </c>
      <c s="35" t="s">
        <v>5</v>
      </c>
      <c s="6" t="s">
        <v>4755</v>
      </c>
      <c s="36" t="s">
        <v>2176</v>
      </c>
      <c s="37">
        <v>6.399</v>
      </c>
      <c s="36">
        <v>0</v>
      </c>
      <c s="36">
        <f>ROUND(G514*H514,6)</f>
      </c>
      <c r="L514" s="38">
        <v>0</v>
      </c>
      <c s="32">
        <f>ROUND(ROUND(L514,2)*ROUND(G514,3),2)</f>
      </c>
      <c s="36" t="s">
        <v>55</v>
      </c>
      <c>
        <f>(M514*21)/100</f>
      </c>
      <c t="s">
        <v>28</v>
      </c>
    </row>
    <row r="515" spans="1:5" ht="25.5">
      <c r="A515" s="35" t="s">
        <v>56</v>
      </c>
      <c r="E515" s="39" t="s">
        <v>4755</v>
      </c>
    </row>
    <row r="516" spans="1:5" ht="63.75">
      <c r="A516" s="35" t="s">
        <v>57</v>
      </c>
      <c r="E516" s="42" t="s">
        <v>4756</v>
      </c>
    </row>
    <row r="517" spans="1:5" ht="191.25">
      <c r="A517" t="s">
        <v>58</v>
      </c>
      <c r="E517" s="39" t="s">
        <v>4757</v>
      </c>
    </row>
    <row r="518" spans="1:16" ht="25.5">
      <c r="A518" t="s">
        <v>50</v>
      </c>
      <c s="34" t="s">
        <v>1118</v>
      </c>
      <c s="34" t="s">
        <v>4758</v>
      </c>
      <c s="35" t="s">
        <v>5</v>
      </c>
      <c s="6" t="s">
        <v>4759</v>
      </c>
      <c s="36" t="s">
        <v>2176</v>
      </c>
      <c s="37">
        <v>8.558</v>
      </c>
      <c s="36">
        <v>0</v>
      </c>
      <c s="36">
        <f>ROUND(G518*H518,6)</f>
      </c>
      <c r="L518" s="38">
        <v>0</v>
      </c>
      <c s="32">
        <f>ROUND(ROUND(L518,2)*ROUND(G518,3),2)</f>
      </c>
      <c s="36" t="s">
        <v>55</v>
      </c>
      <c>
        <f>(M518*21)/100</f>
      </c>
      <c t="s">
        <v>28</v>
      </c>
    </row>
    <row r="519" spans="1:5" ht="25.5">
      <c r="A519" s="35" t="s">
        <v>56</v>
      </c>
      <c r="E519" s="39" t="s">
        <v>4759</v>
      </c>
    </row>
    <row r="520" spans="1:5" ht="102">
      <c r="A520" s="35" t="s">
        <v>57</v>
      </c>
      <c r="E520" s="42" t="s">
        <v>4760</v>
      </c>
    </row>
    <row r="521" spans="1:5" ht="191.25">
      <c r="A521" t="s">
        <v>58</v>
      </c>
      <c r="E521" s="39" t="s">
        <v>4761</v>
      </c>
    </row>
    <row r="522" spans="1:16" ht="12.75">
      <c r="A522" t="s">
        <v>50</v>
      </c>
      <c s="34" t="s">
        <v>1119</v>
      </c>
      <c s="34" t="s">
        <v>4762</v>
      </c>
      <c s="35" t="s">
        <v>5</v>
      </c>
      <c s="6" t="s">
        <v>4763</v>
      </c>
      <c s="36" t="s">
        <v>4309</v>
      </c>
      <c s="37">
        <v>9.401</v>
      </c>
      <c s="36">
        <v>0</v>
      </c>
      <c s="36">
        <f>ROUND(G522*H522,6)</f>
      </c>
      <c r="L522" s="38">
        <v>0</v>
      </c>
      <c s="32">
        <f>ROUND(ROUND(L522,2)*ROUND(G522,3),2)</f>
      </c>
      <c s="36" t="s">
        <v>55</v>
      </c>
      <c>
        <f>(M522*21)/100</f>
      </c>
      <c t="s">
        <v>28</v>
      </c>
    </row>
    <row r="523" spans="1:5" ht="12.75">
      <c r="A523" s="35" t="s">
        <v>56</v>
      </c>
      <c r="E523" s="39" t="s">
        <v>4763</v>
      </c>
    </row>
    <row r="524" spans="1:5" ht="409.5">
      <c r="A524" s="35" t="s">
        <v>57</v>
      </c>
      <c r="E524" s="42" t="s">
        <v>4764</v>
      </c>
    </row>
    <row r="525" spans="1:5" ht="140.25">
      <c r="A525" t="s">
        <v>58</v>
      </c>
      <c r="E525" s="39" t="s">
        <v>4765</v>
      </c>
    </row>
    <row r="526" spans="1:16" ht="12.75">
      <c r="A526" t="s">
        <v>50</v>
      </c>
      <c s="34" t="s">
        <v>1120</v>
      </c>
      <c s="34" t="s">
        <v>4766</v>
      </c>
      <c s="35" t="s">
        <v>5</v>
      </c>
      <c s="6" t="s">
        <v>4767</v>
      </c>
      <c s="36" t="s">
        <v>2716</v>
      </c>
      <c s="37">
        <v>176.198</v>
      </c>
      <c s="36">
        <v>0</v>
      </c>
      <c s="36">
        <f>ROUND(G526*H526,6)</f>
      </c>
      <c r="L526" s="38">
        <v>0</v>
      </c>
      <c s="32">
        <f>ROUND(ROUND(L526,2)*ROUND(G526,3),2)</f>
      </c>
      <c s="36" t="s">
        <v>55</v>
      </c>
      <c>
        <f>(M526*21)/100</f>
      </c>
      <c t="s">
        <v>28</v>
      </c>
    </row>
    <row r="527" spans="1:5" ht="12.75">
      <c r="A527" s="35" t="s">
        <v>56</v>
      </c>
      <c r="E527" s="39" t="s">
        <v>4767</v>
      </c>
    </row>
    <row r="528" spans="1:5" ht="25.5">
      <c r="A528" s="35" t="s">
        <v>57</v>
      </c>
      <c r="E528" s="42" t="s">
        <v>4768</v>
      </c>
    </row>
    <row r="529" spans="1:5" ht="140.25">
      <c r="A529" t="s">
        <v>58</v>
      </c>
      <c r="E529" s="39" t="s">
        <v>4769</v>
      </c>
    </row>
    <row r="530" spans="1:16" ht="12.75">
      <c r="A530" t="s">
        <v>50</v>
      </c>
      <c s="34" t="s">
        <v>1121</v>
      </c>
      <c s="34" t="s">
        <v>4770</v>
      </c>
      <c s="35" t="s">
        <v>5</v>
      </c>
      <c s="6" t="s">
        <v>4771</v>
      </c>
      <c s="36" t="s">
        <v>2716</v>
      </c>
      <c s="37">
        <v>176.198</v>
      </c>
      <c s="36">
        <v>0</v>
      </c>
      <c s="36">
        <f>ROUND(G530*H530,6)</f>
      </c>
      <c r="L530" s="38">
        <v>0</v>
      </c>
      <c s="32">
        <f>ROUND(ROUND(L530,2)*ROUND(G530,3),2)</f>
      </c>
      <c s="36" t="s">
        <v>55</v>
      </c>
      <c>
        <f>(M530*21)/100</f>
      </c>
      <c t="s">
        <v>28</v>
      </c>
    </row>
    <row r="531" spans="1:5" ht="12.75">
      <c r="A531" s="35" t="s">
        <v>56</v>
      </c>
      <c r="E531" s="39" t="s">
        <v>4771</v>
      </c>
    </row>
    <row r="532" spans="1:5" ht="12.75">
      <c r="A532" s="35" t="s">
        <v>57</v>
      </c>
      <c r="E532" s="40" t="s">
        <v>5</v>
      </c>
    </row>
    <row r="533" spans="1:5" ht="140.25">
      <c r="A533" t="s">
        <v>58</v>
      </c>
      <c r="E533" s="39" t="s">
        <v>4772</v>
      </c>
    </row>
    <row r="534" spans="1:16" ht="12.75">
      <c r="A534" t="s">
        <v>50</v>
      </c>
      <c s="34" t="s">
        <v>1122</v>
      </c>
      <c s="34" t="s">
        <v>4773</v>
      </c>
      <c s="35" t="s">
        <v>5</v>
      </c>
      <c s="6" t="s">
        <v>4774</v>
      </c>
      <c s="36" t="s">
        <v>2176</v>
      </c>
      <c s="37">
        <v>0.94</v>
      </c>
      <c s="36">
        <v>0</v>
      </c>
      <c s="36">
        <f>ROUND(G534*H534,6)</f>
      </c>
      <c r="L534" s="38">
        <v>0</v>
      </c>
      <c s="32">
        <f>ROUND(ROUND(L534,2)*ROUND(G534,3),2)</f>
      </c>
      <c s="36" t="s">
        <v>55</v>
      </c>
      <c>
        <f>(M534*21)/100</f>
      </c>
      <c t="s">
        <v>28</v>
      </c>
    </row>
    <row r="535" spans="1:5" ht="12.75">
      <c r="A535" s="35" t="s">
        <v>56</v>
      </c>
      <c r="E535" s="39" t="s">
        <v>4774</v>
      </c>
    </row>
    <row r="536" spans="1:5" ht="25.5">
      <c r="A536" s="35" t="s">
        <v>57</v>
      </c>
      <c r="E536" s="42" t="s">
        <v>4775</v>
      </c>
    </row>
    <row r="537" spans="1:5" ht="140.25">
      <c r="A537" t="s">
        <v>58</v>
      </c>
      <c r="E537" s="39" t="s">
        <v>4776</v>
      </c>
    </row>
    <row r="538" spans="1:16" ht="12.75">
      <c r="A538" t="s">
        <v>50</v>
      </c>
      <c s="34" t="s">
        <v>1173</v>
      </c>
      <c s="34" t="s">
        <v>4777</v>
      </c>
      <c s="35" t="s">
        <v>5</v>
      </c>
      <c s="6" t="s">
        <v>4778</v>
      </c>
      <c s="36" t="s">
        <v>4309</v>
      </c>
      <c s="37">
        <v>3</v>
      </c>
      <c s="36">
        <v>0</v>
      </c>
      <c s="36">
        <f>ROUND(G538*H538,6)</f>
      </c>
      <c r="L538" s="38">
        <v>0</v>
      </c>
      <c s="32">
        <f>ROUND(ROUND(L538,2)*ROUND(G538,3),2)</f>
      </c>
      <c s="36" t="s">
        <v>55</v>
      </c>
      <c>
        <f>(M538*21)/100</f>
      </c>
      <c t="s">
        <v>28</v>
      </c>
    </row>
    <row r="539" spans="1:5" ht="12.75">
      <c r="A539" s="35" t="s">
        <v>56</v>
      </c>
      <c r="E539" s="39" t="s">
        <v>4778</v>
      </c>
    </row>
    <row r="540" spans="1:5" ht="25.5">
      <c r="A540" s="35" t="s">
        <v>57</v>
      </c>
      <c r="E540" s="42" t="s">
        <v>4779</v>
      </c>
    </row>
    <row r="541" spans="1:5" ht="191.25">
      <c r="A541" t="s">
        <v>58</v>
      </c>
      <c r="E541" s="39" t="s">
        <v>4780</v>
      </c>
    </row>
    <row r="542" spans="1:16" ht="12.75">
      <c r="A542" t="s">
        <v>50</v>
      </c>
      <c s="34" t="s">
        <v>1174</v>
      </c>
      <c s="34" t="s">
        <v>4781</v>
      </c>
      <c s="35" t="s">
        <v>5</v>
      </c>
      <c s="6" t="s">
        <v>4782</v>
      </c>
      <c s="36" t="s">
        <v>2176</v>
      </c>
      <c s="37">
        <v>1.508</v>
      </c>
      <c s="36">
        <v>0</v>
      </c>
      <c s="36">
        <f>ROUND(G542*H542,6)</f>
      </c>
      <c r="L542" s="38">
        <v>0</v>
      </c>
      <c s="32">
        <f>ROUND(ROUND(L542,2)*ROUND(G542,3),2)</f>
      </c>
      <c s="36" t="s">
        <v>55</v>
      </c>
      <c>
        <f>(M542*21)/100</f>
      </c>
      <c t="s">
        <v>28</v>
      </c>
    </row>
    <row r="543" spans="1:5" ht="12.75">
      <c r="A543" s="35" t="s">
        <v>56</v>
      </c>
      <c r="E543" s="39" t="s">
        <v>4782</v>
      </c>
    </row>
    <row r="544" spans="1:5" ht="25.5">
      <c r="A544" s="35" t="s">
        <v>57</v>
      </c>
      <c r="E544" s="42" t="s">
        <v>4783</v>
      </c>
    </row>
    <row r="545" spans="1:5" ht="191.25">
      <c r="A545" t="s">
        <v>58</v>
      </c>
      <c r="E545" s="39" t="s">
        <v>4784</v>
      </c>
    </row>
    <row r="546" spans="1:16" ht="12.75">
      <c r="A546" t="s">
        <v>50</v>
      </c>
      <c s="34" t="s">
        <v>1175</v>
      </c>
      <c s="34" t="s">
        <v>4785</v>
      </c>
      <c s="35" t="s">
        <v>5</v>
      </c>
      <c s="6" t="s">
        <v>4786</v>
      </c>
      <c s="36" t="s">
        <v>2716</v>
      </c>
      <c s="37">
        <v>20</v>
      </c>
      <c s="36">
        <v>0</v>
      </c>
      <c s="36">
        <f>ROUND(G546*H546,6)</f>
      </c>
      <c r="L546" s="38">
        <v>0</v>
      </c>
      <c s="32">
        <f>ROUND(ROUND(L546,2)*ROUND(G546,3),2)</f>
      </c>
      <c s="36" t="s">
        <v>55</v>
      </c>
      <c>
        <f>(M546*21)/100</f>
      </c>
      <c t="s">
        <v>28</v>
      </c>
    </row>
    <row r="547" spans="1:5" ht="12.75">
      <c r="A547" s="35" t="s">
        <v>56</v>
      </c>
      <c r="E547" s="39" t="s">
        <v>4786</v>
      </c>
    </row>
    <row r="548" spans="1:5" ht="25.5">
      <c r="A548" s="35" t="s">
        <v>57</v>
      </c>
      <c r="E548" s="42" t="s">
        <v>4787</v>
      </c>
    </row>
    <row r="549" spans="1:5" ht="191.25">
      <c r="A549" t="s">
        <v>58</v>
      </c>
      <c r="E549" s="39" t="s">
        <v>4788</v>
      </c>
    </row>
    <row r="550" spans="1:16" ht="12.75">
      <c r="A550" t="s">
        <v>50</v>
      </c>
      <c s="34" t="s">
        <v>1176</v>
      </c>
      <c s="34" t="s">
        <v>4789</v>
      </c>
      <c s="35" t="s">
        <v>5</v>
      </c>
      <c s="6" t="s">
        <v>4790</v>
      </c>
      <c s="36" t="s">
        <v>2716</v>
      </c>
      <c s="37">
        <v>20</v>
      </c>
      <c s="36">
        <v>0</v>
      </c>
      <c s="36">
        <f>ROUND(G550*H550,6)</f>
      </c>
      <c r="L550" s="38">
        <v>0</v>
      </c>
      <c s="32">
        <f>ROUND(ROUND(L550,2)*ROUND(G550,3),2)</f>
      </c>
      <c s="36" t="s">
        <v>55</v>
      </c>
      <c>
        <f>(M550*21)/100</f>
      </c>
      <c t="s">
        <v>28</v>
      </c>
    </row>
    <row r="551" spans="1:5" ht="12.75">
      <c r="A551" s="35" t="s">
        <v>56</v>
      </c>
      <c r="E551" s="39" t="s">
        <v>4790</v>
      </c>
    </row>
    <row r="552" spans="1:5" ht="25.5">
      <c r="A552" s="35" t="s">
        <v>57</v>
      </c>
      <c r="E552" s="42" t="s">
        <v>4787</v>
      </c>
    </row>
    <row r="553" spans="1:5" ht="191.25">
      <c r="A553" t="s">
        <v>58</v>
      </c>
      <c r="E553" s="39" t="s">
        <v>4791</v>
      </c>
    </row>
    <row r="554" spans="1:16" ht="12.75">
      <c r="A554" t="s">
        <v>50</v>
      </c>
      <c s="34" t="s">
        <v>1177</v>
      </c>
      <c s="34" t="s">
        <v>4792</v>
      </c>
      <c s="35" t="s">
        <v>5</v>
      </c>
      <c s="6" t="s">
        <v>4793</v>
      </c>
      <c s="36" t="s">
        <v>2716</v>
      </c>
      <c s="37">
        <v>15</v>
      </c>
      <c s="36">
        <v>0</v>
      </c>
      <c s="36">
        <f>ROUND(G554*H554,6)</f>
      </c>
      <c r="L554" s="38">
        <v>0</v>
      </c>
      <c s="32">
        <f>ROUND(ROUND(L554,2)*ROUND(G554,3),2)</f>
      </c>
      <c s="36" t="s">
        <v>55</v>
      </c>
      <c>
        <f>(M554*21)/100</f>
      </c>
      <c t="s">
        <v>28</v>
      </c>
    </row>
    <row r="555" spans="1:5" ht="12.75">
      <c r="A555" s="35" t="s">
        <v>56</v>
      </c>
      <c r="E555" s="39" t="s">
        <v>4793</v>
      </c>
    </row>
    <row r="556" spans="1:5" ht="25.5">
      <c r="A556" s="35" t="s">
        <v>57</v>
      </c>
      <c r="E556" s="42" t="s">
        <v>4794</v>
      </c>
    </row>
    <row r="557" spans="1:5" ht="191.25">
      <c r="A557" t="s">
        <v>58</v>
      </c>
      <c r="E557" s="39" t="s">
        <v>4795</v>
      </c>
    </row>
    <row r="558" spans="1:16" ht="25.5">
      <c r="A558" t="s">
        <v>50</v>
      </c>
      <c s="34" t="s">
        <v>1178</v>
      </c>
      <c s="34" t="s">
        <v>4796</v>
      </c>
      <c s="35" t="s">
        <v>5</v>
      </c>
      <c s="6" t="s">
        <v>4797</v>
      </c>
      <c s="36" t="s">
        <v>2716</v>
      </c>
      <c s="37">
        <v>15</v>
      </c>
      <c s="36">
        <v>0</v>
      </c>
      <c s="36">
        <f>ROUND(G558*H558,6)</f>
      </c>
      <c r="L558" s="38">
        <v>0</v>
      </c>
      <c s="32">
        <f>ROUND(ROUND(L558,2)*ROUND(G558,3),2)</f>
      </c>
      <c s="36" t="s">
        <v>55</v>
      </c>
      <c>
        <f>(M558*21)/100</f>
      </c>
      <c t="s">
        <v>28</v>
      </c>
    </row>
    <row r="559" spans="1:5" ht="25.5">
      <c r="A559" s="35" t="s">
        <v>56</v>
      </c>
      <c r="E559" s="39" t="s">
        <v>4797</v>
      </c>
    </row>
    <row r="560" spans="1:5" ht="25.5">
      <c r="A560" s="35" t="s">
        <v>57</v>
      </c>
      <c r="E560" s="42" t="s">
        <v>4794</v>
      </c>
    </row>
    <row r="561" spans="1:5" ht="191.25">
      <c r="A561" t="s">
        <v>58</v>
      </c>
      <c r="E561" s="39" t="s">
        <v>4798</v>
      </c>
    </row>
    <row r="562" spans="1:16" ht="12.75">
      <c r="A562" t="s">
        <v>50</v>
      </c>
      <c s="34" t="s">
        <v>1179</v>
      </c>
      <c s="34" t="s">
        <v>4799</v>
      </c>
      <c s="35" t="s">
        <v>5</v>
      </c>
      <c s="6" t="s">
        <v>4800</v>
      </c>
      <c s="36" t="s">
        <v>202</v>
      </c>
      <c s="37">
        <v>44.2</v>
      </c>
      <c s="36">
        <v>0</v>
      </c>
      <c s="36">
        <f>ROUND(G562*H562,6)</f>
      </c>
      <c r="L562" s="38">
        <v>0</v>
      </c>
      <c s="32">
        <f>ROUND(ROUND(L562,2)*ROUND(G562,3),2)</f>
      </c>
      <c s="36" t="s">
        <v>55</v>
      </c>
      <c>
        <f>(M562*21)/100</f>
      </c>
      <c t="s">
        <v>28</v>
      </c>
    </row>
    <row r="563" spans="1:5" ht="12.75">
      <c r="A563" s="35" t="s">
        <v>56</v>
      </c>
      <c r="E563" s="39" t="s">
        <v>4800</v>
      </c>
    </row>
    <row r="564" spans="1:5" ht="25.5">
      <c r="A564" s="35" t="s">
        <v>57</v>
      </c>
      <c r="E564" s="42" t="s">
        <v>4801</v>
      </c>
    </row>
    <row r="565" spans="1:5" ht="191.25">
      <c r="A565" t="s">
        <v>58</v>
      </c>
      <c r="E565" s="39" t="s">
        <v>4802</v>
      </c>
    </row>
    <row r="566" spans="1:16" ht="12.75">
      <c r="A566" t="s">
        <v>50</v>
      </c>
      <c s="34" t="s">
        <v>1180</v>
      </c>
      <c s="34" t="s">
        <v>4803</v>
      </c>
      <c s="35" t="s">
        <v>5</v>
      </c>
      <c s="6" t="s">
        <v>4804</v>
      </c>
      <c s="36" t="s">
        <v>2716</v>
      </c>
      <c s="37">
        <v>12.004</v>
      </c>
      <c s="36">
        <v>0</v>
      </c>
      <c s="36">
        <f>ROUND(G566*H566,6)</f>
      </c>
      <c r="L566" s="38">
        <v>0</v>
      </c>
      <c s="32">
        <f>ROUND(ROUND(L566,2)*ROUND(G566,3),2)</f>
      </c>
      <c s="36" t="s">
        <v>55</v>
      </c>
      <c>
        <f>(M566*21)/100</f>
      </c>
      <c t="s">
        <v>28</v>
      </c>
    </row>
    <row r="567" spans="1:5" ht="12.75">
      <c r="A567" s="35" t="s">
        <v>56</v>
      </c>
      <c r="E567" s="39" t="s">
        <v>4804</v>
      </c>
    </row>
    <row r="568" spans="1:5" ht="25.5">
      <c r="A568" s="35" t="s">
        <v>57</v>
      </c>
      <c r="E568" s="42" t="s">
        <v>4805</v>
      </c>
    </row>
    <row r="569" spans="1:5" ht="191.25">
      <c r="A569" t="s">
        <v>58</v>
      </c>
      <c r="E569" s="39" t="s">
        <v>4806</v>
      </c>
    </row>
    <row r="570" spans="1:16" ht="12.75">
      <c r="A570" t="s">
        <v>50</v>
      </c>
      <c s="34" t="s">
        <v>1181</v>
      </c>
      <c s="34" t="s">
        <v>4807</v>
      </c>
      <c s="35" t="s">
        <v>5</v>
      </c>
      <c s="6" t="s">
        <v>4808</v>
      </c>
      <c s="36" t="s">
        <v>2716</v>
      </c>
      <c s="37">
        <v>12.004</v>
      </c>
      <c s="36">
        <v>0</v>
      </c>
      <c s="36">
        <f>ROUND(G570*H570,6)</f>
      </c>
      <c r="L570" s="38">
        <v>0</v>
      </c>
      <c s="32">
        <f>ROUND(ROUND(L570,2)*ROUND(G570,3),2)</f>
      </c>
      <c s="36" t="s">
        <v>55</v>
      </c>
      <c>
        <f>(M570*21)/100</f>
      </c>
      <c t="s">
        <v>28</v>
      </c>
    </row>
    <row r="571" spans="1:5" ht="12.75">
      <c r="A571" s="35" t="s">
        <v>56</v>
      </c>
      <c r="E571" s="39" t="s">
        <v>4808</v>
      </c>
    </row>
    <row r="572" spans="1:5" ht="25.5">
      <c r="A572" s="35" t="s">
        <v>57</v>
      </c>
      <c r="E572" s="42" t="s">
        <v>4805</v>
      </c>
    </row>
    <row r="573" spans="1:5" ht="191.25">
      <c r="A573" t="s">
        <v>58</v>
      </c>
      <c r="E573" s="39" t="s">
        <v>4809</v>
      </c>
    </row>
    <row r="574" spans="1:13" ht="12.75">
      <c r="A574" t="s">
        <v>47</v>
      </c>
      <c r="C574" s="31" t="s">
        <v>71</v>
      </c>
      <c r="E574" s="33" t="s">
        <v>4810</v>
      </c>
      <c r="J574" s="32">
        <f>0</f>
      </c>
      <c s="32">
        <f>0</f>
      </c>
      <c s="32">
        <f>0+L575+L579</f>
      </c>
      <c s="32">
        <f>0+M575+M579</f>
      </c>
    </row>
    <row r="575" spans="1:16" ht="12.75">
      <c r="A575" t="s">
        <v>50</v>
      </c>
      <c s="34" t="s">
        <v>1182</v>
      </c>
      <c s="34" t="s">
        <v>4811</v>
      </c>
      <c s="35" t="s">
        <v>5</v>
      </c>
      <c s="6" t="s">
        <v>4812</v>
      </c>
      <c s="36" t="s">
        <v>2716</v>
      </c>
      <c s="37">
        <v>40.8</v>
      </c>
      <c s="36">
        <v>0</v>
      </c>
      <c s="36">
        <f>ROUND(G575*H575,6)</f>
      </c>
      <c r="L575" s="38">
        <v>0</v>
      </c>
      <c s="32">
        <f>ROUND(ROUND(L575,2)*ROUND(G575,3),2)</f>
      </c>
      <c s="36" t="s">
        <v>55</v>
      </c>
      <c>
        <f>(M575*21)/100</f>
      </c>
      <c t="s">
        <v>28</v>
      </c>
    </row>
    <row r="576" spans="1:5" ht="12.75">
      <c r="A576" s="35" t="s">
        <v>56</v>
      </c>
      <c r="E576" s="39" t="s">
        <v>4812</v>
      </c>
    </row>
    <row r="577" spans="1:5" ht="25.5">
      <c r="A577" s="35" t="s">
        <v>57</v>
      </c>
      <c r="E577" s="42" t="s">
        <v>4813</v>
      </c>
    </row>
    <row r="578" spans="1:5" ht="89.25">
      <c r="A578" t="s">
        <v>58</v>
      </c>
      <c r="E578" s="39" t="s">
        <v>4814</v>
      </c>
    </row>
    <row r="579" spans="1:16" ht="12.75">
      <c r="A579" t="s">
        <v>50</v>
      </c>
      <c s="34" t="s">
        <v>1183</v>
      </c>
      <c s="34" t="s">
        <v>4815</v>
      </c>
      <c s="35" t="s">
        <v>5</v>
      </c>
      <c s="6" t="s">
        <v>4816</v>
      </c>
      <c s="36" t="s">
        <v>2716</v>
      </c>
      <c s="37">
        <v>40</v>
      </c>
      <c s="36">
        <v>0</v>
      </c>
      <c s="36">
        <f>ROUND(G579*H579,6)</f>
      </c>
      <c r="L579" s="38">
        <v>0</v>
      </c>
      <c s="32">
        <f>ROUND(ROUND(L579,2)*ROUND(G579,3),2)</f>
      </c>
      <c s="36" t="s">
        <v>55</v>
      </c>
      <c>
        <f>(M579*21)/100</f>
      </c>
      <c t="s">
        <v>28</v>
      </c>
    </row>
    <row r="580" spans="1:5" ht="12.75">
      <c r="A580" s="35" t="s">
        <v>56</v>
      </c>
      <c r="E580" s="39" t="s">
        <v>4816</v>
      </c>
    </row>
    <row r="581" spans="1:5" ht="25.5">
      <c r="A581" s="35" t="s">
        <v>57</v>
      </c>
      <c r="E581" s="42" t="s">
        <v>4817</v>
      </c>
    </row>
    <row r="582" spans="1:5" ht="242.25">
      <c r="A582" t="s">
        <v>58</v>
      </c>
      <c r="E582" s="39" t="s">
        <v>4818</v>
      </c>
    </row>
    <row r="583" spans="1:13" ht="12.75">
      <c r="A583" t="s">
        <v>47</v>
      </c>
      <c r="C583" s="31" t="s">
        <v>27</v>
      </c>
      <c r="E583" s="33" t="s">
        <v>4819</v>
      </c>
      <c r="J583" s="32">
        <f>0</f>
      </c>
      <c s="32">
        <f>0</f>
      </c>
      <c s="32">
        <f>0+L584+L588+L592+L596+L600+L604+L608+L612+L616+L620+L624+L628+L632+L636+L640+L644+L648+L652+L656+L660+L664+L668+L672+L676+L680+L684+L688+L692+L696+L700+L704+L708+L712+L716+L720+L724+L728+L732+L736+L740+L744+L748+L752+L756</f>
      </c>
      <c s="32">
        <f>0+M584+M588+M592+M596+M600+M604+M608+M612+M616+M620+M624+M628+M632+M636+M640+M644+M648+M652+M656+M660+M664+M668+M672+M676+M680+M684+M688+M692+M696+M700+M704+M708+M712+M716+M720+M724+M728+M732+M736+M740+M744+M748+M752+M756</f>
      </c>
    </row>
    <row r="584" spans="1:16" ht="12.75">
      <c r="A584" t="s">
        <v>50</v>
      </c>
      <c s="34" t="s">
        <v>1184</v>
      </c>
      <c s="34" t="s">
        <v>4820</v>
      </c>
      <c s="35" t="s">
        <v>5</v>
      </c>
      <c s="6" t="s">
        <v>4821</v>
      </c>
      <c s="36" t="s">
        <v>54</v>
      </c>
      <c s="37">
        <v>5</v>
      </c>
      <c s="36">
        <v>0</v>
      </c>
      <c s="36">
        <f>ROUND(G584*H584,6)</f>
      </c>
      <c r="L584" s="38">
        <v>0</v>
      </c>
      <c s="32">
        <f>ROUND(ROUND(L584,2)*ROUND(G584,3),2)</f>
      </c>
      <c s="36" t="s">
        <v>55</v>
      </c>
      <c>
        <f>(M584*21)/100</f>
      </c>
      <c t="s">
        <v>28</v>
      </c>
    </row>
    <row r="585" spans="1:5" ht="12.75">
      <c r="A585" s="35" t="s">
        <v>56</v>
      </c>
      <c r="E585" s="39" t="s">
        <v>4821</v>
      </c>
    </row>
    <row r="586" spans="1:5" ht="51">
      <c r="A586" s="35" t="s">
        <v>57</v>
      </c>
      <c r="E586" s="42" t="s">
        <v>4822</v>
      </c>
    </row>
    <row r="587" spans="1:5" ht="89.25">
      <c r="A587" t="s">
        <v>58</v>
      </c>
      <c r="E587" s="39" t="s">
        <v>4823</v>
      </c>
    </row>
    <row r="588" spans="1:16" ht="12.75">
      <c r="A588" t="s">
        <v>50</v>
      </c>
      <c s="34" t="s">
        <v>1185</v>
      </c>
      <c s="34" t="s">
        <v>4824</v>
      </c>
      <c s="35" t="s">
        <v>5</v>
      </c>
      <c s="6" t="s">
        <v>4825</v>
      </c>
      <c s="36" t="s">
        <v>54</v>
      </c>
      <c s="37">
        <v>1</v>
      </c>
      <c s="36">
        <v>0</v>
      </c>
      <c s="36">
        <f>ROUND(G588*H588,6)</f>
      </c>
      <c r="L588" s="38">
        <v>0</v>
      </c>
      <c s="32">
        <f>ROUND(ROUND(L588,2)*ROUND(G588,3),2)</f>
      </c>
      <c s="36" t="s">
        <v>55</v>
      </c>
      <c>
        <f>(M588*21)/100</f>
      </c>
      <c t="s">
        <v>28</v>
      </c>
    </row>
    <row r="589" spans="1:5" ht="12.75">
      <c r="A589" s="35" t="s">
        <v>56</v>
      </c>
      <c r="E589" s="39" t="s">
        <v>4825</v>
      </c>
    </row>
    <row r="590" spans="1:5" ht="25.5">
      <c r="A590" s="35" t="s">
        <v>57</v>
      </c>
      <c r="E590" s="42" t="s">
        <v>4826</v>
      </c>
    </row>
    <row r="591" spans="1:5" ht="89.25">
      <c r="A591" t="s">
        <v>58</v>
      </c>
      <c r="E591" s="39" t="s">
        <v>4827</v>
      </c>
    </row>
    <row r="592" spans="1:16" ht="25.5">
      <c r="A592" t="s">
        <v>50</v>
      </c>
      <c s="34" t="s">
        <v>1186</v>
      </c>
      <c s="34" t="s">
        <v>4828</v>
      </c>
      <c s="35" t="s">
        <v>5</v>
      </c>
      <c s="6" t="s">
        <v>4829</v>
      </c>
      <c s="36" t="s">
        <v>54</v>
      </c>
      <c s="37">
        <v>2</v>
      </c>
      <c s="36">
        <v>0</v>
      </c>
      <c s="36">
        <f>ROUND(G592*H592,6)</f>
      </c>
      <c r="L592" s="38">
        <v>0</v>
      </c>
      <c s="32">
        <f>ROUND(ROUND(L592,2)*ROUND(G592,3),2)</f>
      </c>
      <c s="36" t="s">
        <v>55</v>
      </c>
      <c>
        <f>(M592*21)/100</f>
      </c>
      <c t="s">
        <v>28</v>
      </c>
    </row>
    <row r="593" spans="1:5" ht="25.5">
      <c r="A593" s="35" t="s">
        <v>56</v>
      </c>
      <c r="E593" s="39" t="s">
        <v>4829</v>
      </c>
    </row>
    <row r="594" spans="1:5" ht="51">
      <c r="A594" s="35" t="s">
        <v>57</v>
      </c>
      <c r="E594" s="42" t="s">
        <v>4830</v>
      </c>
    </row>
    <row r="595" spans="1:5" ht="140.25">
      <c r="A595" t="s">
        <v>58</v>
      </c>
      <c r="E595" s="39" t="s">
        <v>4831</v>
      </c>
    </row>
    <row r="596" spans="1:16" ht="25.5">
      <c r="A596" t="s">
        <v>50</v>
      </c>
      <c s="34" t="s">
        <v>1187</v>
      </c>
      <c s="34" t="s">
        <v>4832</v>
      </c>
      <c s="35" t="s">
        <v>5</v>
      </c>
      <c s="6" t="s">
        <v>4833</v>
      </c>
      <c s="36" t="s">
        <v>54</v>
      </c>
      <c s="37">
        <v>5</v>
      </c>
      <c s="36">
        <v>0</v>
      </c>
      <c s="36">
        <f>ROUND(G596*H596,6)</f>
      </c>
      <c r="L596" s="38">
        <v>0</v>
      </c>
      <c s="32">
        <f>ROUND(ROUND(L596,2)*ROUND(G596,3),2)</f>
      </c>
      <c s="36" t="s">
        <v>55</v>
      </c>
      <c>
        <f>(M596*21)/100</f>
      </c>
      <c t="s">
        <v>28</v>
      </c>
    </row>
    <row r="597" spans="1:5" ht="25.5">
      <c r="A597" s="35" t="s">
        <v>56</v>
      </c>
      <c r="E597" s="39" t="s">
        <v>4833</v>
      </c>
    </row>
    <row r="598" spans="1:5" ht="63.75">
      <c r="A598" s="35" t="s">
        <v>57</v>
      </c>
      <c r="E598" s="42" t="s">
        <v>4834</v>
      </c>
    </row>
    <row r="599" spans="1:5" ht="140.25">
      <c r="A599" t="s">
        <v>58</v>
      </c>
      <c r="E599" s="39" t="s">
        <v>4835</v>
      </c>
    </row>
    <row r="600" spans="1:16" ht="25.5">
      <c r="A600" t="s">
        <v>50</v>
      </c>
      <c s="34" t="s">
        <v>1188</v>
      </c>
      <c s="34" t="s">
        <v>4836</v>
      </c>
      <c s="35" t="s">
        <v>5</v>
      </c>
      <c s="6" t="s">
        <v>4837</v>
      </c>
      <c s="36" t="s">
        <v>54</v>
      </c>
      <c s="37">
        <v>4</v>
      </c>
      <c s="36">
        <v>0</v>
      </c>
      <c s="36">
        <f>ROUND(G600*H600,6)</f>
      </c>
      <c r="L600" s="38">
        <v>0</v>
      </c>
      <c s="32">
        <f>ROUND(ROUND(L600,2)*ROUND(G600,3),2)</f>
      </c>
      <c s="36" t="s">
        <v>55</v>
      </c>
      <c>
        <f>(M600*21)/100</f>
      </c>
      <c t="s">
        <v>28</v>
      </c>
    </row>
    <row r="601" spans="1:5" ht="25.5">
      <c r="A601" s="35" t="s">
        <v>56</v>
      </c>
      <c r="E601" s="39" t="s">
        <v>4837</v>
      </c>
    </row>
    <row r="602" spans="1:5" ht="63.75">
      <c r="A602" s="35" t="s">
        <v>57</v>
      </c>
      <c r="E602" s="42" t="s">
        <v>4838</v>
      </c>
    </row>
    <row r="603" spans="1:5" ht="140.25">
      <c r="A603" t="s">
        <v>58</v>
      </c>
      <c r="E603" s="39" t="s">
        <v>4839</v>
      </c>
    </row>
    <row r="604" spans="1:16" ht="25.5">
      <c r="A604" t="s">
        <v>50</v>
      </c>
      <c s="34" t="s">
        <v>1189</v>
      </c>
      <c s="34" t="s">
        <v>4840</v>
      </c>
      <c s="35" t="s">
        <v>5</v>
      </c>
      <c s="6" t="s">
        <v>4841</v>
      </c>
      <c s="36" t="s">
        <v>54</v>
      </c>
      <c s="37">
        <v>3</v>
      </c>
      <c s="36">
        <v>0</v>
      </c>
      <c s="36">
        <f>ROUND(G604*H604,6)</f>
      </c>
      <c r="L604" s="38">
        <v>0</v>
      </c>
      <c s="32">
        <f>ROUND(ROUND(L604,2)*ROUND(G604,3),2)</f>
      </c>
      <c s="36" t="s">
        <v>55</v>
      </c>
      <c>
        <f>(M604*21)/100</f>
      </c>
      <c t="s">
        <v>28</v>
      </c>
    </row>
    <row r="605" spans="1:5" ht="25.5">
      <c r="A605" s="35" t="s">
        <v>56</v>
      </c>
      <c r="E605" s="39" t="s">
        <v>4841</v>
      </c>
    </row>
    <row r="606" spans="1:5" ht="51">
      <c r="A606" s="35" t="s">
        <v>57</v>
      </c>
      <c r="E606" s="42" t="s">
        <v>4842</v>
      </c>
    </row>
    <row r="607" spans="1:5" ht="140.25">
      <c r="A607" t="s">
        <v>58</v>
      </c>
      <c r="E607" s="39" t="s">
        <v>4843</v>
      </c>
    </row>
    <row r="608" spans="1:16" ht="25.5">
      <c r="A608" t="s">
        <v>50</v>
      </c>
      <c s="34" t="s">
        <v>1192</v>
      </c>
      <c s="34" t="s">
        <v>4844</v>
      </c>
      <c s="35" t="s">
        <v>5</v>
      </c>
      <c s="6" t="s">
        <v>4845</v>
      </c>
      <c s="36" t="s">
        <v>54</v>
      </c>
      <c s="37">
        <v>1</v>
      </c>
      <c s="36">
        <v>0</v>
      </c>
      <c s="36">
        <f>ROUND(G608*H608,6)</f>
      </c>
      <c r="L608" s="38">
        <v>0</v>
      </c>
      <c s="32">
        <f>ROUND(ROUND(L608,2)*ROUND(G608,3),2)</f>
      </c>
      <c s="36" t="s">
        <v>55</v>
      </c>
      <c>
        <f>(M608*21)/100</f>
      </c>
      <c t="s">
        <v>28</v>
      </c>
    </row>
    <row r="609" spans="1:5" ht="25.5">
      <c r="A609" s="35" t="s">
        <v>56</v>
      </c>
      <c r="E609" s="39" t="s">
        <v>4845</v>
      </c>
    </row>
    <row r="610" spans="1:5" ht="25.5">
      <c r="A610" s="35" t="s">
        <v>57</v>
      </c>
      <c r="E610" s="42" t="s">
        <v>4846</v>
      </c>
    </row>
    <row r="611" spans="1:5" ht="140.25">
      <c r="A611" t="s">
        <v>58</v>
      </c>
      <c r="E611" s="39" t="s">
        <v>4847</v>
      </c>
    </row>
    <row r="612" spans="1:16" ht="25.5">
      <c r="A612" t="s">
        <v>50</v>
      </c>
      <c s="34" t="s">
        <v>1193</v>
      </c>
      <c s="34" t="s">
        <v>4848</v>
      </c>
      <c s="35" t="s">
        <v>5</v>
      </c>
      <c s="6" t="s">
        <v>4849</v>
      </c>
      <c s="36" t="s">
        <v>54</v>
      </c>
      <c s="37">
        <v>3</v>
      </c>
      <c s="36">
        <v>0</v>
      </c>
      <c s="36">
        <f>ROUND(G612*H612,6)</f>
      </c>
      <c r="L612" s="38">
        <v>0</v>
      </c>
      <c s="32">
        <f>ROUND(ROUND(L612,2)*ROUND(G612,3),2)</f>
      </c>
      <c s="36" t="s">
        <v>55</v>
      </c>
      <c>
        <f>(M612*21)/100</f>
      </c>
      <c t="s">
        <v>28</v>
      </c>
    </row>
    <row r="613" spans="1:5" ht="25.5">
      <c r="A613" s="35" t="s">
        <v>56</v>
      </c>
      <c r="E613" s="39" t="s">
        <v>4849</v>
      </c>
    </row>
    <row r="614" spans="1:5" ht="51">
      <c r="A614" s="35" t="s">
        <v>57</v>
      </c>
      <c r="E614" s="42" t="s">
        <v>4850</v>
      </c>
    </row>
    <row r="615" spans="1:5" ht="140.25">
      <c r="A615" t="s">
        <v>58</v>
      </c>
      <c r="E615" s="39" t="s">
        <v>4851</v>
      </c>
    </row>
    <row r="616" spans="1:16" ht="25.5">
      <c r="A616" t="s">
        <v>50</v>
      </c>
      <c s="34" t="s">
        <v>1194</v>
      </c>
      <c s="34" t="s">
        <v>4852</v>
      </c>
      <c s="35" t="s">
        <v>5</v>
      </c>
      <c s="6" t="s">
        <v>4853</v>
      </c>
      <c s="36" t="s">
        <v>54</v>
      </c>
      <c s="37">
        <v>3</v>
      </c>
      <c s="36">
        <v>0</v>
      </c>
      <c s="36">
        <f>ROUND(G616*H616,6)</f>
      </c>
      <c r="L616" s="38">
        <v>0</v>
      </c>
      <c s="32">
        <f>ROUND(ROUND(L616,2)*ROUND(G616,3),2)</f>
      </c>
      <c s="36" t="s">
        <v>55</v>
      </c>
      <c>
        <f>(M616*21)/100</f>
      </c>
      <c t="s">
        <v>28</v>
      </c>
    </row>
    <row r="617" spans="1:5" ht="25.5">
      <c r="A617" s="35" t="s">
        <v>56</v>
      </c>
      <c r="E617" s="39" t="s">
        <v>4853</v>
      </c>
    </row>
    <row r="618" spans="1:5" ht="63.75">
      <c r="A618" s="35" t="s">
        <v>57</v>
      </c>
      <c r="E618" s="42" t="s">
        <v>4854</v>
      </c>
    </row>
    <row r="619" spans="1:5" ht="140.25">
      <c r="A619" t="s">
        <v>58</v>
      </c>
      <c r="E619" s="39" t="s">
        <v>4855</v>
      </c>
    </row>
    <row r="620" spans="1:16" ht="25.5">
      <c r="A620" t="s">
        <v>50</v>
      </c>
      <c s="34" t="s">
        <v>1195</v>
      </c>
      <c s="34" t="s">
        <v>4856</v>
      </c>
      <c s="35" t="s">
        <v>5</v>
      </c>
      <c s="6" t="s">
        <v>4857</v>
      </c>
      <c s="36" t="s">
        <v>54</v>
      </c>
      <c s="37">
        <v>1</v>
      </c>
      <c s="36">
        <v>0</v>
      </c>
      <c s="36">
        <f>ROUND(G620*H620,6)</f>
      </c>
      <c r="L620" s="38">
        <v>0</v>
      </c>
      <c s="32">
        <f>ROUND(ROUND(L620,2)*ROUND(G620,3),2)</f>
      </c>
      <c s="36" t="s">
        <v>55</v>
      </c>
      <c>
        <f>(M620*21)/100</f>
      </c>
      <c t="s">
        <v>28</v>
      </c>
    </row>
    <row r="621" spans="1:5" ht="25.5">
      <c r="A621" s="35" t="s">
        <v>56</v>
      </c>
      <c r="E621" s="39" t="s">
        <v>4857</v>
      </c>
    </row>
    <row r="622" spans="1:5" ht="25.5">
      <c r="A622" s="35" t="s">
        <v>57</v>
      </c>
      <c r="E622" s="42" t="s">
        <v>4858</v>
      </c>
    </row>
    <row r="623" spans="1:5" ht="140.25">
      <c r="A623" t="s">
        <v>58</v>
      </c>
      <c r="E623" s="39" t="s">
        <v>4859</v>
      </c>
    </row>
    <row r="624" spans="1:16" ht="12.75">
      <c r="A624" t="s">
        <v>50</v>
      </c>
      <c s="34" t="s">
        <v>1196</v>
      </c>
      <c s="34" t="s">
        <v>4860</v>
      </c>
      <c s="35" t="s">
        <v>5</v>
      </c>
      <c s="6" t="s">
        <v>4861</v>
      </c>
      <c s="36" t="s">
        <v>54</v>
      </c>
      <c s="37">
        <v>1</v>
      </c>
      <c s="36">
        <v>0</v>
      </c>
      <c s="36">
        <f>ROUND(G624*H624,6)</f>
      </c>
      <c r="L624" s="38">
        <v>0</v>
      </c>
      <c s="32">
        <f>ROUND(ROUND(L624,2)*ROUND(G624,3),2)</f>
      </c>
      <c s="36" t="s">
        <v>55</v>
      </c>
      <c>
        <f>(M624*21)/100</f>
      </c>
      <c t="s">
        <v>28</v>
      </c>
    </row>
    <row r="625" spans="1:5" ht="12.75">
      <c r="A625" s="35" t="s">
        <v>56</v>
      </c>
      <c r="E625" s="39" t="s">
        <v>4861</v>
      </c>
    </row>
    <row r="626" spans="1:5" ht="12.75">
      <c r="A626" s="35" t="s">
        <v>57</v>
      </c>
      <c r="E626" s="40" t="s">
        <v>5</v>
      </c>
    </row>
    <row r="627" spans="1:5" ht="89.25">
      <c r="A627" t="s">
        <v>58</v>
      </c>
      <c r="E627" s="39" t="s">
        <v>4862</v>
      </c>
    </row>
    <row r="628" spans="1:16" ht="12.75">
      <c r="A628" t="s">
        <v>50</v>
      </c>
      <c s="34" t="s">
        <v>1197</v>
      </c>
      <c s="34" t="s">
        <v>4863</v>
      </c>
      <c s="35" t="s">
        <v>5</v>
      </c>
      <c s="6" t="s">
        <v>4864</v>
      </c>
      <c s="36" t="s">
        <v>2716</v>
      </c>
      <c s="37">
        <v>5217.63</v>
      </c>
      <c s="36">
        <v>0</v>
      </c>
      <c s="36">
        <f>ROUND(G628*H628,6)</f>
      </c>
      <c r="L628" s="38">
        <v>0</v>
      </c>
      <c s="32">
        <f>ROUND(ROUND(L628,2)*ROUND(G628,3),2)</f>
      </c>
      <c s="36" t="s">
        <v>55</v>
      </c>
      <c>
        <f>(M628*21)/100</f>
      </c>
      <c t="s">
        <v>28</v>
      </c>
    </row>
    <row r="629" spans="1:5" ht="12.75">
      <c r="A629" s="35" t="s">
        <v>56</v>
      </c>
      <c r="E629" s="39" t="s">
        <v>4864</v>
      </c>
    </row>
    <row r="630" spans="1:5" ht="25.5">
      <c r="A630" s="35" t="s">
        <v>57</v>
      </c>
      <c r="E630" s="42" t="s">
        <v>4865</v>
      </c>
    </row>
    <row r="631" spans="1:5" ht="191.25">
      <c r="A631" t="s">
        <v>58</v>
      </c>
      <c r="E631" s="39" t="s">
        <v>4866</v>
      </c>
    </row>
    <row r="632" spans="1:16" ht="12.75">
      <c r="A632" t="s">
        <v>50</v>
      </c>
      <c s="34" t="s">
        <v>1198</v>
      </c>
      <c s="34" t="s">
        <v>4867</v>
      </c>
      <c s="35" t="s">
        <v>5</v>
      </c>
      <c s="6" t="s">
        <v>4868</v>
      </c>
      <c s="36" t="s">
        <v>2716</v>
      </c>
      <c s="37">
        <v>732.396</v>
      </c>
      <c s="36">
        <v>0</v>
      </c>
      <c s="36">
        <f>ROUND(G632*H632,6)</f>
      </c>
      <c r="L632" s="38">
        <v>0</v>
      </c>
      <c s="32">
        <f>ROUND(ROUND(L632,2)*ROUND(G632,3),2)</f>
      </c>
      <c s="36" t="s">
        <v>55</v>
      </c>
      <c>
        <f>(M632*21)/100</f>
      </c>
      <c t="s">
        <v>28</v>
      </c>
    </row>
    <row r="633" spans="1:5" ht="12.75">
      <c r="A633" s="35" t="s">
        <v>56</v>
      </c>
      <c r="E633" s="39" t="s">
        <v>4868</v>
      </c>
    </row>
    <row r="634" spans="1:5" ht="51">
      <c r="A634" s="35" t="s">
        <v>57</v>
      </c>
      <c r="E634" s="42" t="s">
        <v>4869</v>
      </c>
    </row>
    <row r="635" spans="1:5" ht="191.25">
      <c r="A635" t="s">
        <v>58</v>
      </c>
      <c r="E635" s="39" t="s">
        <v>4870</v>
      </c>
    </row>
    <row r="636" spans="1:16" ht="12.75">
      <c r="A636" t="s">
        <v>50</v>
      </c>
      <c s="34" t="s">
        <v>1199</v>
      </c>
      <c s="34" t="s">
        <v>4871</v>
      </c>
      <c s="35" t="s">
        <v>5</v>
      </c>
      <c s="6" t="s">
        <v>4872</v>
      </c>
      <c s="36" t="s">
        <v>2716</v>
      </c>
      <c s="37">
        <v>732.396</v>
      </c>
      <c s="36">
        <v>0</v>
      </c>
      <c s="36">
        <f>ROUND(G636*H636,6)</f>
      </c>
      <c r="L636" s="38">
        <v>0</v>
      </c>
      <c s="32">
        <f>ROUND(ROUND(L636,2)*ROUND(G636,3),2)</f>
      </c>
      <c s="36" t="s">
        <v>55</v>
      </c>
      <c>
        <f>(M636*21)/100</f>
      </c>
      <c t="s">
        <v>28</v>
      </c>
    </row>
    <row r="637" spans="1:5" ht="12.75">
      <c r="A637" s="35" t="s">
        <v>56</v>
      </c>
      <c r="E637" s="39" t="s">
        <v>4872</v>
      </c>
    </row>
    <row r="638" spans="1:5" ht="51">
      <c r="A638" s="35" t="s">
        <v>57</v>
      </c>
      <c r="E638" s="42" t="s">
        <v>4869</v>
      </c>
    </row>
    <row r="639" spans="1:5" ht="191.25">
      <c r="A639" t="s">
        <v>58</v>
      </c>
      <c r="E639" s="39" t="s">
        <v>4873</v>
      </c>
    </row>
    <row r="640" spans="1:16" ht="25.5">
      <c r="A640" t="s">
        <v>50</v>
      </c>
      <c s="34" t="s">
        <v>1200</v>
      </c>
      <c s="34" t="s">
        <v>4874</v>
      </c>
      <c s="35" t="s">
        <v>5</v>
      </c>
      <c s="6" t="s">
        <v>4875</v>
      </c>
      <c s="36" t="s">
        <v>2716</v>
      </c>
      <c s="37">
        <v>5674.3</v>
      </c>
      <c s="36">
        <v>0</v>
      </c>
      <c s="36">
        <f>ROUND(G640*H640,6)</f>
      </c>
      <c r="L640" s="38">
        <v>0</v>
      </c>
      <c s="32">
        <f>ROUND(ROUND(L640,2)*ROUND(G640,3),2)</f>
      </c>
      <c s="36" t="s">
        <v>55</v>
      </c>
      <c>
        <f>(M640*21)/100</f>
      </c>
      <c t="s">
        <v>28</v>
      </c>
    </row>
    <row r="641" spans="1:5" ht="25.5">
      <c r="A641" s="35" t="s">
        <v>56</v>
      </c>
      <c r="E641" s="39" t="s">
        <v>4875</v>
      </c>
    </row>
    <row r="642" spans="1:5" ht="409.5">
      <c r="A642" s="35" t="s">
        <v>57</v>
      </c>
      <c r="E642" s="42" t="s">
        <v>4876</v>
      </c>
    </row>
    <row r="643" spans="1:5" ht="191.25">
      <c r="A643" t="s">
        <v>58</v>
      </c>
      <c r="E643" s="39" t="s">
        <v>4877</v>
      </c>
    </row>
    <row r="644" spans="1:16" ht="12.75">
      <c r="A644" t="s">
        <v>50</v>
      </c>
      <c s="34" t="s">
        <v>1201</v>
      </c>
      <c s="34" t="s">
        <v>4878</v>
      </c>
      <c s="35" t="s">
        <v>5</v>
      </c>
      <c s="6" t="s">
        <v>4879</v>
      </c>
      <c s="36" t="s">
        <v>2716</v>
      </c>
      <c s="37">
        <v>23224.909</v>
      </c>
      <c s="36">
        <v>0</v>
      </c>
      <c s="36">
        <f>ROUND(G644*H644,6)</f>
      </c>
      <c r="L644" s="38">
        <v>0</v>
      </c>
      <c s="32">
        <f>ROUND(ROUND(L644,2)*ROUND(G644,3),2)</f>
      </c>
      <c s="36" t="s">
        <v>55</v>
      </c>
      <c>
        <f>(M644*21)/100</f>
      </c>
      <c t="s">
        <v>28</v>
      </c>
    </row>
    <row r="645" spans="1:5" ht="12.75">
      <c r="A645" s="35" t="s">
        <v>56</v>
      </c>
      <c r="E645" s="39" t="s">
        <v>4879</v>
      </c>
    </row>
    <row r="646" spans="1:5" ht="102">
      <c r="A646" s="35" t="s">
        <v>57</v>
      </c>
      <c r="E646" s="42" t="s">
        <v>4880</v>
      </c>
    </row>
    <row r="647" spans="1:5" ht="191.25">
      <c r="A647" t="s">
        <v>58</v>
      </c>
      <c r="E647" s="39" t="s">
        <v>4881</v>
      </c>
    </row>
    <row r="648" spans="1:16" ht="12.75">
      <c r="A648" t="s">
        <v>50</v>
      </c>
      <c s="34" t="s">
        <v>1202</v>
      </c>
      <c s="34" t="s">
        <v>4882</v>
      </c>
      <c s="35" t="s">
        <v>5</v>
      </c>
      <c s="6" t="s">
        <v>4883</v>
      </c>
      <c s="36" t="s">
        <v>2716</v>
      </c>
      <c s="37">
        <v>1059.008</v>
      </c>
      <c s="36">
        <v>0</v>
      </c>
      <c s="36">
        <f>ROUND(G648*H648,6)</f>
      </c>
      <c r="L648" s="38">
        <v>0</v>
      </c>
      <c s="32">
        <f>ROUND(ROUND(L648,2)*ROUND(G648,3),2)</f>
      </c>
      <c s="36" t="s">
        <v>55</v>
      </c>
      <c>
        <f>(M648*21)/100</f>
      </c>
      <c t="s">
        <v>28</v>
      </c>
    </row>
    <row r="649" spans="1:5" ht="12.75">
      <c r="A649" s="35" t="s">
        <v>56</v>
      </c>
      <c r="E649" s="39" t="s">
        <v>4883</v>
      </c>
    </row>
    <row r="650" spans="1:5" ht="51">
      <c r="A650" s="35" t="s">
        <v>57</v>
      </c>
      <c r="E650" s="42" t="s">
        <v>4884</v>
      </c>
    </row>
    <row r="651" spans="1:5" ht="191.25">
      <c r="A651" t="s">
        <v>58</v>
      </c>
      <c r="E651" s="39" t="s">
        <v>4885</v>
      </c>
    </row>
    <row r="652" spans="1:16" ht="12.75">
      <c r="A652" t="s">
        <v>50</v>
      </c>
      <c s="34" t="s">
        <v>1203</v>
      </c>
      <c s="34" t="s">
        <v>4886</v>
      </c>
      <c s="35" t="s">
        <v>5</v>
      </c>
      <c s="6" t="s">
        <v>4887</v>
      </c>
      <c s="36" t="s">
        <v>2716</v>
      </c>
      <c s="37">
        <v>23666.45</v>
      </c>
      <c s="36">
        <v>0</v>
      </c>
      <c s="36">
        <f>ROUND(G652*H652,6)</f>
      </c>
      <c r="L652" s="38">
        <v>0</v>
      </c>
      <c s="32">
        <f>ROUND(ROUND(L652,2)*ROUND(G652,3),2)</f>
      </c>
      <c s="36" t="s">
        <v>55</v>
      </c>
      <c>
        <f>(M652*21)/100</f>
      </c>
      <c t="s">
        <v>28</v>
      </c>
    </row>
    <row r="653" spans="1:5" ht="12.75">
      <c r="A653" s="35" t="s">
        <v>56</v>
      </c>
      <c r="E653" s="39" t="s">
        <v>4887</v>
      </c>
    </row>
    <row r="654" spans="1:5" ht="12.75">
      <c r="A654" s="35" t="s">
        <v>57</v>
      </c>
      <c r="E654" s="40" t="s">
        <v>5</v>
      </c>
    </row>
    <row r="655" spans="1:5" ht="191.25">
      <c r="A655" t="s">
        <v>58</v>
      </c>
      <c r="E655" s="39" t="s">
        <v>4888</v>
      </c>
    </row>
    <row r="656" spans="1:16" ht="12.75">
      <c r="A656" t="s">
        <v>50</v>
      </c>
      <c s="34" t="s">
        <v>1205</v>
      </c>
      <c s="34" t="s">
        <v>4889</v>
      </c>
      <c s="35" t="s">
        <v>5</v>
      </c>
      <c s="6" t="s">
        <v>4890</v>
      </c>
      <c s="36" t="s">
        <v>2716</v>
      </c>
      <c s="37">
        <v>546.194</v>
      </c>
      <c s="36">
        <v>0</v>
      </c>
      <c s="36">
        <f>ROUND(G656*H656,6)</f>
      </c>
      <c r="L656" s="38">
        <v>0</v>
      </c>
      <c s="32">
        <f>ROUND(ROUND(L656,2)*ROUND(G656,3),2)</f>
      </c>
      <c s="36" t="s">
        <v>55</v>
      </c>
      <c>
        <f>(M656*21)/100</f>
      </c>
      <c t="s">
        <v>28</v>
      </c>
    </row>
    <row r="657" spans="1:5" ht="12.75">
      <c r="A657" s="35" t="s">
        <v>56</v>
      </c>
      <c r="E657" s="39" t="s">
        <v>4890</v>
      </c>
    </row>
    <row r="658" spans="1:5" ht="306">
      <c r="A658" s="35" t="s">
        <v>57</v>
      </c>
      <c r="E658" s="42" t="s">
        <v>4891</v>
      </c>
    </row>
    <row r="659" spans="1:5" ht="242.25">
      <c r="A659" t="s">
        <v>58</v>
      </c>
      <c r="E659" s="39" t="s">
        <v>4892</v>
      </c>
    </row>
    <row r="660" spans="1:16" ht="25.5">
      <c r="A660" t="s">
        <v>50</v>
      </c>
      <c s="34" t="s">
        <v>1206</v>
      </c>
      <c s="34" t="s">
        <v>4893</v>
      </c>
      <c s="35" t="s">
        <v>5</v>
      </c>
      <c s="6" t="s">
        <v>4894</v>
      </c>
      <c s="36" t="s">
        <v>2716</v>
      </c>
      <c s="37">
        <v>17283.372</v>
      </c>
      <c s="36">
        <v>0</v>
      </c>
      <c s="36">
        <f>ROUND(G660*H660,6)</f>
      </c>
      <c r="L660" s="38">
        <v>0</v>
      </c>
      <c s="32">
        <f>ROUND(ROUND(L660,2)*ROUND(G660,3),2)</f>
      </c>
      <c s="36" t="s">
        <v>55</v>
      </c>
      <c>
        <f>(M660*21)/100</f>
      </c>
      <c t="s">
        <v>28</v>
      </c>
    </row>
    <row r="661" spans="1:5" ht="25.5">
      <c r="A661" s="35" t="s">
        <v>56</v>
      </c>
      <c r="E661" s="39" t="s">
        <v>4894</v>
      </c>
    </row>
    <row r="662" spans="1:5" ht="140.25">
      <c r="A662" s="35" t="s">
        <v>57</v>
      </c>
      <c r="E662" s="42" t="s">
        <v>4895</v>
      </c>
    </row>
    <row r="663" spans="1:5" ht="191.25">
      <c r="A663" t="s">
        <v>58</v>
      </c>
      <c r="E663" s="39" t="s">
        <v>4896</v>
      </c>
    </row>
    <row r="664" spans="1:16" ht="12.75">
      <c r="A664" t="s">
        <v>50</v>
      </c>
      <c s="34" t="s">
        <v>1207</v>
      </c>
      <c s="34" t="s">
        <v>4897</v>
      </c>
      <c s="35" t="s">
        <v>5</v>
      </c>
      <c s="6" t="s">
        <v>4898</v>
      </c>
      <c s="36" t="s">
        <v>2716</v>
      </c>
      <c s="37">
        <v>668.683</v>
      </c>
      <c s="36">
        <v>0</v>
      </c>
      <c s="36">
        <f>ROUND(G664*H664,6)</f>
      </c>
      <c r="L664" s="38">
        <v>0</v>
      </c>
      <c s="32">
        <f>ROUND(ROUND(L664,2)*ROUND(G664,3),2)</f>
      </c>
      <c s="36" t="s">
        <v>62</v>
      </c>
      <c>
        <f>(M664*21)/100</f>
      </c>
      <c t="s">
        <v>28</v>
      </c>
    </row>
    <row r="665" spans="1:5" ht="12.75">
      <c r="A665" s="35" t="s">
        <v>56</v>
      </c>
      <c r="E665" s="39" t="s">
        <v>4898</v>
      </c>
    </row>
    <row r="666" spans="1:5" ht="114.75">
      <c r="A666" s="35" t="s">
        <v>57</v>
      </c>
      <c r="E666" s="42" t="s">
        <v>4899</v>
      </c>
    </row>
    <row r="667" spans="1:5" ht="89.25">
      <c r="A667" t="s">
        <v>58</v>
      </c>
      <c r="E667" s="39" t="s">
        <v>4900</v>
      </c>
    </row>
    <row r="668" spans="1:16" ht="12.75">
      <c r="A668" t="s">
        <v>50</v>
      </c>
      <c s="34" t="s">
        <v>1208</v>
      </c>
      <c s="34" t="s">
        <v>4901</v>
      </c>
      <c s="35" t="s">
        <v>5</v>
      </c>
      <c s="6" t="s">
        <v>4902</v>
      </c>
      <c s="36" t="s">
        <v>2716</v>
      </c>
      <c s="37">
        <v>568</v>
      </c>
      <c s="36">
        <v>0</v>
      </c>
      <c s="36">
        <f>ROUND(G668*H668,6)</f>
      </c>
      <c r="L668" s="38">
        <v>0</v>
      </c>
      <c s="32">
        <f>ROUND(ROUND(L668,2)*ROUND(G668,3),2)</f>
      </c>
      <c s="36" t="s">
        <v>55</v>
      </c>
      <c>
        <f>(M668*21)/100</f>
      </c>
      <c t="s">
        <v>28</v>
      </c>
    </row>
    <row r="669" spans="1:5" ht="12.75">
      <c r="A669" s="35" t="s">
        <v>56</v>
      </c>
      <c r="E669" s="39" t="s">
        <v>4902</v>
      </c>
    </row>
    <row r="670" spans="1:5" ht="25.5">
      <c r="A670" s="35" t="s">
        <v>57</v>
      </c>
      <c r="E670" s="42" t="s">
        <v>4903</v>
      </c>
    </row>
    <row r="671" spans="1:5" ht="191.25">
      <c r="A671" t="s">
        <v>58</v>
      </c>
      <c r="E671" s="39" t="s">
        <v>4904</v>
      </c>
    </row>
    <row r="672" spans="1:16" ht="12.75">
      <c r="A672" t="s">
        <v>50</v>
      </c>
      <c s="34" t="s">
        <v>1209</v>
      </c>
      <c s="34" t="s">
        <v>4905</v>
      </c>
      <c s="35" t="s">
        <v>5</v>
      </c>
      <c s="6" t="s">
        <v>4906</v>
      </c>
      <c s="36" t="s">
        <v>2716</v>
      </c>
      <c s="37">
        <v>170.848</v>
      </c>
      <c s="36">
        <v>0</v>
      </c>
      <c s="36">
        <f>ROUND(G672*H672,6)</f>
      </c>
      <c r="L672" s="38">
        <v>0</v>
      </c>
      <c s="32">
        <f>ROUND(ROUND(L672,2)*ROUND(G672,3),2)</f>
      </c>
      <c s="36" t="s">
        <v>55</v>
      </c>
      <c>
        <f>(M672*21)/100</f>
      </c>
      <c t="s">
        <v>28</v>
      </c>
    </row>
    <row r="673" spans="1:5" ht="12.75">
      <c r="A673" s="35" t="s">
        <v>56</v>
      </c>
      <c r="E673" s="39" t="s">
        <v>4906</v>
      </c>
    </row>
    <row r="674" spans="1:5" ht="140.25">
      <c r="A674" s="35" t="s">
        <v>57</v>
      </c>
      <c r="E674" s="42" t="s">
        <v>4907</v>
      </c>
    </row>
    <row r="675" spans="1:5" ht="191.25">
      <c r="A675" t="s">
        <v>58</v>
      </c>
      <c r="E675" s="39" t="s">
        <v>4908</v>
      </c>
    </row>
    <row r="676" spans="1:16" ht="25.5">
      <c r="A676" t="s">
        <v>50</v>
      </c>
      <c s="34" t="s">
        <v>1211</v>
      </c>
      <c s="34" t="s">
        <v>4909</v>
      </c>
      <c s="35" t="s">
        <v>5</v>
      </c>
      <c s="6" t="s">
        <v>4910</v>
      </c>
      <c s="36" t="s">
        <v>2716</v>
      </c>
      <c s="37">
        <v>175.052</v>
      </c>
      <c s="36">
        <v>0</v>
      </c>
      <c s="36">
        <f>ROUND(G676*H676,6)</f>
      </c>
      <c r="L676" s="38">
        <v>0</v>
      </c>
      <c s="32">
        <f>ROUND(ROUND(L676,2)*ROUND(G676,3),2)</f>
      </c>
      <c s="36" t="s">
        <v>55</v>
      </c>
      <c>
        <f>(M676*21)/100</f>
      </c>
      <c t="s">
        <v>28</v>
      </c>
    </row>
    <row r="677" spans="1:5" ht="25.5">
      <c r="A677" s="35" t="s">
        <v>56</v>
      </c>
      <c r="E677" s="39" t="s">
        <v>4910</v>
      </c>
    </row>
    <row r="678" spans="1:5" ht="25.5">
      <c r="A678" s="35" t="s">
        <v>57</v>
      </c>
      <c r="E678" s="42" t="s">
        <v>4911</v>
      </c>
    </row>
    <row r="679" spans="1:5" ht="191.25">
      <c r="A679" t="s">
        <v>58</v>
      </c>
      <c r="E679" s="39" t="s">
        <v>4912</v>
      </c>
    </row>
    <row r="680" spans="1:16" ht="25.5">
      <c r="A680" t="s">
        <v>50</v>
      </c>
      <c s="34" t="s">
        <v>1212</v>
      </c>
      <c s="34" t="s">
        <v>4913</v>
      </c>
      <c s="35" t="s">
        <v>5</v>
      </c>
      <c s="6" t="s">
        <v>4914</v>
      </c>
      <c s="36" t="s">
        <v>2716</v>
      </c>
      <c s="37">
        <v>136.723</v>
      </c>
      <c s="36">
        <v>0</v>
      </c>
      <c s="36">
        <f>ROUND(G680*H680,6)</f>
      </c>
      <c r="L680" s="38">
        <v>0</v>
      </c>
      <c s="32">
        <f>ROUND(ROUND(L680,2)*ROUND(G680,3),2)</f>
      </c>
      <c s="36" t="s">
        <v>55</v>
      </c>
      <c>
        <f>(M680*21)/100</f>
      </c>
      <c t="s">
        <v>28</v>
      </c>
    </row>
    <row r="681" spans="1:5" ht="25.5">
      <c r="A681" s="35" t="s">
        <v>56</v>
      </c>
      <c r="E681" s="39" t="s">
        <v>4914</v>
      </c>
    </row>
    <row r="682" spans="1:5" ht="242.25">
      <c r="A682" s="35" t="s">
        <v>57</v>
      </c>
      <c r="E682" s="42" t="s">
        <v>4915</v>
      </c>
    </row>
    <row r="683" spans="1:5" ht="191.25">
      <c r="A683" t="s">
        <v>58</v>
      </c>
      <c r="E683" s="39" t="s">
        <v>4916</v>
      </c>
    </row>
    <row r="684" spans="1:16" ht="12.75">
      <c r="A684" t="s">
        <v>50</v>
      </c>
      <c s="34" t="s">
        <v>1213</v>
      </c>
      <c s="34" t="s">
        <v>4917</v>
      </c>
      <c s="35" t="s">
        <v>5</v>
      </c>
      <c s="6" t="s">
        <v>4918</v>
      </c>
      <c s="36" t="s">
        <v>2716</v>
      </c>
      <c s="37">
        <v>546.892</v>
      </c>
      <c s="36">
        <v>0</v>
      </c>
      <c s="36">
        <f>ROUND(G684*H684,6)</f>
      </c>
      <c r="L684" s="38">
        <v>0</v>
      </c>
      <c s="32">
        <f>ROUND(ROUND(L684,2)*ROUND(G684,3),2)</f>
      </c>
      <c s="36" t="s">
        <v>55</v>
      </c>
      <c>
        <f>(M684*21)/100</f>
      </c>
      <c t="s">
        <v>28</v>
      </c>
    </row>
    <row r="685" spans="1:5" ht="12.75">
      <c r="A685" s="35" t="s">
        <v>56</v>
      </c>
      <c r="E685" s="39" t="s">
        <v>4918</v>
      </c>
    </row>
    <row r="686" spans="1:5" ht="51">
      <c r="A686" s="35" t="s">
        <v>57</v>
      </c>
      <c r="E686" s="42" t="s">
        <v>4919</v>
      </c>
    </row>
    <row r="687" spans="1:5" ht="191.25">
      <c r="A687" t="s">
        <v>58</v>
      </c>
      <c r="E687" s="39" t="s">
        <v>4920</v>
      </c>
    </row>
    <row r="688" spans="1:16" ht="12.75">
      <c r="A688" t="s">
        <v>50</v>
      </c>
      <c s="34" t="s">
        <v>1214</v>
      </c>
      <c s="34" t="s">
        <v>4921</v>
      </c>
      <c s="35" t="s">
        <v>5</v>
      </c>
      <c s="6" t="s">
        <v>4922</v>
      </c>
      <c s="36" t="s">
        <v>202</v>
      </c>
      <c s="37">
        <v>3868.95</v>
      </c>
      <c s="36">
        <v>0</v>
      </c>
      <c s="36">
        <f>ROUND(G688*H688,6)</f>
      </c>
      <c r="L688" s="38">
        <v>0</v>
      </c>
      <c s="32">
        <f>ROUND(ROUND(L688,2)*ROUND(G688,3),2)</f>
      </c>
      <c s="36" t="s">
        <v>55</v>
      </c>
      <c>
        <f>(M688*21)/100</f>
      </c>
      <c t="s">
        <v>28</v>
      </c>
    </row>
    <row r="689" spans="1:5" ht="12.75">
      <c r="A689" s="35" t="s">
        <v>56</v>
      </c>
      <c r="E689" s="39" t="s">
        <v>4922</v>
      </c>
    </row>
    <row r="690" spans="1:5" ht="409.5">
      <c r="A690" s="35" t="s">
        <v>57</v>
      </c>
      <c r="E690" s="42" t="s">
        <v>4923</v>
      </c>
    </row>
    <row r="691" spans="1:5" ht="191.25">
      <c r="A691" t="s">
        <v>58</v>
      </c>
      <c r="E691" s="39" t="s">
        <v>4924</v>
      </c>
    </row>
    <row r="692" spans="1:16" ht="12.75">
      <c r="A692" t="s">
        <v>50</v>
      </c>
      <c s="34" t="s">
        <v>1215</v>
      </c>
      <c s="34" t="s">
        <v>4925</v>
      </c>
      <c s="35" t="s">
        <v>5</v>
      </c>
      <c s="6" t="s">
        <v>4926</v>
      </c>
      <c s="36" t="s">
        <v>2716</v>
      </c>
      <c s="37">
        <v>305.42</v>
      </c>
      <c s="36">
        <v>0</v>
      </c>
      <c s="36">
        <f>ROUND(G692*H692,6)</f>
      </c>
      <c r="L692" s="38">
        <v>0</v>
      </c>
      <c s="32">
        <f>ROUND(ROUND(L692,2)*ROUND(G692,3),2)</f>
      </c>
      <c s="36" t="s">
        <v>55</v>
      </c>
      <c>
        <f>(M692*21)/100</f>
      </c>
      <c t="s">
        <v>28</v>
      </c>
    </row>
    <row r="693" spans="1:5" ht="12.75">
      <c r="A693" s="35" t="s">
        <v>56</v>
      </c>
      <c r="E693" s="39" t="s">
        <v>4926</v>
      </c>
    </row>
    <row r="694" spans="1:5" ht="63.75">
      <c r="A694" s="35" t="s">
        <v>57</v>
      </c>
      <c r="E694" s="42" t="s">
        <v>4927</v>
      </c>
    </row>
    <row r="695" spans="1:5" ht="191.25">
      <c r="A695" t="s">
        <v>58</v>
      </c>
      <c r="E695" s="39" t="s">
        <v>4928</v>
      </c>
    </row>
    <row r="696" spans="1:16" ht="12.75">
      <c r="A696" t="s">
        <v>50</v>
      </c>
      <c s="34" t="s">
        <v>1216</v>
      </c>
      <c s="34" t="s">
        <v>4929</v>
      </c>
      <c s="35" t="s">
        <v>5</v>
      </c>
      <c s="6" t="s">
        <v>4930</v>
      </c>
      <c s="36" t="s">
        <v>2716</v>
      </c>
      <c s="37">
        <v>820</v>
      </c>
      <c s="36">
        <v>0</v>
      </c>
      <c s="36">
        <f>ROUND(G696*H696,6)</f>
      </c>
      <c r="L696" s="38">
        <v>0</v>
      </c>
      <c s="32">
        <f>ROUND(ROUND(L696,2)*ROUND(G696,3),2)</f>
      </c>
      <c s="36" t="s">
        <v>55</v>
      </c>
      <c>
        <f>(M696*21)/100</f>
      </c>
      <c t="s">
        <v>28</v>
      </c>
    </row>
    <row r="697" spans="1:5" ht="12.75">
      <c r="A697" s="35" t="s">
        <v>56</v>
      </c>
      <c r="E697" s="39" t="s">
        <v>4930</v>
      </c>
    </row>
    <row r="698" spans="1:5" ht="76.5">
      <c r="A698" s="35" t="s">
        <v>57</v>
      </c>
      <c r="E698" s="42" t="s">
        <v>4931</v>
      </c>
    </row>
    <row r="699" spans="1:5" ht="191.25">
      <c r="A699" t="s">
        <v>58</v>
      </c>
      <c r="E699" s="39" t="s">
        <v>4932</v>
      </c>
    </row>
    <row r="700" spans="1:16" ht="12.75">
      <c r="A700" t="s">
        <v>50</v>
      </c>
      <c s="34" t="s">
        <v>1217</v>
      </c>
      <c s="34" t="s">
        <v>4933</v>
      </c>
      <c s="35" t="s">
        <v>5</v>
      </c>
      <c s="6" t="s">
        <v>4934</v>
      </c>
      <c s="36" t="s">
        <v>2716</v>
      </c>
      <c s="37">
        <v>1160</v>
      </c>
      <c s="36">
        <v>0</v>
      </c>
      <c s="36">
        <f>ROUND(G700*H700,6)</f>
      </c>
      <c r="L700" s="38">
        <v>0</v>
      </c>
      <c s="32">
        <f>ROUND(ROUND(L700,2)*ROUND(G700,3),2)</f>
      </c>
      <c s="36" t="s">
        <v>55</v>
      </c>
      <c>
        <f>(M700*21)/100</f>
      </c>
      <c t="s">
        <v>28</v>
      </c>
    </row>
    <row r="701" spans="1:5" ht="12.75">
      <c r="A701" s="35" t="s">
        <v>56</v>
      </c>
      <c r="E701" s="39" t="s">
        <v>4934</v>
      </c>
    </row>
    <row r="702" spans="1:5" ht="76.5">
      <c r="A702" s="35" t="s">
        <v>57</v>
      </c>
      <c r="E702" s="42" t="s">
        <v>4935</v>
      </c>
    </row>
    <row r="703" spans="1:5" ht="191.25">
      <c r="A703" t="s">
        <v>58</v>
      </c>
      <c r="E703" s="39" t="s">
        <v>4936</v>
      </c>
    </row>
    <row r="704" spans="1:16" ht="12.75">
      <c r="A704" t="s">
        <v>50</v>
      </c>
      <c s="34" t="s">
        <v>1218</v>
      </c>
      <c s="34" t="s">
        <v>4937</v>
      </c>
      <c s="35" t="s">
        <v>5</v>
      </c>
      <c s="6" t="s">
        <v>4938</v>
      </c>
      <c s="36" t="s">
        <v>2716</v>
      </c>
      <c s="37">
        <v>831.822</v>
      </c>
      <c s="36">
        <v>0</v>
      </c>
      <c s="36">
        <f>ROUND(G704*H704,6)</f>
      </c>
      <c r="L704" s="38">
        <v>0</v>
      </c>
      <c s="32">
        <f>ROUND(ROUND(L704,2)*ROUND(G704,3),2)</f>
      </c>
      <c s="36" t="s">
        <v>55</v>
      </c>
      <c>
        <f>(M704*21)/100</f>
      </c>
      <c t="s">
        <v>28</v>
      </c>
    </row>
    <row r="705" spans="1:5" ht="12.75">
      <c r="A705" s="35" t="s">
        <v>56</v>
      </c>
      <c r="E705" s="39" t="s">
        <v>4938</v>
      </c>
    </row>
    <row r="706" spans="1:5" ht="25.5">
      <c r="A706" s="35" t="s">
        <v>57</v>
      </c>
      <c r="E706" s="42" t="s">
        <v>4939</v>
      </c>
    </row>
    <row r="707" spans="1:5" ht="140.25">
      <c r="A707" t="s">
        <v>58</v>
      </c>
      <c r="E707" s="39" t="s">
        <v>4940</v>
      </c>
    </row>
    <row r="708" spans="1:16" ht="12.75">
      <c r="A708" t="s">
        <v>50</v>
      </c>
      <c s="34" t="s">
        <v>1219</v>
      </c>
      <c s="34" t="s">
        <v>4941</v>
      </c>
      <c s="35" t="s">
        <v>5</v>
      </c>
      <c s="6" t="s">
        <v>4942</v>
      </c>
      <c s="36" t="s">
        <v>2716</v>
      </c>
      <c s="37">
        <v>831.822</v>
      </c>
      <c s="36">
        <v>0</v>
      </c>
      <c s="36">
        <f>ROUND(G708*H708,6)</f>
      </c>
      <c r="L708" s="38">
        <v>0</v>
      </c>
      <c s="32">
        <f>ROUND(ROUND(L708,2)*ROUND(G708,3),2)</f>
      </c>
      <c s="36" t="s">
        <v>55</v>
      </c>
      <c>
        <f>(M708*21)/100</f>
      </c>
      <c t="s">
        <v>28</v>
      </c>
    </row>
    <row r="709" spans="1:5" ht="12.75">
      <c r="A709" s="35" t="s">
        <v>56</v>
      </c>
      <c r="E709" s="39" t="s">
        <v>4942</v>
      </c>
    </row>
    <row r="710" spans="1:5" ht="114.75">
      <c r="A710" s="35" t="s">
        <v>57</v>
      </c>
      <c r="E710" s="42" t="s">
        <v>4943</v>
      </c>
    </row>
    <row r="711" spans="1:5" ht="191.25">
      <c r="A711" t="s">
        <v>58</v>
      </c>
      <c r="E711" s="39" t="s">
        <v>4944</v>
      </c>
    </row>
    <row r="712" spans="1:16" ht="25.5">
      <c r="A712" t="s">
        <v>50</v>
      </c>
      <c s="34" t="s">
        <v>1220</v>
      </c>
      <c s="34" t="s">
        <v>4945</v>
      </c>
      <c s="35" t="s">
        <v>5</v>
      </c>
      <c s="6" t="s">
        <v>4946</v>
      </c>
      <c s="36" t="s">
        <v>4309</v>
      </c>
      <c s="37">
        <v>66.138</v>
      </c>
      <c s="36">
        <v>0</v>
      </c>
      <c s="36">
        <f>ROUND(G712*H712,6)</f>
      </c>
      <c r="L712" s="38">
        <v>0</v>
      </c>
      <c s="32">
        <f>ROUND(ROUND(L712,2)*ROUND(G712,3),2)</f>
      </c>
      <c s="36" t="s">
        <v>55</v>
      </c>
      <c>
        <f>(M712*21)/100</f>
      </c>
      <c t="s">
        <v>28</v>
      </c>
    </row>
    <row r="713" spans="1:5" ht="25.5">
      <c r="A713" s="35" t="s">
        <v>56</v>
      </c>
      <c r="E713" s="39" t="s">
        <v>4946</v>
      </c>
    </row>
    <row r="714" spans="1:5" ht="216.75">
      <c r="A714" s="35" t="s">
        <v>57</v>
      </c>
      <c r="E714" s="42" t="s">
        <v>4947</v>
      </c>
    </row>
    <row r="715" spans="1:5" ht="191.25">
      <c r="A715" t="s">
        <v>58</v>
      </c>
      <c r="E715" s="39" t="s">
        <v>4948</v>
      </c>
    </row>
    <row r="716" spans="1:16" ht="25.5">
      <c r="A716" t="s">
        <v>50</v>
      </c>
      <c s="34" t="s">
        <v>1221</v>
      </c>
      <c s="34" t="s">
        <v>4949</v>
      </c>
      <c s="35" t="s">
        <v>5</v>
      </c>
      <c s="6" t="s">
        <v>4950</v>
      </c>
      <c s="36" t="s">
        <v>4309</v>
      </c>
      <c s="37">
        <v>24.6</v>
      </c>
      <c s="36">
        <v>0</v>
      </c>
      <c s="36">
        <f>ROUND(G716*H716,6)</f>
      </c>
      <c r="L716" s="38">
        <v>0</v>
      </c>
      <c s="32">
        <f>ROUND(ROUND(L716,2)*ROUND(G716,3),2)</f>
      </c>
      <c s="36" t="s">
        <v>55</v>
      </c>
      <c>
        <f>(M716*21)/100</f>
      </c>
      <c t="s">
        <v>28</v>
      </c>
    </row>
    <row r="717" spans="1:5" ht="25.5">
      <c r="A717" s="35" t="s">
        <v>56</v>
      </c>
      <c r="E717" s="39" t="s">
        <v>4950</v>
      </c>
    </row>
    <row r="718" spans="1:5" ht="51">
      <c r="A718" s="35" t="s">
        <v>57</v>
      </c>
      <c r="E718" s="42" t="s">
        <v>4951</v>
      </c>
    </row>
    <row r="719" spans="1:5" ht="191.25">
      <c r="A719" t="s">
        <v>58</v>
      </c>
      <c r="E719" s="39" t="s">
        <v>4952</v>
      </c>
    </row>
    <row r="720" spans="1:16" ht="12.75">
      <c r="A720" t="s">
        <v>50</v>
      </c>
      <c s="34" t="s">
        <v>1222</v>
      </c>
      <c s="34" t="s">
        <v>4953</v>
      </c>
      <c s="35" t="s">
        <v>5</v>
      </c>
      <c s="6" t="s">
        <v>4954</v>
      </c>
      <c s="36" t="s">
        <v>2176</v>
      </c>
      <c s="37">
        <v>16.336</v>
      </c>
      <c s="36">
        <v>0</v>
      </c>
      <c s="36">
        <f>ROUND(G720*H720,6)</f>
      </c>
      <c r="L720" s="38">
        <v>0</v>
      </c>
      <c s="32">
        <f>ROUND(ROUND(L720,2)*ROUND(G720,3),2)</f>
      </c>
      <c s="36" t="s">
        <v>55</v>
      </c>
      <c>
        <f>(M720*21)/100</f>
      </c>
      <c t="s">
        <v>28</v>
      </c>
    </row>
    <row r="721" spans="1:5" ht="12.75">
      <c r="A721" s="35" t="s">
        <v>56</v>
      </c>
      <c r="E721" s="39" t="s">
        <v>4954</v>
      </c>
    </row>
    <row r="722" spans="1:5" ht="409.5">
      <c r="A722" s="35" t="s">
        <v>57</v>
      </c>
      <c r="E722" s="42" t="s">
        <v>4955</v>
      </c>
    </row>
    <row r="723" spans="1:5" ht="140.25">
      <c r="A723" t="s">
        <v>58</v>
      </c>
      <c r="E723" s="39" t="s">
        <v>4956</v>
      </c>
    </row>
    <row r="724" spans="1:16" ht="12.75">
      <c r="A724" t="s">
        <v>50</v>
      </c>
      <c s="34" t="s">
        <v>1223</v>
      </c>
      <c s="34" t="s">
        <v>4957</v>
      </c>
      <c s="35" t="s">
        <v>5</v>
      </c>
      <c s="6" t="s">
        <v>4958</v>
      </c>
      <c s="36" t="s">
        <v>2716</v>
      </c>
      <c s="37">
        <v>7114.65</v>
      </c>
      <c s="36">
        <v>0</v>
      </c>
      <c s="36">
        <f>ROUND(G724*H724,6)</f>
      </c>
      <c r="L724" s="38">
        <v>0</v>
      </c>
      <c s="32">
        <f>ROUND(ROUND(L724,2)*ROUND(G724,3),2)</f>
      </c>
      <c s="36" t="s">
        <v>55</v>
      </c>
      <c>
        <f>(M724*21)/100</f>
      </c>
      <c t="s">
        <v>28</v>
      </c>
    </row>
    <row r="725" spans="1:5" ht="12.75">
      <c r="A725" s="35" t="s">
        <v>56</v>
      </c>
      <c r="E725" s="39" t="s">
        <v>4958</v>
      </c>
    </row>
    <row r="726" spans="1:5" ht="409.5">
      <c r="A726" s="35" t="s">
        <v>57</v>
      </c>
      <c r="E726" s="42" t="s">
        <v>4959</v>
      </c>
    </row>
    <row r="727" spans="1:5" ht="140.25">
      <c r="A727" t="s">
        <v>58</v>
      </c>
      <c r="E727" s="39" t="s">
        <v>4960</v>
      </c>
    </row>
    <row r="728" spans="1:16" ht="25.5">
      <c r="A728" t="s">
        <v>50</v>
      </c>
      <c s="34" t="s">
        <v>1224</v>
      </c>
      <c s="34" t="s">
        <v>4961</v>
      </c>
      <c s="35" t="s">
        <v>5</v>
      </c>
      <c s="6" t="s">
        <v>4962</v>
      </c>
      <c s="36" t="s">
        <v>2716</v>
      </c>
      <c s="37">
        <v>12395.16</v>
      </c>
      <c s="36">
        <v>0</v>
      </c>
      <c s="36">
        <f>ROUND(G728*H728,6)</f>
      </c>
      <c r="L728" s="38">
        <v>0</v>
      </c>
      <c s="32">
        <f>ROUND(ROUND(L728,2)*ROUND(G728,3),2)</f>
      </c>
      <c s="36" t="s">
        <v>55</v>
      </c>
      <c>
        <f>(M728*21)/100</f>
      </c>
      <c t="s">
        <v>28</v>
      </c>
    </row>
    <row r="729" spans="1:5" ht="25.5">
      <c r="A729" s="35" t="s">
        <v>56</v>
      </c>
      <c r="E729" s="39" t="s">
        <v>4962</v>
      </c>
    </row>
    <row r="730" spans="1:5" ht="409.5">
      <c r="A730" s="35" t="s">
        <v>57</v>
      </c>
      <c r="E730" s="42" t="s">
        <v>4963</v>
      </c>
    </row>
    <row r="731" spans="1:5" ht="191.25">
      <c r="A731" t="s">
        <v>58</v>
      </c>
      <c r="E731" s="39" t="s">
        <v>4964</v>
      </c>
    </row>
    <row r="732" spans="1:16" ht="12.75">
      <c r="A732" t="s">
        <v>50</v>
      </c>
      <c s="34" t="s">
        <v>1225</v>
      </c>
      <c s="34" t="s">
        <v>4965</v>
      </c>
      <c s="35" t="s">
        <v>5</v>
      </c>
      <c s="6" t="s">
        <v>4966</v>
      </c>
      <c s="36" t="s">
        <v>4309</v>
      </c>
      <c s="37">
        <v>87.5</v>
      </c>
      <c s="36">
        <v>0</v>
      </c>
      <c s="36">
        <f>ROUND(G732*H732,6)</f>
      </c>
      <c r="L732" s="38">
        <v>0</v>
      </c>
      <c s="32">
        <f>ROUND(ROUND(L732,2)*ROUND(G732,3),2)</f>
      </c>
      <c s="36" t="s">
        <v>55</v>
      </c>
      <c>
        <f>(M732*21)/100</f>
      </c>
      <c t="s">
        <v>28</v>
      </c>
    </row>
    <row r="733" spans="1:5" ht="12.75">
      <c r="A733" s="35" t="s">
        <v>56</v>
      </c>
      <c r="E733" s="39" t="s">
        <v>4966</v>
      </c>
    </row>
    <row r="734" spans="1:5" ht="51">
      <c r="A734" s="35" t="s">
        <v>57</v>
      </c>
      <c r="E734" s="42" t="s">
        <v>4967</v>
      </c>
    </row>
    <row r="735" spans="1:5" ht="191.25">
      <c r="A735" t="s">
        <v>58</v>
      </c>
      <c r="E735" s="39" t="s">
        <v>4968</v>
      </c>
    </row>
    <row r="736" spans="1:16" ht="12.75">
      <c r="A736" t="s">
        <v>50</v>
      </c>
      <c s="34" t="s">
        <v>1226</v>
      </c>
      <c s="34" t="s">
        <v>4969</v>
      </c>
      <c s="35" t="s">
        <v>5</v>
      </c>
      <c s="6" t="s">
        <v>4970</v>
      </c>
      <c s="36" t="s">
        <v>4309</v>
      </c>
      <c s="37">
        <v>50.34</v>
      </c>
      <c s="36">
        <v>0</v>
      </c>
      <c s="36">
        <f>ROUND(G736*H736,6)</f>
      </c>
      <c r="L736" s="38">
        <v>0</v>
      </c>
      <c s="32">
        <f>ROUND(ROUND(L736,2)*ROUND(G736,3),2)</f>
      </c>
      <c s="36" t="s">
        <v>55</v>
      </c>
      <c>
        <f>(M736*21)/100</f>
      </c>
      <c t="s">
        <v>28</v>
      </c>
    </row>
    <row r="737" spans="1:5" ht="12.75">
      <c r="A737" s="35" t="s">
        <v>56</v>
      </c>
      <c r="E737" s="39" t="s">
        <v>4970</v>
      </c>
    </row>
    <row r="738" spans="1:5" ht="51">
      <c r="A738" s="35" t="s">
        <v>57</v>
      </c>
      <c r="E738" s="42" t="s">
        <v>4971</v>
      </c>
    </row>
    <row r="739" spans="1:5" ht="191.25">
      <c r="A739" t="s">
        <v>58</v>
      </c>
      <c r="E739" s="39" t="s">
        <v>4972</v>
      </c>
    </row>
    <row r="740" spans="1:16" ht="12.75">
      <c r="A740" t="s">
        <v>50</v>
      </c>
      <c s="34" t="s">
        <v>1227</v>
      </c>
      <c s="34" t="s">
        <v>4973</v>
      </c>
      <c s="35" t="s">
        <v>5</v>
      </c>
      <c s="6" t="s">
        <v>4974</v>
      </c>
      <c s="36" t="s">
        <v>4309</v>
      </c>
      <c s="37">
        <v>1154.889</v>
      </c>
      <c s="36">
        <v>0</v>
      </c>
      <c s="36">
        <f>ROUND(G740*H740,6)</f>
      </c>
      <c r="L740" s="38">
        <v>0</v>
      </c>
      <c s="32">
        <f>ROUND(ROUND(L740,2)*ROUND(G740,3),2)</f>
      </c>
      <c s="36" t="s">
        <v>55</v>
      </c>
      <c>
        <f>(M740*21)/100</f>
      </c>
      <c t="s">
        <v>28</v>
      </c>
    </row>
    <row r="741" spans="1:5" ht="12.75">
      <c r="A741" s="35" t="s">
        <v>56</v>
      </c>
      <c r="E741" s="39" t="s">
        <v>4974</v>
      </c>
    </row>
    <row r="742" spans="1:5" ht="409.5">
      <c r="A742" s="35" t="s">
        <v>57</v>
      </c>
      <c r="E742" s="42" t="s">
        <v>4975</v>
      </c>
    </row>
    <row r="743" spans="1:5" ht="191.25">
      <c r="A743" t="s">
        <v>58</v>
      </c>
      <c r="E743" s="39" t="s">
        <v>4976</v>
      </c>
    </row>
    <row r="744" spans="1:16" ht="12.75">
      <c r="A744" t="s">
        <v>50</v>
      </c>
      <c s="34" t="s">
        <v>1229</v>
      </c>
      <c s="34" t="s">
        <v>4977</v>
      </c>
      <c s="35" t="s">
        <v>5</v>
      </c>
      <c s="6" t="s">
        <v>4978</v>
      </c>
      <c s="36" t="s">
        <v>54</v>
      </c>
      <c s="37">
        <v>6</v>
      </c>
      <c s="36">
        <v>0</v>
      </c>
      <c s="36">
        <f>ROUND(G744*H744,6)</f>
      </c>
      <c r="L744" s="38">
        <v>0</v>
      </c>
      <c s="32">
        <f>ROUND(ROUND(L744,2)*ROUND(G744,3),2)</f>
      </c>
      <c s="36" t="s">
        <v>55</v>
      </c>
      <c>
        <f>(M744*21)/100</f>
      </c>
      <c t="s">
        <v>28</v>
      </c>
    </row>
    <row r="745" spans="1:5" ht="12.75">
      <c r="A745" s="35" t="s">
        <v>56</v>
      </c>
      <c r="E745" s="39" t="s">
        <v>4978</v>
      </c>
    </row>
    <row r="746" spans="1:5" ht="63.75">
      <c r="A746" s="35" t="s">
        <v>57</v>
      </c>
      <c r="E746" s="42" t="s">
        <v>4979</v>
      </c>
    </row>
    <row r="747" spans="1:5" ht="191.25">
      <c r="A747" t="s">
        <v>58</v>
      </c>
      <c r="E747" s="39" t="s">
        <v>4980</v>
      </c>
    </row>
    <row r="748" spans="1:16" ht="12.75">
      <c r="A748" t="s">
        <v>50</v>
      </c>
      <c s="34" t="s">
        <v>1230</v>
      </c>
      <c s="34" t="s">
        <v>4981</v>
      </c>
      <c s="35" t="s">
        <v>5</v>
      </c>
      <c s="6" t="s">
        <v>4982</v>
      </c>
      <c s="36" t="s">
        <v>54</v>
      </c>
      <c s="37">
        <v>14</v>
      </c>
      <c s="36">
        <v>0</v>
      </c>
      <c s="36">
        <f>ROUND(G748*H748,6)</f>
      </c>
      <c r="L748" s="38">
        <v>0</v>
      </c>
      <c s="32">
        <f>ROUND(ROUND(L748,2)*ROUND(G748,3),2)</f>
      </c>
      <c s="36" t="s">
        <v>55</v>
      </c>
      <c>
        <f>(M748*21)/100</f>
      </c>
      <c t="s">
        <v>28</v>
      </c>
    </row>
    <row r="749" spans="1:5" ht="12.75">
      <c r="A749" s="35" t="s">
        <v>56</v>
      </c>
      <c r="E749" s="39" t="s">
        <v>4982</v>
      </c>
    </row>
    <row r="750" spans="1:5" ht="153">
      <c r="A750" s="35" t="s">
        <v>57</v>
      </c>
      <c r="E750" s="42" t="s">
        <v>4983</v>
      </c>
    </row>
    <row r="751" spans="1:5" ht="191.25">
      <c r="A751" t="s">
        <v>58</v>
      </c>
      <c r="E751" s="39" t="s">
        <v>4984</v>
      </c>
    </row>
    <row r="752" spans="1:16" ht="25.5">
      <c r="A752" t="s">
        <v>50</v>
      </c>
      <c s="34" t="s">
        <v>1231</v>
      </c>
      <c s="34" t="s">
        <v>4985</v>
      </c>
      <c s="35" t="s">
        <v>5</v>
      </c>
      <c s="6" t="s">
        <v>4986</v>
      </c>
      <c s="36" t="s">
        <v>54</v>
      </c>
      <c s="37">
        <v>8</v>
      </c>
      <c s="36">
        <v>0</v>
      </c>
      <c s="36">
        <f>ROUND(G752*H752,6)</f>
      </c>
      <c r="L752" s="38">
        <v>0</v>
      </c>
      <c s="32">
        <f>ROUND(ROUND(L752,2)*ROUND(G752,3),2)</f>
      </c>
      <c s="36" t="s">
        <v>55</v>
      </c>
      <c>
        <f>(M752*21)/100</f>
      </c>
      <c t="s">
        <v>28</v>
      </c>
    </row>
    <row r="753" spans="1:5" ht="25.5">
      <c r="A753" s="35" t="s">
        <v>56</v>
      </c>
      <c r="E753" s="39" t="s">
        <v>4986</v>
      </c>
    </row>
    <row r="754" spans="1:5" ht="114.75">
      <c r="A754" s="35" t="s">
        <v>57</v>
      </c>
      <c r="E754" s="42" t="s">
        <v>4987</v>
      </c>
    </row>
    <row r="755" spans="1:5" ht="191.25">
      <c r="A755" t="s">
        <v>58</v>
      </c>
      <c r="E755" s="39" t="s">
        <v>4988</v>
      </c>
    </row>
    <row r="756" spans="1:16" ht="25.5">
      <c r="A756" t="s">
        <v>50</v>
      </c>
      <c s="34" t="s">
        <v>1232</v>
      </c>
      <c s="34" t="s">
        <v>4989</v>
      </c>
      <c s="35" t="s">
        <v>5</v>
      </c>
      <c s="6" t="s">
        <v>4990</v>
      </c>
      <c s="36" t="s">
        <v>54</v>
      </c>
      <c s="37">
        <v>1</v>
      </c>
      <c s="36">
        <v>0</v>
      </c>
      <c s="36">
        <f>ROUND(G756*H756,6)</f>
      </c>
      <c r="L756" s="38">
        <v>0</v>
      </c>
      <c s="32">
        <f>ROUND(ROUND(L756,2)*ROUND(G756,3),2)</f>
      </c>
      <c s="36" t="s">
        <v>55</v>
      </c>
      <c>
        <f>(M756*21)/100</f>
      </c>
      <c t="s">
        <v>28</v>
      </c>
    </row>
    <row r="757" spans="1:5" ht="25.5">
      <c r="A757" s="35" t="s">
        <v>56</v>
      </c>
      <c r="E757" s="39" t="s">
        <v>4990</v>
      </c>
    </row>
    <row r="758" spans="1:5" ht="25.5">
      <c r="A758" s="35" t="s">
        <v>57</v>
      </c>
      <c r="E758" s="42" t="s">
        <v>4991</v>
      </c>
    </row>
    <row r="759" spans="1:5" ht="191.25">
      <c r="A759" t="s">
        <v>58</v>
      </c>
      <c r="E759" s="39" t="s">
        <v>4992</v>
      </c>
    </row>
    <row r="760" spans="1:13" ht="12.75">
      <c r="A760" t="s">
        <v>47</v>
      </c>
      <c r="C760" s="31" t="s">
        <v>4993</v>
      </c>
      <c r="E760" s="33" t="s">
        <v>4994</v>
      </c>
      <c r="J760" s="32">
        <f>0</f>
      </c>
      <c s="32">
        <f>0</f>
      </c>
      <c s="32">
        <f>0+L761+L765+L769+L773+L777+L781+L785+L789</f>
      </c>
      <c s="32">
        <f>0+M761+M765+M769+M773+M777+M781+M785+M789</f>
      </c>
    </row>
    <row r="761" spans="1:16" ht="38.25">
      <c r="A761" t="s">
        <v>50</v>
      </c>
      <c s="34" t="s">
        <v>1233</v>
      </c>
      <c s="34" t="s">
        <v>4995</v>
      </c>
      <c s="35" t="s">
        <v>5</v>
      </c>
      <c s="6" t="s">
        <v>4996</v>
      </c>
      <c s="36" t="s">
        <v>2716</v>
      </c>
      <c s="37">
        <v>1418.355</v>
      </c>
      <c s="36">
        <v>0</v>
      </c>
      <c s="36">
        <f>ROUND(G761*H761,6)</f>
      </c>
      <c r="L761" s="38">
        <v>0</v>
      </c>
      <c s="32">
        <f>ROUND(ROUND(L761,2)*ROUND(G761,3),2)</f>
      </c>
      <c s="36" t="s">
        <v>55</v>
      </c>
      <c>
        <f>(M761*21)/100</f>
      </c>
      <c t="s">
        <v>28</v>
      </c>
    </row>
    <row r="762" spans="1:5" ht="38.25">
      <c r="A762" s="35" t="s">
        <v>56</v>
      </c>
      <c r="E762" s="39" t="s">
        <v>4996</v>
      </c>
    </row>
    <row r="763" spans="1:5" ht="204">
      <c r="A763" s="35" t="s">
        <v>57</v>
      </c>
      <c r="E763" s="42" t="s">
        <v>4997</v>
      </c>
    </row>
    <row r="764" spans="1:5" ht="191.25">
      <c r="A764" t="s">
        <v>58</v>
      </c>
      <c r="E764" s="39" t="s">
        <v>4998</v>
      </c>
    </row>
    <row r="765" spans="1:16" ht="25.5">
      <c r="A765" t="s">
        <v>50</v>
      </c>
      <c s="34" t="s">
        <v>1234</v>
      </c>
      <c s="34" t="s">
        <v>4999</v>
      </c>
      <c s="35" t="s">
        <v>5</v>
      </c>
      <c s="6" t="s">
        <v>5000</v>
      </c>
      <c s="36" t="s">
        <v>2716</v>
      </c>
      <c s="37">
        <v>771.549</v>
      </c>
      <c s="36">
        <v>0</v>
      </c>
      <c s="36">
        <f>ROUND(G765*H765,6)</f>
      </c>
      <c r="L765" s="38">
        <v>0</v>
      </c>
      <c s="32">
        <f>ROUND(ROUND(L765,2)*ROUND(G765,3),2)</f>
      </c>
      <c s="36" t="s">
        <v>55</v>
      </c>
      <c>
        <f>(M765*21)/100</f>
      </c>
      <c t="s">
        <v>28</v>
      </c>
    </row>
    <row r="766" spans="1:5" ht="38.25">
      <c r="A766" s="35" t="s">
        <v>56</v>
      </c>
      <c r="E766" s="39" t="s">
        <v>5001</v>
      </c>
    </row>
    <row r="767" spans="1:5" ht="127.5">
      <c r="A767" s="35" t="s">
        <v>57</v>
      </c>
      <c r="E767" s="42" t="s">
        <v>5002</v>
      </c>
    </row>
    <row r="768" spans="1:5" ht="191.25">
      <c r="A768" t="s">
        <v>58</v>
      </c>
      <c r="E768" s="39" t="s">
        <v>5003</v>
      </c>
    </row>
    <row r="769" spans="1:16" ht="12.75">
      <c r="A769" t="s">
        <v>50</v>
      </c>
      <c s="34" t="s">
        <v>1235</v>
      </c>
      <c s="34" t="s">
        <v>5004</v>
      </c>
      <c s="35" t="s">
        <v>5</v>
      </c>
      <c s="6" t="s">
        <v>5005</v>
      </c>
      <c s="36" t="s">
        <v>2716</v>
      </c>
      <c s="37">
        <v>1135.344</v>
      </c>
      <c s="36">
        <v>0</v>
      </c>
      <c s="36">
        <f>ROUND(G769*H769,6)</f>
      </c>
      <c r="L769" s="38">
        <v>0</v>
      </c>
      <c s="32">
        <f>ROUND(ROUND(L769,2)*ROUND(G769,3),2)</f>
      </c>
      <c s="36" t="s">
        <v>55</v>
      </c>
      <c>
        <f>(M769*21)/100</f>
      </c>
      <c t="s">
        <v>28</v>
      </c>
    </row>
    <row r="770" spans="1:5" ht="12.75">
      <c r="A770" s="35" t="s">
        <v>56</v>
      </c>
      <c r="E770" s="39" t="s">
        <v>5005</v>
      </c>
    </row>
    <row r="771" spans="1:5" ht="140.25">
      <c r="A771" s="35" t="s">
        <v>57</v>
      </c>
      <c r="E771" s="42" t="s">
        <v>5006</v>
      </c>
    </row>
    <row r="772" spans="1:5" ht="140.25">
      <c r="A772" t="s">
        <v>58</v>
      </c>
      <c r="E772" s="39" t="s">
        <v>5007</v>
      </c>
    </row>
    <row r="773" spans="1:16" ht="12.75">
      <c r="A773" t="s">
        <v>50</v>
      </c>
      <c s="34" t="s">
        <v>1236</v>
      </c>
      <c s="34" t="s">
        <v>5008</v>
      </c>
      <c s="35" t="s">
        <v>5</v>
      </c>
      <c s="6" t="s">
        <v>5009</v>
      </c>
      <c s="36" t="s">
        <v>2716</v>
      </c>
      <c s="37">
        <v>1878.94</v>
      </c>
      <c s="36">
        <v>0</v>
      </c>
      <c s="36">
        <f>ROUND(G773*H773,6)</f>
      </c>
      <c r="L773" s="38">
        <v>0</v>
      </c>
      <c s="32">
        <f>ROUND(ROUND(L773,2)*ROUND(G773,3),2)</f>
      </c>
      <c s="36" t="s">
        <v>55</v>
      </c>
      <c>
        <f>(M773*21)/100</f>
      </c>
      <c t="s">
        <v>28</v>
      </c>
    </row>
    <row r="774" spans="1:5" ht="12.75">
      <c r="A774" s="35" t="s">
        <v>56</v>
      </c>
      <c r="E774" s="39" t="s">
        <v>5009</v>
      </c>
    </row>
    <row r="775" spans="1:5" ht="191.25">
      <c r="A775" s="35" t="s">
        <v>57</v>
      </c>
      <c r="E775" s="42" t="s">
        <v>5010</v>
      </c>
    </row>
    <row r="776" spans="1:5" ht="140.25">
      <c r="A776" t="s">
        <v>58</v>
      </c>
      <c r="E776" s="39" t="s">
        <v>5011</v>
      </c>
    </row>
    <row r="777" spans="1:16" ht="12.75">
      <c r="A777" t="s">
        <v>50</v>
      </c>
      <c s="34" t="s">
        <v>1237</v>
      </c>
      <c s="34" t="s">
        <v>5012</v>
      </c>
      <c s="35" t="s">
        <v>5</v>
      </c>
      <c s="6" t="s">
        <v>5013</v>
      </c>
      <c s="36" t="s">
        <v>2716</v>
      </c>
      <c s="37">
        <v>551.15</v>
      </c>
      <c s="36">
        <v>0</v>
      </c>
      <c s="36">
        <f>ROUND(G777*H777,6)</f>
      </c>
      <c r="L777" s="38">
        <v>0</v>
      </c>
      <c s="32">
        <f>ROUND(ROUND(L777,2)*ROUND(G777,3),2)</f>
      </c>
      <c s="36" t="s">
        <v>55</v>
      </c>
      <c>
        <f>(M777*21)/100</f>
      </c>
      <c t="s">
        <v>28</v>
      </c>
    </row>
    <row r="778" spans="1:5" ht="12.75">
      <c r="A778" s="35" t="s">
        <v>56</v>
      </c>
      <c r="E778" s="39" t="s">
        <v>5013</v>
      </c>
    </row>
    <row r="779" spans="1:5" ht="89.25">
      <c r="A779" s="35" t="s">
        <v>57</v>
      </c>
      <c r="E779" s="42" t="s">
        <v>5014</v>
      </c>
    </row>
    <row r="780" spans="1:5" ht="191.25">
      <c r="A780" t="s">
        <v>58</v>
      </c>
      <c r="E780" s="39" t="s">
        <v>5015</v>
      </c>
    </row>
    <row r="781" spans="1:16" ht="25.5">
      <c r="A781" t="s">
        <v>50</v>
      </c>
      <c s="34" t="s">
        <v>1238</v>
      </c>
      <c s="34" t="s">
        <v>5016</v>
      </c>
      <c s="35" t="s">
        <v>5</v>
      </c>
      <c s="6" t="s">
        <v>5017</v>
      </c>
      <c s="36" t="s">
        <v>2716</v>
      </c>
      <c s="37">
        <v>1438.79</v>
      </c>
      <c s="36">
        <v>0</v>
      </c>
      <c s="36">
        <f>ROUND(G781*H781,6)</f>
      </c>
      <c r="L781" s="38">
        <v>0</v>
      </c>
      <c s="32">
        <f>ROUND(ROUND(L781,2)*ROUND(G781,3),2)</f>
      </c>
      <c s="36" t="s">
        <v>55</v>
      </c>
      <c>
        <f>(M781*21)/100</f>
      </c>
      <c t="s">
        <v>28</v>
      </c>
    </row>
    <row r="782" spans="1:5" ht="25.5">
      <c r="A782" s="35" t="s">
        <v>56</v>
      </c>
      <c r="E782" s="39" t="s">
        <v>5017</v>
      </c>
    </row>
    <row r="783" spans="1:5" ht="216.75">
      <c r="A783" s="35" t="s">
        <v>57</v>
      </c>
      <c r="E783" s="42" t="s">
        <v>5018</v>
      </c>
    </row>
    <row r="784" spans="1:5" ht="191.25">
      <c r="A784" t="s">
        <v>58</v>
      </c>
      <c r="E784" s="39" t="s">
        <v>5019</v>
      </c>
    </row>
    <row r="785" spans="1:16" ht="25.5">
      <c r="A785" t="s">
        <v>50</v>
      </c>
      <c s="34" t="s">
        <v>1239</v>
      </c>
      <c s="34" t="s">
        <v>5020</v>
      </c>
      <c s="35" t="s">
        <v>5</v>
      </c>
      <c s="6" t="s">
        <v>5021</v>
      </c>
      <c s="36" t="s">
        <v>2716</v>
      </c>
      <c s="37">
        <v>1219.001</v>
      </c>
      <c s="36">
        <v>0</v>
      </c>
      <c s="36">
        <f>ROUND(G785*H785,6)</f>
      </c>
      <c r="L785" s="38">
        <v>0</v>
      </c>
      <c s="32">
        <f>ROUND(ROUND(L785,2)*ROUND(G785,3),2)</f>
      </c>
      <c s="36" t="s">
        <v>55</v>
      </c>
      <c>
        <f>(M785*21)/100</f>
      </c>
      <c t="s">
        <v>28</v>
      </c>
    </row>
    <row r="786" spans="1:5" ht="25.5">
      <c r="A786" s="35" t="s">
        <v>56</v>
      </c>
      <c r="E786" s="39" t="s">
        <v>5021</v>
      </c>
    </row>
    <row r="787" spans="1:5" ht="25.5">
      <c r="A787" s="35" t="s">
        <v>57</v>
      </c>
      <c r="E787" s="42" t="s">
        <v>5022</v>
      </c>
    </row>
    <row r="788" spans="1:5" ht="191.25">
      <c r="A788" t="s">
        <v>58</v>
      </c>
      <c r="E788" s="39" t="s">
        <v>5023</v>
      </c>
    </row>
    <row r="789" spans="1:16" ht="25.5">
      <c r="A789" t="s">
        <v>50</v>
      </c>
      <c s="34" t="s">
        <v>1240</v>
      </c>
      <c s="34" t="s">
        <v>5024</v>
      </c>
      <c s="35" t="s">
        <v>5</v>
      </c>
      <c s="6" t="s">
        <v>5025</v>
      </c>
      <c s="36" t="s">
        <v>2176</v>
      </c>
      <c s="37">
        <v>24.41</v>
      </c>
      <c s="36">
        <v>0</v>
      </c>
      <c s="36">
        <f>ROUND(G789*H789,6)</f>
      </c>
      <c r="L789" s="38">
        <v>0</v>
      </c>
      <c s="32">
        <f>ROUND(ROUND(L789,2)*ROUND(G789,3),2)</f>
      </c>
      <c s="36" t="s">
        <v>55</v>
      </c>
      <c>
        <f>(M789*21)/100</f>
      </c>
      <c t="s">
        <v>28</v>
      </c>
    </row>
    <row r="790" spans="1:5" ht="25.5">
      <c r="A790" s="35" t="s">
        <v>56</v>
      </c>
      <c r="E790" s="39" t="s">
        <v>5025</v>
      </c>
    </row>
    <row r="791" spans="1:5" ht="12.75">
      <c r="A791" s="35" t="s">
        <v>57</v>
      </c>
      <c r="E791" s="40" t="s">
        <v>5</v>
      </c>
    </row>
    <row r="792" spans="1:5" ht="242.25">
      <c r="A792" t="s">
        <v>58</v>
      </c>
      <c r="E792" s="39" t="s">
        <v>5026</v>
      </c>
    </row>
    <row r="793" spans="1:13" ht="12.75">
      <c r="A793" t="s">
        <v>47</v>
      </c>
      <c r="C793" s="31" t="s">
        <v>5027</v>
      </c>
      <c r="E793" s="33" t="s">
        <v>5028</v>
      </c>
      <c r="J793" s="32">
        <f>0</f>
      </c>
      <c s="32">
        <f>0</f>
      </c>
      <c s="32">
        <f>0+L794+L798+L802+L806+L810+L814+L818+L822+L826</f>
      </c>
      <c s="32">
        <f>0+M794+M798+M802+M806+M810+M814+M818+M822+M826</f>
      </c>
    </row>
    <row r="794" spans="1:16" ht="12.75">
      <c r="A794" t="s">
        <v>50</v>
      </c>
      <c s="34" t="s">
        <v>1241</v>
      </c>
      <c s="34" t="s">
        <v>5029</v>
      </c>
      <c s="35" t="s">
        <v>5</v>
      </c>
      <c s="6" t="s">
        <v>5030</v>
      </c>
      <c s="36" t="s">
        <v>2716</v>
      </c>
      <c s="37">
        <v>75.483</v>
      </c>
      <c s="36">
        <v>0</v>
      </c>
      <c s="36">
        <f>ROUND(G794*H794,6)</f>
      </c>
      <c r="L794" s="38">
        <v>0</v>
      </c>
      <c s="32">
        <f>ROUND(ROUND(L794,2)*ROUND(G794,3),2)</f>
      </c>
      <c s="36" t="s">
        <v>55</v>
      </c>
      <c>
        <f>(M794*21)/100</f>
      </c>
      <c t="s">
        <v>28</v>
      </c>
    </row>
    <row r="795" spans="1:5" ht="12.75">
      <c r="A795" s="35" t="s">
        <v>56</v>
      </c>
      <c r="E795" s="39" t="s">
        <v>5030</v>
      </c>
    </row>
    <row r="796" spans="1:5" ht="25.5">
      <c r="A796" s="35" t="s">
        <v>57</v>
      </c>
      <c r="E796" s="42" t="s">
        <v>5031</v>
      </c>
    </row>
    <row r="797" spans="1:5" ht="89.25">
      <c r="A797" t="s">
        <v>58</v>
      </c>
      <c r="E797" s="39" t="s">
        <v>5032</v>
      </c>
    </row>
    <row r="798" spans="1:16" ht="12.75">
      <c r="A798" t="s">
        <v>50</v>
      </c>
      <c s="34" t="s">
        <v>1242</v>
      </c>
      <c s="34" t="s">
        <v>5033</v>
      </c>
      <c s="35" t="s">
        <v>5</v>
      </c>
      <c s="6" t="s">
        <v>5034</v>
      </c>
      <c s="36" t="s">
        <v>2716</v>
      </c>
      <c s="37">
        <v>382.799</v>
      </c>
      <c s="36">
        <v>0</v>
      </c>
      <c s="36">
        <f>ROUND(G798*H798,6)</f>
      </c>
      <c r="L798" s="38">
        <v>0</v>
      </c>
      <c s="32">
        <f>ROUND(ROUND(L798,2)*ROUND(G798,3),2)</f>
      </c>
      <c s="36" t="s">
        <v>55</v>
      </c>
      <c>
        <f>(M798*21)/100</f>
      </c>
      <c t="s">
        <v>28</v>
      </c>
    </row>
    <row r="799" spans="1:5" ht="12.75">
      <c r="A799" s="35" t="s">
        <v>56</v>
      </c>
      <c r="E799" s="39" t="s">
        <v>5034</v>
      </c>
    </row>
    <row r="800" spans="1:5" ht="63.75">
      <c r="A800" s="35" t="s">
        <v>57</v>
      </c>
      <c r="E800" s="42" t="s">
        <v>5035</v>
      </c>
    </row>
    <row r="801" spans="1:5" ht="89.25">
      <c r="A801" t="s">
        <v>58</v>
      </c>
      <c r="E801" s="39" t="s">
        <v>5036</v>
      </c>
    </row>
    <row r="802" spans="1:16" ht="12.75">
      <c r="A802" t="s">
        <v>50</v>
      </c>
      <c s="34" t="s">
        <v>1243</v>
      </c>
      <c s="34" t="s">
        <v>5037</v>
      </c>
      <c s="35" t="s">
        <v>5</v>
      </c>
      <c s="6" t="s">
        <v>5038</v>
      </c>
      <c s="36" t="s">
        <v>2716</v>
      </c>
      <c s="37">
        <v>36.876</v>
      </c>
      <c s="36">
        <v>0</v>
      </c>
      <c s="36">
        <f>ROUND(G802*H802,6)</f>
      </c>
      <c r="L802" s="38">
        <v>0</v>
      </c>
      <c s="32">
        <f>ROUND(ROUND(L802,2)*ROUND(G802,3),2)</f>
      </c>
      <c s="36" t="s">
        <v>55</v>
      </c>
      <c>
        <f>(M802*21)/100</f>
      </c>
      <c t="s">
        <v>28</v>
      </c>
    </row>
    <row r="803" spans="1:5" ht="12.75">
      <c r="A803" s="35" t="s">
        <v>56</v>
      </c>
      <c r="E803" s="39" t="s">
        <v>5038</v>
      </c>
    </row>
    <row r="804" spans="1:5" ht="38.25">
      <c r="A804" s="35" t="s">
        <v>57</v>
      </c>
      <c r="E804" s="42" t="s">
        <v>5039</v>
      </c>
    </row>
    <row r="805" spans="1:5" ht="89.25">
      <c r="A805" t="s">
        <v>58</v>
      </c>
      <c r="E805" s="39" t="s">
        <v>5040</v>
      </c>
    </row>
    <row r="806" spans="1:16" ht="12.75">
      <c r="A806" t="s">
        <v>50</v>
      </c>
      <c s="34" t="s">
        <v>1244</v>
      </c>
      <c s="34" t="s">
        <v>5041</v>
      </c>
      <c s="35" t="s">
        <v>5</v>
      </c>
      <c s="6" t="s">
        <v>5042</v>
      </c>
      <c s="36" t="s">
        <v>2716</v>
      </c>
      <c s="37">
        <v>246.152</v>
      </c>
      <c s="36">
        <v>0</v>
      </c>
      <c s="36">
        <f>ROUND(G806*H806,6)</f>
      </c>
      <c r="L806" s="38">
        <v>0</v>
      </c>
      <c s="32">
        <f>ROUND(ROUND(L806,2)*ROUND(G806,3),2)</f>
      </c>
      <c s="36" t="s">
        <v>55</v>
      </c>
      <c>
        <f>(M806*21)/100</f>
      </c>
      <c t="s">
        <v>28</v>
      </c>
    </row>
    <row r="807" spans="1:5" ht="12.75">
      <c r="A807" s="35" t="s">
        <v>56</v>
      </c>
      <c r="E807" s="39" t="s">
        <v>5042</v>
      </c>
    </row>
    <row r="808" spans="1:5" ht="63.75">
      <c r="A808" s="35" t="s">
        <v>57</v>
      </c>
      <c r="E808" s="42" t="s">
        <v>5043</v>
      </c>
    </row>
    <row r="809" spans="1:5" ht="89.25">
      <c r="A809" t="s">
        <v>58</v>
      </c>
      <c r="E809" s="39" t="s">
        <v>5044</v>
      </c>
    </row>
    <row r="810" spans="1:16" ht="12.75">
      <c r="A810" t="s">
        <v>50</v>
      </c>
      <c s="34" t="s">
        <v>1245</v>
      </c>
      <c s="34" t="s">
        <v>5045</v>
      </c>
      <c s="35" t="s">
        <v>5</v>
      </c>
      <c s="6" t="s">
        <v>5046</v>
      </c>
      <c s="36" t="s">
        <v>2716</v>
      </c>
      <c s="37">
        <v>8.484</v>
      </c>
      <c s="36">
        <v>0</v>
      </c>
      <c s="36">
        <f>ROUND(G810*H810,6)</f>
      </c>
      <c r="L810" s="38">
        <v>0</v>
      </c>
      <c s="32">
        <f>ROUND(ROUND(L810,2)*ROUND(G810,3),2)</f>
      </c>
      <c s="36" t="s">
        <v>55</v>
      </c>
      <c>
        <f>(M810*21)/100</f>
      </c>
      <c t="s">
        <v>28</v>
      </c>
    </row>
    <row r="811" spans="1:5" ht="12.75">
      <c r="A811" s="35" t="s">
        <v>56</v>
      </c>
      <c r="E811" s="39" t="s">
        <v>5046</v>
      </c>
    </row>
    <row r="812" spans="1:5" ht="38.25">
      <c r="A812" s="35" t="s">
        <v>57</v>
      </c>
      <c r="E812" s="42" t="s">
        <v>5047</v>
      </c>
    </row>
    <row r="813" spans="1:5" ht="89.25">
      <c r="A813" t="s">
        <v>58</v>
      </c>
      <c r="E813" s="39" t="s">
        <v>5048</v>
      </c>
    </row>
    <row r="814" spans="1:16" ht="25.5">
      <c r="A814" t="s">
        <v>50</v>
      </c>
      <c s="34" t="s">
        <v>1247</v>
      </c>
      <c s="34" t="s">
        <v>5049</v>
      </c>
      <c s="35" t="s">
        <v>5</v>
      </c>
      <c s="6" t="s">
        <v>5050</v>
      </c>
      <c s="36" t="s">
        <v>2716</v>
      </c>
      <c s="37">
        <v>295.837</v>
      </c>
      <c s="36">
        <v>0</v>
      </c>
      <c s="36">
        <f>ROUND(G814*H814,6)</f>
      </c>
      <c r="L814" s="38">
        <v>0</v>
      </c>
      <c s="32">
        <f>ROUND(ROUND(L814,2)*ROUND(G814,3),2)</f>
      </c>
      <c s="36" t="s">
        <v>55</v>
      </c>
      <c>
        <f>(M814*21)/100</f>
      </c>
      <c t="s">
        <v>28</v>
      </c>
    </row>
    <row r="815" spans="1:5" ht="25.5">
      <c r="A815" s="35" t="s">
        <v>56</v>
      </c>
      <c r="E815" s="39" t="s">
        <v>5050</v>
      </c>
    </row>
    <row r="816" spans="1:5" ht="76.5">
      <c r="A816" s="35" t="s">
        <v>57</v>
      </c>
      <c r="E816" s="42" t="s">
        <v>5051</v>
      </c>
    </row>
    <row r="817" spans="1:5" ht="242.25">
      <c r="A817" t="s">
        <v>58</v>
      </c>
      <c r="E817" s="39" t="s">
        <v>5052</v>
      </c>
    </row>
    <row r="818" spans="1:16" ht="25.5">
      <c r="A818" t="s">
        <v>50</v>
      </c>
      <c s="34" t="s">
        <v>1248</v>
      </c>
      <c s="34" t="s">
        <v>5053</v>
      </c>
      <c s="35" t="s">
        <v>5</v>
      </c>
      <c s="6" t="s">
        <v>5054</v>
      </c>
      <c s="36" t="s">
        <v>2716</v>
      </c>
      <c s="37">
        <v>642.2</v>
      </c>
      <c s="36">
        <v>0</v>
      </c>
      <c s="36">
        <f>ROUND(G818*H818,6)</f>
      </c>
      <c r="L818" s="38">
        <v>0</v>
      </c>
      <c s="32">
        <f>ROUND(ROUND(L818,2)*ROUND(G818,3),2)</f>
      </c>
      <c s="36" t="s">
        <v>55</v>
      </c>
      <c>
        <f>(M818*21)/100</f>
      </c>
      <c t="s">
        <v>28</v>
      </c>
    </row>
    <row r="819" spans="1:5" ht="25.5">
      <c r="A819" s="35" t="s">
        <v>56</v>
      </c>
      <c r="E819" s="39" t="s">
        <v>5054</v>
      </c>
    </row>
    <row r="820" spans="1:5" ht="102">
      <c r="A820" s="35" t="s">
        <v>57</v>
      </c>
      <c r="E820" s="42" t="s">
        <v>5055</v>
      </c>
    </row>
    <row r="821" spans="1:5" ht="191.25">
      <c r="A821" t="s">
        <v>58</v>
      </c>
      <c r="E821" s="39" t="s">
        <v>5056</v>
      </c>
    </row>
    <row r="822" spans="1:16" ht="12.75">
      <c r="A822" t="s">
        <v>50</v>
      </c>
      <c s="34" t="s">
        <v>1252</v>
      </c>
      <c s="34" t="s">
        <v>5057</v>
      </c>
      <c s="35" t="s">
        <v>5</v>
      </c>
      <c s="6" t="s">
        <v>5058</v>
      </c>
      <c s="36" t="s">
        <v>2716</v>
      </c>
      <c s="37">
        <v>59.67</v>
      </c>
      <c s="36">
        <v>0</v>
      </c>
      <c s="36">
        <f>ROUND(G822*H822,6)</f>
      </c>
      <c r="L822" s="38">
        <v>0</v>
      </c>
      <c s="32">
        <f>ROUND(ROUND(L822,2)*ROUND(G822,3),2)</f>
      </c>
      <c s="36" t="s">
        <v>55</v>
      </c>
      <c>
        <f>(M822*21)/100</f>
      </c>
      <c t="s">
        <v>28</v>
      </c>
    </row>
    <row r="823" spans="1:5" ht="12.75">
      <c r="A823" s="35" t="s">
        <v>56</v>
      </c>
      <c r="E823" s="39" t="s">
        <v>5058</v>
      </c>
    </row>
    <row r="824" spans="1:5" ht="25.5">
      <c r="A824" s="35" t="s">
        <v>57</v>
      </c>
      <c r="E824" s="42" t="s">
        <v>5059</v>
      </c>
    </row>
    <row r="825" spans="1:5" ht="191.25">
      <c r="A825" t="s">
        <v>58</v>
      </c>
      <c r="E825" s="39" t="s">
        <v>5060</v>
      </c>
    </row>
    <row r="826" spans="1:16" ht="12.75">
      <c r="A826" t="s">
        <v>50</v>
      </c>
      <c s="34" t="s">
        <v>1253</v>
      </c>
      <c s="34" t="s">
        <v>5061</v>
      </c>
      <c s="35" t="s">
        <v>5</v>
      </c>
      <c s="6" t="s">
        <v>5062</v>
      </c>
      <c s="36" t="s">
        <v>2176</v>
      </c>
      <c s="37">
        <v>1.066</v>
      </c>
      <c s="36">
        <v>0</v>
      </c>
      <c s="36">
        <f>ROUND(G826*H826,6)</f>
      </c>
      <c r="L826" s="38">
        <v>0</v>
      </c>
      <c s="32">
        <f>ROUND(ROUND(L826,2)*ROUND(G826,3),2)</f>
      </c>
      <c s="36" t="s">
        <v>55</v>
      </c>
      <c>
        <f>(M826*21)/100</f>
      </c>
      <c t="s">
        <v>28</v>
      </c>
    </row>
    <row r="827" spans="1:5" ht="12.75">
      <c r="A827" s="35" t="s">
        <v>56</v>
      </c>
      <c r="E827" s="39" t="s">
        <v>5062</v>
      </c>
    </row>
    <row r="828" spans="1:5" ht="12.75">
      <c r="A828" s="35" t="s">
        <v>57</v>
      </c>
      <c r="E828" s="40" t="s">
        <v>5</v>
      </c>
    </row>
    <row r="829" spans="1:5" ht="191.25">
      <c r="A829" t="s">
        <v>58</v>
      </c>
      <c r="E829" s="39" t="s">
        <v>5063</v>
      </c>
    </row>
    <row r="830" spans="1:13" ht="12.75">
      <c r="A830" t="s">
        <v>47</v>
      </c>
      <c r="C830" s="31" t="s">
        <v>5064</v>
      </c>
      <c r="E830" s="33" t="s">
        <v>5065</v>
      </c>
      <c r="J830" s="32">
        <f>0</f>
      </c>
      <c s="32">
        <f>0</f>
      </c>
      <c s="32">
        <f>0+L831+L835</f>
      </c>
      <c s="32">
        <f>0+M831+M835</f>
      </c>
    </row>
    <row r="831" spans="1:16" ht="12.75">
      <c r="A831" t="s">
        <v>50</v>
      </c>
      <c s="34" t="s">
        <v>1254</v>
      </c>
      <c s="34" t="s">
        <v>5066</v>
      </c>
      <c s="35" t="s">
        <v>5</v>
      </c>
      <c s="6" t="s">
        <v>5067</v>
      </c>
      <c s="36" t="s">
        <v>2116</v>
      </c>
      <c s="37">
        <v>12</v>
      </c>
      <c s="36">
        <v>0</v>
      </c>
      <c s="36">
        <f>ROUND(G831*H831,6)</f>
      </c>
      <c r="L831" s="38">
        <v>0</v>
      </c>
      <c s="32">
        <f>ROUND(ROUND(L831,2)*ROUND(G831,3),2)</f>
      </c>
      <c s="36" t="s">
        <v>55</v>
      </c>
      <c>
        <f>(M831*21)/100</f>
      </c>
      <c t="s">
        <v>28</v>
      </c>
    </row>
    <row r="832" spans="1:5" ht="12.75">
      <c r="A832" s="35" t="s">
        <v>56</v>
      </c>
      <c r="E832" s="39" t="s">
        <v>5067</v>
      </c>
    </row>
    <row r="833" spans="1:5" ht="51">
      <c r="A833" s="35" t="s">
        <v>57</v>
      </c>
      <c r="E833" s="42" t="s">
        <v>5068</v>
      </c>
    </row>
    <row r="834" spans="1:5" ht="191.25">
      <c r="A834" t="s">
        <v>58</v>
      </c>
      <c r="E834" s="39" t="s">
        <v>5069</v>
      </c>
    </row>
    <row r="835" spans="1:16" ht="12.75">
      <c r="A835" t="s">
        <v>50</v>
      </c>
      <c s="34" t="s">
        <v>1255</v>
      </c>
      <c s="34" t="s">
        <v>5070</v>
      </c>
      <c s="35" t="s">
        <v>5</v>
      </c>
      <c s="6" t="s">
        <v>5071</v>
      </c>
      <c s="36" t="s">
        <v>2176</v>
      </c>
      <c s="37">
        <v>0.214</v>
      </c>
      <c s="36">
        <v>0</v>
      </c>
      <c s="36">
        <f>ROUND(G835*H835,6)</f>
      </c>
      <c r="L835" s="38">
        <v>0</v>
      </c>
      <c s="32">
        <f>ROUND(ROUND(L835,2)*ROUND(G835,3),2)</f>
      </c>
      <c s="36" t="s">
        <v>55</v>
      </c>
      <c>
        <f>(M835*21)/100</f>
      </c>
      <c t="s">
        <v>28</v>
      </c>
    </row>
    <row r="836" spans="1:5" ht="12.75">
      <c r="A836" s="35" t="s">
        <v>56</v>
      </c>
      <c r="E836" s="39" t="s">
        <v>5071</v>
      </c>
    </row>
    <row r="837" spans="1:5" ht="12.75">
      <c r="A837" s="35" t="s">
        <v>57</v>
      </c>
      <c r="E837" s="40" t="s">
        <v>5</v>
      </c>
    </row>
    <row r="838" spans="1:5" ht="191.25">
      <c r="A838" t="s">
        <v>58</v>
      </c>
      <c r="E838" s="39" t="s">
        <v>5072</v>
      </c>
    </row>
    <row r="839" spans="1:13" ht="12.75">
      <c r="A839" t="s">
        <v>47</v>
      </c>
      <c r="C839" s="31" t="s">
        <v>2357</v>
      </c>
      <c r="E839" s="33" t="s">
        <v>2358</v>
      </c>
      <c r="J839" s="32">
        <f>0</f>
      </c>
      <c s="32">
        <f>0</f>
      </c>
      <c s="32">
        <f>0+L840+L844+L848+L852+L856+L860+L864+L868+L872+L876+L880+L884+L888+L892+L896+L900+L904+L908+L912+L916+L920+L924+L928+L932+L936+L940+L944+L948+L952+L956+L960+L964+L968+L972</f>
      </c>
      <c s="32">
        <f>0+M840+M844+M848+M852+M856+M860+M864+M868+M872+M876+M880+M884+M888+M892+M896+M900+M904+M908+M912+M916+M920+M924+M928+M932+M936+M940+M944+M948+M952+M956+M960+M964+M968+M972</f>
      </c>
    </row>
    <row r="840" spans="1:16" ht="38.25">
      <c r="A840" t="s">
        <v>50</v>
      </c>
      <c s="34" t="s">
        <v>1256</v>
      </c>
      <c s="34" t="s">
        <v>5073</v>
      </c>
      <c s="35" t="s">
        <v>5</v>
      </c>
      <c s="6" t="s">
        <v>5074</v>
      </c>
      <c s="36" t="s">
        <v>54</v>
      </c>
      <c s="37">
        <v>24</v>
      </c>
      <c s="36">
        <v>0</v>
      </c>
      <c s="36">
        <f>ROUND(G840*H840,6)</f>
      </c>
      <c r="L840" s="38">
        <v>0</v>
      </c>
      <c s="32">
        <f>ROUND(ROUND(L840,2)*ROUND(G840,3),2)</f>
      </c>
      <c s="36" t="s">
        <v>62</v>
      </c>
      <c>
        <f>(M840*21)/100</f>
      </c>
      <c t="s">
        <v>28</v>
      </c>
    </row>
    <row r="841" spans="1:5" ht="38.25">
      <c r="A841" s="35" t="s">
        <v>56</v>
      </c>
      <c r="E841" s="39" t="s">
        <v>5074</v>
      </c>
    </row>
    <row r="842" spans="1:5" ht="12.75">
      <c r="A842" s="35" t="s">
        <v>57</v>
      </c>
      <c r="E842" s="40" t="s">
        <v>5</v>
      </c>
    </row>
    <row r="843" spans="1:5" ht="140.25">
      <c r="A843" t="s">
        <v>58</v>
      </c>
      <c r="E843" s="39" t="s">
        <v>5075</v>
      </c>
    </row>
    <row r="844" spans="1:16" ht="12.75">
      <c r="A844" t="s">
        <v>50</v>
      </c>
      <c s="34" t="s">
        <v>1257</v>
      </c>
      <c s="34" t="s">
        <v>98</v>
      </c>
      <c s="35" t="s">
        <v>5</v>
      </c>
      <c s="6" t="s">
        <v>5076</v>
      </c>
      <c s="36" t="s">
        <v>54</v>
      </c>
      <c s="37">
        <v>84</v>
      </c>
      <c s="36">
        <v>0</v>
      </c>
      <c s="36">
        <f>ROUND(G844*H844,6)</f>
      </c>
      <c r="L844" s="38">
        <v>0</v>
      </c>
      <c s="32">
        <f>ROUND(ROUND(L844,2)*ROUND(G844,3),2)</f>
      </c>
      <c s="36" t="s">
        <v>62</v>
      </c>
      <c>
        <f>(M844*21)/100</f>
      </c>
      <c t="s">
        <v>28</v>
      </c>
    </row>
    <row r="845" spans="1:5" ht="12.75">
      <c r="A845" s="35" t="s">
        <v>56</v>
      </c>
      <c r="E845" s="39" t="s">
        <v>5076</v>
      </c>
    </row>
    <row r="846" spans="1:5" ht="12.75">
      <c r="A846" s="35" t="s">
        <v>57</v>
      </c>
      <c r="E846" s="40" t="s">
        <v>5</v>
      </c>
    </row>
    <row r="847" spans="1:5" ht="140.25">
      <c r="A847" t="s">
        <v>58</v>
      </c>
      <c r="E847" s="39" t="s">
        <v>5077</v>
      </c>
    </row>
    <row r="848" spans="1:16" ht="25.5">
      <c r="A848" t="s">
        <v>50</v>
      </c>
      <c s="34" t="s">
        <v>1258</v>
      </c>
      <c s="34" t="s">
        <v>110</v>
      </c>
      <c s="35" t="s">
        <v>5</v>
      </c>
      <c s="6" t="s">
        <v>5078</v>
      </c>
      <c s="36" t="s">
        <v>54</v>
      </c>
      <c s="37">
        <v>5</v>
      </c>
      <c s="36">
        <v>0</v>
      </c>
      <c s="36">
        <f>ROUND(G848*H848,6)</f>
      </c>
      <c r="L848" s="38">
        <v>0</v>
      </c>
      <c s="32">
        <f>ROUND(ROUND(L848,2)*ROUND(G848,3),2)</f>
      </c>
      <c s="36" t="s">
        <v>62</v>
      </c>
      <c>
        <f>(M848*21)/100</f>
      </c>
      <c t="s">
        <v>28</v>
      </c>
    </row>
    <row r="849" spans="1:5" ht="25.5">
      <c r="A849" s="35" t="s">
        <v>56</v>
      </c>
      <c r="E849" s="39" t="s">
        <v>5078</v>
      </c>
    </row>
    <row r="850" spans="1:5" ht="12.75">
      <c r="A850" s="35" t="s">
        <v>57</v>
      </c>
      <c r="E850" s="40" t="s">
        <v>5</v>
      </c>
    </row>
    <row r="851" spans="1:5" ht="140.25">
      <c r="A851" t="s">
        <v>58</v>
      </c>
      <c r="E851" s="39" t="s">
        <v>5079</v>
      </c>
    </row>
    <row r="852" spans="1:16" ht="12.75">
      <c r="A852" t="s">
        <v>50</v>
      </c>
      <c s="34" t="s">
        <v>1259</v>
      </c>
      <c s="34" t="s">
        <v>5080</v>
      </c>
      <c s="35" t="s">
        <v>5</v>
      </c>
      <c s="6" t="s">
        <v>5081</v>
      </c>
      <c s="36" t="s">
        <v>54</v>
      </c>
      <c s="37">
        <v>1</v>
      </c>
      <c s="36">
        <v>0</v>
      </c>
      <c s="36">
        <f>ROUND(G852*H852,6)</f>
      </c>
      <c r="L852" s="38">
        <v>0</v>
      </c>
      <c s="32">
        <f>ROUND(ROUND(L852,2)*ROUND(G852,3),2)</f>
      </c>
      <c s="36" t="s">
        <v>62</v>
      </c>
      <c>
        <f>(M852*21)/100</f>
      </c>
      <c t="s">
        <v>28</v>
      </c>
    </row>
    <row r="853" spans="1:5" ht="12.75">
      <c r="A853" s="35" t="s">
        <v>56</v>
      </c>
      <c r="E853" s="39" t="s">
        <v>5081</v>
      </c>
    </row>
    <row r="854" spans="1:5" ht="25.5">
      <c r="A854" s="35" t="s">
        <v>57</v>
      </c>
      <c r="E854" s="42" t="s">
        <v>5082</v>
      </c>
    </row>
    <row r="855" spans="1:5" ht="89.25">
      <c r="A855" t="s">
        <v>58</v>
      </c>
      <c r="E855" s="39" t="s">
        <v>5083</v>
      </c>
    </row>
    <row r="856" spans="1:16" ht="12.75">
      <c r="A856" t="s">
        <v>50</v>
      </c>
      <c s="34" t="s">
        <v>1260</v>
      </c>
      <c s="34" t="s">
        <v>5084</v>
      </c>
      <c s="35" t="s">
        <v>5</v>
      </c>
      <c s="6" t="s">
        <v>5085</v>
      </c>
      <c s="36" t="s">
        <v>54</v>
      </c>
      <c s="37">
        <v>1</v>
      </c>
      <c s="36">
        <v>0</v>
      </c>
      <c s="36">
        <f>ROUND(G856*H856,6)</f>
      </c>
      <c r="L856" s="38">
        <v>0</v>
      </c>
      <c s="32">
        <f>ROUND(ROUND(L856,2)*ROUND(G856,3),2)</f>
      </c>
      <c s="36" t="s">
        <v>62</v>
      </c>
      <c>
        <f>(M856*21)/100</f>
      </c>
      <c t="s">
        <v>28</v>
      </c>
    </row>
    <row r="857" spans="1:5" ht="12.75">
      <c r="A857" s="35" t="s">
        <v>56</v>
      </c>
      <c r="E857" s="39" t="s">
        <v>5085</v>
      </c>
    </row>
    <row r="858" spans="1:5" ht="25.5">
      <c r="A858" s="35" t="s">
        <v>57</v>
      </c>
      <c r="E858" s="42" t="s">
        <v>5086</v>
      </c>
    </row>
    <row r="859" spans="1:5" ht="89.25">
      <c r="A859" t="s">
        <v>58</v>
      </c>
      <c r="E859" s="39" t="s">
        <v>5087</v>
      </c>
    </row>
    <row r="860" spans="1:16" ht="12.75">
      <c r="A860" t="s">
        <v>50</v>
      </c>
      <c s="34" t="s">
        <v>1261</v>
      </c>
      <c s="34" t="s">
        <v>5088</v>
      </c>
      <c s="35" t="s">
        <v>5</v>
      </c>
      <c s="6" t="s">
        <v>5089</v>
      </c>
      <c s="36" t="s">
        <v>54</v>
      </c>
      <c s="37">
        <v>1</v>
      </c>
      <c s="36">
        <v>0</v>
      </c>
      <c s="36">
        <f>ROUND(G860*H860,6)</f>
      </c>
      <c r="L860" s="38">
        <v>0</v>
      </c>
      <c s="32">
        <f>ROUND(ROUND(L860,2)*ROUND(G860,3),2)</f>
      </c>
      <c s="36" t="s">
        <v>62</v>
      </c>
      <c>
        <f>(M860*21)/100</f>
      </c>
      <c t="s">
        <v>28</v>
      </c>
    </row>
    <row r="861" spans="1:5" ht="12.75">
      <c r="A861" s="35" t="s">
        <v>56</v>
      </c>
      <c r="E861" s="39" t="s">
        <v>5089</v>
      </c>
    </row>
    <row r="862" spans="1:5" ht="25.5">
      <c r="A862" s="35" t="s">
        <v>57</v>
      </c>
      <c r="E862" s="42" t="s">
        <v>5090</v>
      </c>
    </row>
    <row r="863" spans="1:5" ht="89.25">
      <c r="A863" t="s">
        <v>58</v>
      </c>
      <c r="E863" s="39" t="s">
        <v>5091</v>
      </c>
    </row>
    <row r="864" spans="1:16" ht="12.75">
      <c r="A864" t="s">
        <v>50</v>
      </c>
      <c s="34" t="s">
        <v>1262</v>
      </c>
      <c s="34" t="s">
        <v>5092</v>
      </c>
      <c s="35" t="s">
        <v>5</v>
      </c>
      <c s="6" t="s">
        <v>5093</v>
      </c>
      <c s="36" t="s">
        <v>54</v>
      </c>
      <c s="37">
        <v>1</v>
      </c>
      <c s="36">
        <v>0</v>
      </c>
      <c s="36">
        <f>ROUND(G864*H864,6)</f>
      </c>
      <c r="L864" s="38">
        <v>0</v>
      </c>
      <c s="32">
        <f>ROUND(ROUND(L864,2)*ROUND(G864,3),2)</f>
      </c>
      <c s="36" t="s">
        <v>62</v>
      </c>
      <c>
        <f>(M864*21)/100</f>
      </c>
      <c t="s">
        <v>28</v>
      </c>
    </row>
    <row r="865" spans="1:5" ht="12.75">
      <c r="A865" s="35" t="s">
        <v>56</v>
      </c>
      <c r="E865" s="39" t="s">
        <v>5093</v>
      </c>
    </row>
    <row r="866" spans="1:5" ht="25.5">
      <c r="A866" s="35" t="s">
        <v>57</v>
      </c>
      <c r="E866" s="42" t="s">
        <v>5094</v>
      </c>
    </row>
    <row r="867" spans="1:5" ht="89.25">
      <c r="A867" t="s">
        <v>58</v>
      </c>
      <c r="E867" s="39" t="s">
        <v>5095</v>
      </c>
    </row>
    <row r="868" spans="1:16" ht="12.75">
      <c r="A868" t="s">
        <v>50</v>
      </c>
      <c s="34" t="s">
        <v>1263</v>
      </c>
      <c s="34" t="s">
        <v>5096</v>
      </c>
      <c s="35" t="s">
        <v>5</v>
      </c>
      <c s="6" t="s">
        <v>5097</v>
      </c>
      <c s="36" t="s">
        <v>54</v>
      </c>
      <c s="37">
        <v>1</v>
      </c>
      <c s="36">
        <v>0</v>
      </c>
      <c s="36">
        <f>ROUND(G868*H868,6)</f>
      </c>
      <c r="L868" s="38">
        <v>0</v>
      </c>
      <c s="32">
        <f>ROUND(ROUND(L868,2)*ROUND(G868,3),2)</f>
      </c>
      <c s="36" t="s">
        <v>62</v>
      </c>
      <c>
        <f>(M868*21)/100</f>
      </c>
      <c t="s">
        <v>28</v>
      </c>
    </row>
    <row r="869" spans="1:5" ht="12.75">
      <c r="A869" s="35" t="s">
        <v>56</v>
      </c>
      <c r="E869" s="39" t="s">
        <v>5097</v>
      </c>
    </row>
    <row r="870" spans="1:5" ht="25.5">
      <c r="A870" s="35" t="s">
        <v>57</v>
      </c>
      <c r="E870" s="42" t="s">
        <v>5098</v>
      </c>
    </row>
    <row r="871" spans="1:5" ht="89.25">
      <c r="A871" t="s">
        <v>58</v>
      </c>
      <c r="E871" s="39" t="s">
        <v>5099</v>
      </c>
    </row>
    <row r="872" spans="1:16" ht="12.75">
      <c r="A872" t="s">
        <v>50</v>
      </c>
      <c s="34" t="s">
        <v>1264</v>
      </c>
      <c s="34" t="s">
        <v>5100</v>
      </c>
      <c s="35" t="s">
        <v>5</v>
      </c>
      <c s="6" t="s">
        <v>5101</v>
      </c>
      <c s="36" t="s">
        <v>2116</v>
      </c>
      <c s="37">
        <v>90</v>
      </c>
      <c s="36">
        <v>0</v>
      </c>
      <c s="36">
        <f>ROUND(G872*H872,6)</f>
      </c>
      <c r="L872" s="38">
        <v>0</v>
      </c>
      <c s="32">
        <f>ROUND(ROUND(L872,2)*ROUND(G872,3),2)</f>
      </c>
      <c s="36" t="s">
        <v>55</v>
      </c>
      <c>
        <f>(M872*21)/100</f>
      </c>
      <c t="s">
        <v>28</v>
      </c>
    </row>
    <row r="873" spans="1:5" ht="12.75">
      <c r="A873" s="35" t="s">
        <v>56</v>
      </c>
      <c r="E873" s="39" t="s">
        <v>5101</v>
      </c>
    </row>
    <row r="874" spans="1:5" ht="127.5">
      <c r="A874" s="35" t="s">
        <v>57</v>
      </c>
      <c r="E874" s="42" t="s">
        <v>5102</v>
      </c>
    </row>
    <row r="875" spans="1:5" ht="140.25">
      <c r="A875" t="s">
        <v>58</v>
      </c>
      <c r="E875" s="39" t="s">
        <v>5103</v>
      </c>
    </row>
    <row r="876" spans="1:16" ht="12.75">
      <c r="A876" t="s">
        <v>50</v>
      </c>
      <c s="34" t="s">
        <v>1265</v>
      </c>
      <c s="34" t="s">
        <v>5104</v>
      </c>
      <c s="35" t="s">
        <v>5</v>
      </c>
      <c s="6" t="s">
        <v>5105</v>
      </c>
      <c s="36" t="s">
        <v>2116</v>
      </c>
      <c s="37">
        <v>12</v>
      </c>
      <c s="36">
        <v>0</v>
      </c>
      <c s="36">
        <f>ROUND(G876*H876,6)</f>
      </c>
      <c r="L876" s="38">
        <v>0</v>
      </c>
      <c s="32">
        <f>ROUND(ROUND(L876,2)*ROUND(G876,3),2)</f>
      </c>
      <c s="36" t="s">
        <v>55</v>
      </c>
      <c>
        <f>(M876*21)/100</f>
      </c>
      <c t="s">
        <v>28</v>
      </c>
    </row>
    <row r="877" spans="1:5" ht="12.75">
      <c r="A877" s="35" t="s">
        <v>56</v>
      </c>
      <c r="E877" s="39" t="s">
        <v>5105</v>
      </c>
    </row>
    <row r="878" spans="1:5" ht="76.5">
      <c r="A878" s="35" t="s">
        <v>57</v>
      </c>
      <c r="E878" s="42" t="s">
        <v>5106</v>
      </c>
    </row>
    <row r="879" spans="1:5" ht="140.25">
      <c r="A879" t="s">
        <v>58</v>
      </c>
      <c r="E879" s="39" t="s">
        <v>5107</v>
      </c>
    </row>
    <row r="880" spans="1:16" ht="12.75">
      <c r="A880" t="s">
        <v>50</v>
      </c>
      <c s="34" t="s">
        <v>1266</v>
      </c>
      <c s="34" t="s">
        <v>5108</v>
      </c>
      <c s="35" t="s">
        <v>5</v>
      </c>
      <c s="6" t="s">
        <v>5109</v>
      </c>
      <c s="36" t="s">
        <v>2116</v>
      </c>
      <c s="37">
        <v>117</v>
      </c>
      <c s="36">
        <v>0</v>
      </c>
      <c s="36">
        <f>ROUND(G880*H880,6)</f>
      </c>
      <c r="L880" s="38">
        <v>0</v>
      </c>
      <c s="32">
        <f>ROUND(ROUND(L880,2)*ROUND(G880,3),2)</f>
      </c>
      <c s="36" t="s">
        <v>55</v>
      </c>
      <c>
        <f>(M880*21)/100</f>
      </c>
      <c t="s">
        <v>28</v>
      </c>
    </row>
    <row r="881" spans="1:5" ht="12.75">
      <c r="A881" s="35" t="s">
        <v>56</v>
      </c>
      <c r="E881" s="39" t="s">
        <v>5109</v>
      </c>
    </row>
    <row r="882" spans="1:5" ht="127.5">
      <c r="A882" s="35" t="s">
        <v>57</v>
      </c>
      <c r="E882" s="42" t="s">
        <v>5110</v>
      </c>
    </row>
    <row r="883" spans="1:5" ht="140.25">
      <c r="A883" t="s">
        <v>58</v>
      </c>
      <c r="E883" s="39" t="s">
        <v>5111</v>
      </c>
    </row>
    <row r="884" spans="1:16" ht="12.75">
      <c r="A884" t="s">
        <v>50</v>
      </c>
      <c s="34" t="s">
        <v>1268</v>
      </c>
      <c s="34" t="s">
        <v>5112</v>
      </c>
      <c s="35" t="s">
        <v>5</v>
      </c>
      <c s="6" t="s">
        <v>5113</v>
      </c>
      <c s="36" t="s">
        <v>2116</v>
      </c>
      <c s="37">
        <v>19</v>
      </c>
      <c s="36">
        <v>0</v>
      </c>
      <c s="36">
        <f>ROUND(G884*H884,6)</f>
      </c>
      <c r="L884" s="38">
        <v>0</v>
      </c>
      <c s="32">
        <f>ROUND(ROUND(L884,2)*ROUND(G884,3),2)</f>
      </c>
      <c s="36" t="s">
        <v>55</v>
      </c>
      <c>
        <f>(M884*21)/100</f>
      </c>
      <c t="s">
        <v>28</v>
      </c>
    </row>
    <row r="885" spans="1:5" ht="12.75">
      <c r="A885" s="35" t="s">
        <v>56</v>
      </c>
      <c r="E885" s="39" t="s">
        <v>5113</v>
      </c>
    </row>
    <row r="886" spans="1:5" ht="102">
      <c r="A886" s="35" t="s">
        <v>57</v>
      </c>
      <c r="E886" s="42" t="s">
        <v>5114</v>
      </c>
    </row>
    <row r="887" spans="1:5" ht="140.25">
      <c r="A887" t="s">
        <v>58</v>
      </c>
      <c r="E887" s="39" t="s">
        <v>5115</v>
      </c>
    </row>
    <row r="888" spans="1:16" ht="12.75">
      <c r="A888" t="s">
        <v>50</v>
      </c>
      <c s="34" t="s">
        <v>1269</v>
      </c>
      <c s="34" t="s">
        <v>5116</v>
      </c>
      <c s="35" t="s">
        <v>5</v>
      </c>
      <c s="6" t="s">
        <v>5117</v>
      </c>
      <c s="36" t="s">
        <v>2116</v>
      </c>
      <c s="37">
        <v>13</v>
      </c>
      <c s="36">
        <v>0</v>
      </c>
      <c s="36">
        <f>ROUND(G888*H888,6)</f>
      </c>
      <c r="L888" s="38">
        <v>0</v>
      </c>
      <c s="32">
        <f>ROUND(ROUND(L888,2)*ROUND(G888,3),2)</f>
      </c>
      <c s="36" t="s">
        <v>55</v>
      </c>
      <c>
        <f>(M888*21)/100</f>
      </c>
      <c t="s">
        <v>28</v>
      </c>
    </row>
    <row r="889" spans="1:5" ht="12.75">
      <c r="A889" s="35" t="s">
        <v>56</v>
      </c>
      <c r="E889" s="39" t="s">
        <v>5117</v>
      </c>
    </row>
    <row r="890" spans="1:5" ht="12.75">
      <c r="A890" s="35" t="s">
        <v>57</v>
      </c>
      <c r="E890" s="40" t="s">
        <v>5</v>
      </c>
    </row>
    <row r="891" spans="1:5" ht="140.25">
      <c r="A891" t="s">
        <v>58</v>
      </c>
      <c r="E891" s="39" t="s">
        <v>5118</v>
      </c>
    </row>
    <row r="892" spans="1:16" ht="12.75">
      <c r="A892" t="s">
        <v>50</v>
      </c>
      <c s="34" t="s">
        <v>1270</v>
      </c>
      <c s="34" t="s">
        <v>5119</v>
      </c>
      <c s="35" t="s">
        <v>5</v>
      </c>
      <c s="6" t="s">
        <v>5120</v>
      </c>
      <c s="36" t="s">
        <v>2116</v>
      </c>
      <c s="37">
        <v>5</v>
      </c>
      <c s="36">
        <v>0</v>
      </c>
      <c s="36">
        <f>ROUND(G892*H892,6)</f>
      </c>
      <c r="L892" s="38">
        <v>0</v>
      </c>
      <c s="32">
        <f>ROUND(ROUND(L892,2)*ROUND(G892,3),2)</f>
      </c>
      <c s="36" t="s">
        <v>55</v>
      </c>
      <c>
        <f>(M892*21)/100</f>
      </c>
      <c t="s">
        <v>28</v>
      </c>
    </row>
    <row r="893" spans="1:5" ht="12.75">
      <c r="A893" s="35" t="s">
        <v>56</v>
      </c>
      <c r="E893" s="39" t="s">
        <v>5120</v>
      </c>
    </row>
    <row r="894" spans="1:5" ht="12.75">
      <c r="A894" s="35" t="s">
        <v>57</v>
      </c>
      <c r="E894" s="40" t="s">
        <v>5</v>
      </c>
    </row>
    <row r="895" spans="1:5" ht="140.25">
      <c r="A895" t="s">
        <v>58</v>
      </c>
      <c r="E895" s="39" t="s">
        <v>5121</v>
      </c>
    </row>
    <row r="896" spans="1:16" ht="12.75">
      <c r="A896" t="s">
        <v>50</v>
      </c>
      <c s="34" t="s">
        <v>1271</v>
      </c>
      <c s="34" t="s">
        <v>5122</v>
      </c>
      <c s="35" t="s">
        <v>5</v>
      </c>
      <c s="6" t="s">
        <v>5123</v>
      </c>
      <c s="36" t="s">
        <v>2116</v>
      </c>
      <c s="37">
        <v>5</v>
      </c>
      <c s="36">
        <v>0</v>
      </c>
      <c s="36">
        <f>ROUND(G896*H896,6)</f>
      </c>
      <c r="L896" s="38">
        <v>0</v>
      </c>
      <c s="32">
        <f>ROUND(ROUND(L896,2)*ROUND(G896,3),2)</f>
      </c>
      <c s="36" t="s">
        <v>55</v>
      </c>
      <c>
        <f>(M896*21)/100</f>
      </c>
      <c t="s">
        <v>28</v>
      </c>
    </row>
    <row r="897" spans="1:5" ht="12.75">
      <c r="A897" s="35" t="s">
        <v>56</v>
      </c>
      <c r="E897" s="39" t="s">
        <v>5123</v>
      </c>
    </row>
    <row r="898" spans="1:5" ht="89.25">
      <c r="A898" s="35" t="s">
        <v>57</v>
      </c>
      <c r="E898" s="42" t="s">
        <v>5124</v>
      </c>
    </row>
    <row r="899" spans="1:5" ht="140.25">
      <c r="A899" t="s">
        <v>58</v>
      </c>
      <c r="E899" s="39" t="s">
        <v>5125</v>
      </c>
    </row>
    <row r="900" spans="1:16" ht="12.75">
      <c r="A900" t="s">
        <v>50</v>
      </c>
      <c s="34" t="s">
        <v>1272</v>
      </c>
      <c s="34" t="s">
        <v>5126</v>
      </c>
      <c s="35" t="s">
        <v>5</v>
      </c>
      <c s="6" t="s">
        <v>5127</v>
      </c>
      <c s="36" t="s">
        <v>54</v>
      </c>
      <c s="37">
        <v>5</v>
      </c>
      <c s="36">
        <v>0</v>
      </c>
      <c s="36">
        <f>ROUND(G900*H900,6)</f>
      </c>
      <c r="L900" s="38">
        <v>0</v>
      </c>
      <c s="32">
        <f>ROUND(ROUND(L900,2)*ROUND(G900,3),2)</f>
      </c>
      <c s="36" t="s">
        <v>55</v>
      </c>
      <c>
        <f>(M900*21)/100</f>
      </c>
      <c t="s">
        <v>28</v>
      </c>
    </row>
    <row r="901" spans="1:5" ht="12.75">
      <c r="A901" s="35" t="s">
        <v>56</v>
      </c>
      <c r="E901" s="39" t="s">
        <v>5127</v>
      </c>
    </row>
    <row r="902" spans="1:5" ht="12.75">
      <c r="A902" s="35" t="s">
        <v>57</v>
      </c>
      <c r="E902" s="40" t="s">
        <v>5</v>
      </c>
    </row>
    <row r="903" spans="1:5" ht="140.25">
      <c r="A903" t="s">
        <v>58</v>
      </c>
      <c r="E903" s="39" t="s">
        <v>5128</v>
      </c>
    </row>
    <row r="904" spans="1:16" ht="12.75">
      <c r="A904" t="s">
        <v>50</v>
      </c>
      <c s="34" t="s">
        <v>1273</v>
      </c>
      <c s="34" t="s">
        <v>5129</v>
      </c>
      <c s="35" t="s">
        <v>5</v>
      </c>
      <c s="6" t="s">
        <v>5130</v>
      </c>
      <c s="36" t="s">
        <v>54</v>
      </c>
      <c s="37">
        <v>8</v>
      </c>
      <c s="36">
        <v>0</v>
      </c>
      <c s="36">
        <f>ROUND(G904*H904,6)</f>
      </c>
      <c r="L904" s="38">
        <v>0</v>
      </c>
      <c s="32">
        <f>ROUND(ROUND(L904,2)*ROUND(G904,3),2)</f>
      </c>
      <c s="36" t="s">
        <v>55</v>
      </c>
      <c>
        <f>(M904*21)/100</f>
      </c>
      <c t="s">
        <v>28</v>
      </c>
    </row>
    <row r="905" spans="1:5" ht="12.75">
      <c r="A905" s="35" t="s">
        <v>56</v>
      </c>
      <c r="E905" s="39" t="s">
        <v>5130</v>
      </c>
    </row>
    <row r="906" spans="1:5" ht="12.75">
      <c r="A906" s="35" t="s">
        <v>57</v>
      </c>
      <c r="E906" s="40" t="s">
        <v>5</v>
      </c>
    </row>
    <row r="907" spans="1:5" ht="191.25">
      <c r="A907" t="s">
        <v>58</v>
      </c>
      <c r="E907" s="39" t="s">
        <v>5131</v>
      </c>
    </row>
    <row r="908" spans="1:16" ht="12.75">
      <c r="A908" t="s">
        <v>50</v>
      </c>
      <c s="34" t="s">
        <v>1274</v>
      </c>
      <c s="34" t="s">
        <v>5132</v>
      </c>
      <c s="35" t="s">
        <v>5</v>
      </c>
      <c s="6" t="s">
        <v>5133</v>
      </c>
      <c s="36" t="s">
        <v>54</v>
      </c>
      <c s="37">
        <v>5</v>
      </c>
      <c s="36">
        <v>0</v>
      </c>
      <c s="36">
        <f>ROUND(G908*H908,6)</f>
      </c>
      <c r="L908" s="38">
        <v>0</v>
      </c>
      <c s="32">
        <f>ROUND(ROUND(L908,2)*ROUND(G908,3),2)</f>
      </c>
      <c s="36" t="s">
        <v>55</v>
      </c>
      <c>
        <f>(M908*21)/100</f>
      </c>
      <c t="s">
        <v>28</v>
      </c>
    </row>
    <row r="909" spans="1:5" ht="12.75">
      <c r="A909" s="35" t="s">
        <v>56</v>
      </c>
      <c r="E909" s="39" t="s">
        <v>5133</v>
      </c>
    </row>
    <row r="910" spans="1:5" ht="12.75">
      <c r="A910" s="35" t="s">
        <v>57</v>
      </c>
      <c r="E910" s="40" t="s">
        <v>5</v>
      </c>
    </row>
    <row r="911" spans="1:5" ht="140.25">
      <c r="A911" t="s">
        <v>58</v>
      </c>
      <c r="E911" s="39" t="s">
        <v>5134</v>
      </c>
    </row>
    <row r="912" spans="1:16" ht="12.75">
      <c r="A912" t="s">
        <v>50</v>
      </c>
      <c s="34" t="s">
        <v>1275</v>
      </c>
      <c s="34" t="s">
        <v>5135</v>
      </c>
      <c s="35" t="s">
        <v>5</v>
      </c>
      <c s="6" t="s">
        <v>5136</v>
      </c>
      <c s="36" t="s">
        <v>2116</v>
      </c>
      <c s="37">
        <v>6</v>
      </c>
      <c s="36">
        <v>0</v>
      </c>
      <c s="36">
        <f>ROUND(G912*H912,6)</f>
      </c>
      <c r="L912" s="38">
        <v>0</v>
      </c>
      <c s="32">
        <f>ROUND(ROUND(L912,2)*ROUND(G912,3),2)</f>
      </c>
      <c s="36" t="s">
        <v>55</v>
      </c>
      <c>
        <f>(M912*21)/100</f>
      </c>
      <c t="s">
        <v>28</v>
      </c>
    </row>
    <row r="913" spans="1:5" ht="12.75">
      <c r="A913" s="35" t="s">
        <v>56</v>
      </c>
      <c r="E913" s="39" t="s">
        <v>5136</v>
      </c>
    </row>
    <row r="914" spans="1:5" ht="63.75">
      <c r="A914" s="35" t="s">
        <v>57</v>
      </c>
      <c r="E914" s="42" t="s">
        <v>5137</v>
      </c>
    </row>
    <row r="915" spans="1:5" ht="140.25">
      <c r="A915" t="s">
        <v>58</v>
      </c>
      <c r="E915" s="39" t="s">
        <v>5138</v>
      </c>
    </row>
    <row r="916" spans="1:16" ht="12.75">
      <c r="A916" t="s">
        <v>50</v>
      </c>
      <c s="34" t="s">
        <v>1276</v>
      </c>
      <c s="34" t="s">
        <v>5139</v>
      </c>
      <c s="35" t="s">
        <v>5</v>
      </c>
      <c s="6" t="s">
        <v>5140</v>
      </c>
      <c s="36" t="s">
        <v>2116</v>
      </c>
      <c s="37">
        <v>1</v>
      </c>
      <c s="36">
        <v>0</v>
      </c>
      <c s="36">
        <f>ROUND(G916*H916,6)</f>
      </c>
      <c r="L916" s="38">
        <v>0</v>
      </c>
      <c s="32">
        <f>ROUND(ROUND(L916,2)*ROUND(G916,3),2)</f>
      </c>
      <c s="36" t="s">
        <v>55</v>
      </c>
      <c>
        <f>(M916*21)/100</f>
      </c>
      <c t="s">
        <v>28</v>
      </c>
    </row>
    <row r="917" spans="1:5" ht="12.75">
      <c r="A917" s="35" t="s">
        <v>56</v>
      </c>
      <c r="E917" s="39" t="s">
        <v>5140</v>
      </c>
    </row>
    <row r="918" spans="1:5" ht="25.5">
      <c r="A918" s="35" t="s">
        <v>57</v>
      </c>
      <c r="E918" s="42" t="s">
        <v>5141</v>
      </c>
    </row>
    <row r="919" spans="1:5" ht="191.25">
      <c r="A919" t="s">
        <v>58</v>
      </c>
      <c r="E919" s="39" t="s">
        <v>5142</v>
      </c>
    </row>
    <row r="920" spans="1:16" ht="12.75">
      <c r="A920" t="s">
        <v>50</v>
      </c>
      <c s="34" t="s">
        <v>1277</v>
      </c>
      <c s="34" t="s">
        <v>5143</v>
      </c>
      <c s="35" t="s">
        <v>5</v>
      </c>
      <c s="6" t="s">
        <v>5144</v>
      </c>
      <c s="36" t="s">
        <v>54</v>
      </c>
      <c s="37">
        <v>24</v>
      </c>
      <c s="36">
        <v>0</v>
      </c>
      <c s="36">
        <f>ROUND(G920*H920,6)</f>
      </c>
      <c r="L920" s="38">
        <v>0</v>
      </c>
      <c s="32">
        <f>ROUND(ROUND(L920,2)*ROUND(G920,3),2)</f>
      </c>
      <c s="36" t="s">
        <v>55</v>
      </c>
      <c>
        <f>(M920*21)/100</f>
      </c>
      <c t="s">
        <v>28</v>
      </c>
    </row>
    <row r="921" spans="1:5" ht="12.75">
      <c r="A921" s="35" t="s">
        <v>56</v>
      </c>
      <c r="E921" s="39" t="s">
        <v>5144</v>
      </c>
    </row>
    <row r="922" spans="1:5" ht="12.75">
      <c r="A922" s="35" t="s">
        <v>57</v>
      </c>
      <c r="E922" s="40" t="s">
        <v>5</v>
      </c>
    </row>
    <row r="923" spans="1:5" ht="191.25">
      <c r="A923" t="s">
        <v>58</v>
      </c>
      <c r="E923" s="39" t="s">
        <v>5145</v>
      </c>
    </row>
    <row r="924" spans="1:16" ht="12.75">
      <c r="A924" t="s">
        <v>50</v>
      </c>
      <c s="34" t="s">
        <v>1278</v>
      </c>
      <c s="34" t="s">
        <v>5146</v>
      </c>
      <c s="35" t="s">
        <v>5</v>
      </c>
      <c s="6" t="s">
        <v>5147</v>
      </c>
      <c s="36" t="s">
        <v>54</v>
      </c>
      <c s="37">
        <v>89</v>
      </c>
      <c s="36">
        <v>0</v>
      </c>
      <c s="36">
        <f>ROUND(G924*H924,6)</f>
      </c>
      <c r="L924" s="38">
        <v>0</v>
      </c>
      <c s="32">
        <f>ROUND(ROUND(L924,2)*ROUND(G924,3),2)</f>
      </c>
      <c s="36" t="s">
        <v>55</v>
      </c>
      <c>
        <f>(M924*21)/100</f>
      </c>
      <c t="s">
        <v>28</v>
      </c>
    </row>
    <row r="925" spans="1:5" ht="12.75">
      <c r="A925" s="35" t="s">
        <v>56</v>
      </c>
      <c r="E925" s="39" t="s">
        <v>5147</v>
      </c>
    </row>
    <row r="926" spans="1:5" ht="12.75">
      <c r="A926" s="35" t="s">
        <v>57</v>
      </c>
      <c r="E926" s="40" t="s">
        <v>5</v>
      </c>
    </row>
    <row r="927" spans="1:5" ht="191.25">
      <c r="A927" t="s">
        <v>58</v>
      </c>
      <c r="E927" s="39" t="s">
        <v>5148</v>
      </c>
    </row>
    <row r="928" spans="1:16" ht="12.75">
      <c r="A928" t="s">
        <v>50</v>
      </c>
      <c s="34" t="s">
        <v>1279</v>
      </c>
      <c s="34" t="s">
        <v>5149</v>
      </c>
      <c s="35" t="s">
        <v>5</v>
      </c>
      <c s="6" t="s">
        <v>5150</v>
      </c>
      <c s="36" t="s">
        <v>54</v>
      </c>
      <c s="37">
        <v>2</v>
      </c>
      <c s="36">
        <v>0</v>
      </c>
      <c s="36">
        <f>ROUND(G928*H928,6)</f>
      </c>
      <c r="L928" s="38">
        <v>0</v>
      </c>
      <c s="32">
        <f>ROUND(ROUND(L928,2)*ROUND(G928,3),2)</f>
      </c>
      <c s="36" t="s">
        <v>62</v>
      </c>
      <c>
        <f>(M928*21)/100</f>
      </c>
      <c t="s">
        <v>28</v>
      </c>
    </row>
    <row r="929" spans="1:5" ht="12.75">
      <c r="A929" s="35" t="s">
        <v>56</v>
      </c>
      <c r="E929" s="39" t="s">
        <v>5150</v>
      </c>
    </row>
    <row r="930" spans="1:5" ht="12.75">
      <c r="A930" s="35" t="s">
        <v>57</v>
      </c>
      <c r="E930" s="40" t="s">
        <v>5</v>
      </c>
    </row>
    <row r="931" spans="1:5" ht="140.25">
      <c r="A931" t="s">
        <v>58</v>
      </c>
      <c r="E931" s="39" t="s">
        <v>5151</v>
      </c>
    </row>
    <row r="932" spans="1:16" ht="12.75">
      <c r="A932" t="s">
        <v>50</v>
      </c>
      <c s="34" t="s">
        <v>1280</v>
      </c>
      <c s="34" t="s">
        <v>5152</v>
      </c>
      <c s="35" t="s">
        <v>5</v>
      </c>
      <c s="6" t="s">
        <v>5150</v>
      </c>
      <c s="36" t="s">
        <v>54</v>
      </c>
      <c s="37">
        <v>1</v>
      </c>
      <c s="36">
        <v>0</v>
      </c>
      <c s="36">
        <f>ROUND(G932*H932,6)</f>
      </c>
      <c r="L932" s="38">
        <v>0</v>
      </c>
      <c s="32">
        <f>ROUND(ROUND(L932,2)*ROUND(G932,3),2)</f>
      </c>
      <c s="36" t="s">
        <v>62</v>
      </c>
      <c>
        <f>(M932*21)/100</f>
      </c>
      <c t="s">
        <v>28</v>
      </c>
    </row>
    <row r="933" spans="1:5" ht="12.75">
      <c r="A933" s="35" t="s">
        <v>56</v>
      </c>
      <c r="E933" s="39" t="s">
        <v>5150</v>
      </c>
    </row>
    <row r="934" spans="1:5" ht="12.75">
      <c r="A934" s="35" t="s">
        <v>57</v>
      </c>
      <c r="E934" s="40" t="s">
        <v>5</v>
      </c>
    </row>
    <row r="935" spans="1:5" ht="140.25">
      <c r="A935" t="s">
        <v>58</v>
      </c>
      <c r="E935" s="39" t="s">
        <v>5153</v>
      </c>
    </row>
    <row r="936" spans="1:16" ht="12.75">
      <c r="A936" t="s">
        <v>50</v>
      </c>
      <c s="34" t="s">
        <v>1281</v>
      </c>
      <c s="34" t="s">
        <v>5154</v>
      </c>
      <c s="35" t="s">
        <v>5</v>
      </c>
      <c s="6" t="s">
        <v>5155</v>
      </c>
      <c s="36" t="s">
        <v>54</v>
      </c>
      <c s="37">
        <v>2</v>
      </c>
      <c s="36">
        <v>0</v>
      </c>
      <c s="36">
        <f>ROUND(G936*H936,6)</f>
      </c>
      <c r="L936" s="38">
        <v>0</v>
      </c>
      <c s="32">
        <f>ROUND(ROUND(L936,2)*ROUND(G936,3),2)</f>
      </c>
      <c s="36" t="s">
        <v>62</v>
      </c>
      <c>
        <f>(M936*21)/100</f>
      </c>
      <c t="s">
        <v>28</v>
      </c>
    </row>
    <row r="937" spans="1:5" ht="12.75">
      <c r="A937" s="35" t="s">
        <v>56</v>
      </c>
      <c r="E937" s="39" t="s">
        <v>5155</v>
      </c>
    </row>
    <row r="938" spans="1:5" ht="12.75">
      <c r="A938" s="35" t="s">
        <v>57</v>
      </c>
      <c r="E938" s="40" t="s">
        <v>5</v>
      </c>
    </row>
    <row r="939" spans="1:5" ht="140.25">
      <c r="A939" t="s">
        <v>58</v>
      </c>
      <c r="E939" s="39" t="s">
        <v>5153</v>
      </c>
    </row>
    <row r="940" spans="1:16" ht="12.75">
      <c r="A940" t="s">
        <v>50</v>
      </c>
      <c s="34" t="s">
        <v>1282</v>
      </c>
      <c s="34" t="s">
        <v>5156</v>
      </c>
      <c s="35" t="s">
        <v>5</v>
      </c>
      <c s="6" t="s">
        <v>5157</v>
      </c>
      <c s="36" t="s">
        <v>54</v>
      </c>
      <c s="37">
        <v>2</v>
      </c>
      <c s="36">
        <v>0</v>
      </c>
      <c s="36">
        <f>ROUND(G940*H940,6)</f>
      </c>
      <c r="L940" s="38">
        <v>0</v>
      </c>
      <c s="32">
        <f>ROUND(ROUND(L940,2)*ROUND(G940,3),2)</f>
      </c>
      <c s="36" t="s">
        <v>62</v>
      </c>
      <c>
        <f>(M940*21)/100</f>
      </c>
      <c t="s">
        <v>28</v>
      </c>
    </row>
    <row r="941" spans="1:5" ht="12.75">
      <c r="A941" s="35" t="s">
        <v>56</v>
      </c>
      <c r="E941" s="39" t="s">
        <v>5157</v>
      </c>
    </row>
    <row r="942" spans="1:5" ht="12.75">
      <c r="A942" s="35" t="s">
        <v>57</v>
      </c>
      <c r="E942" s="40" t="s">
        <v>5</v>
      </c>
    </row>
    <row r="943" spans="1:5" ht="140.25">
      <c r="A943" t="s">
        <v>58</v>
      </c>
      <c r="E943" s="39" t="s">
        <v>5158</v>
      </c>
    </row>
    <row r="944" spans="1:16" ht="12.75">
      <c r="A944" t="s">
        <v>50</v>
      </c>
      <c s="34" t="s">
        <v>1283</v>
      </c>
      <c s="34" t="s">
        <v>5159</v>
      </c>
      <c s="35" t="s">
        <v>5</v>
      </c>
      <c s="6" t="s">
        <v>5160</v>
      </c>
      <c s="36" t="s">
        <v>54</v>
      </c>
      <c s="37">
        <v>3</v>
      </c>
      <c s="36">
        <v>0</v>
      </c>
      <c s="36">
        <f>ROUND(G944*H944,6)</f>
      </c>
      <c r="L944" s="38">
        <v>0</v>
      </c>
      <c s="32">
        <f>ROUND(ROUND(L944,2)*ROUND(G944,3),2)</f>
      </c>
      <c s="36" t="s">
        <v>62</v>
      </c>
      <c>
        <f>(M944*21)/100</f>
      </c>
      <c t="s">
        <v>28</v>
      </c>
    </row>
    <row r="945" spans="1:5" ht="12.75">
      <c r="A945" s="35" t="s">
        <v>56</v>
      </c>
      <c r="E945" s="39" t="s">
        <v>5160</v>
      </c>
    </row>
    <row r="946" spans="1:5" ht="12.75">
      <c r="A946" s="35" t="s">
        <v>57</v>
      </c>
      <c r="E946" s="40" t="s">
        <v>5</v>
      </c>
    </row>
    <row r="947" spans="1:5" ht="140.25">
      <c r="A947" t="s">
        <v>58</v>
      </c>
      <c r="E947" s="39" t="s">
        <v>5161</v>
      </c>
    </row>
    <row r="948" spans="1:16" ht="12.75">
      <c r="A948" t="s">
        <v>50</v>
      </c>
      <c s="34" t="s">
        <v>1284</v>
      </c>
      <c s="34" t="s">
        <v>5162</v>
      </c>
      <c s="35" t="s">
        <v>5</v>
      </c>
      <c s="6" t="s">
        <v>5163</v>
      </c>
      <c s="36" t="s">
        <v>54</v>
      </c>
      <c s="37">
        <v>6</v>
      </c>
      <c s="36">
        <v>0</v>
      </c>
      <c s="36">
        <f>ROUND(G948*H948,6)</f>
      </c>
      <c r="L948" s="38">
        <v>0</v>
      </c>
      <c s="32">
        <f>ROUND(ROUND(L948,2)*ROUND(G948,3),2)</f>
      </c>
      <c s="36" t="s">
        <v>2183</v>
      </c>
      <c>
        <f>(M948*21)/100</f>
      </c>
      <c t="s">
        <v>28</v>
      </c>
    </row>
    <row r="949" spans="1:5" ht="12.75">
      <c r="A949" s="35" t="s">
        <v>56</v>
      </c>
      <c r="E949" s="39" t="s">
        <v>5163</v>
      </c>
    </row>
    <row r="950" spans="1:5" ht="12.75">
      <c r="A950" s="35" t="s">
        <v>57</v>
      </c>
      <c r="E950" s="40" t="s">
        <v>5</v>
      </c>
    </row>
    <row r="951" spans="1:5" ht="140.25">
      <c r="A951" t="s">
        <v>58</v>
      </c>
      <c r="E951" s="39" t="s">
        <v>5164</v>
      </c>
    </row>
    <row r="952" spans="1:16" ht="12.75">
      <c r="A952" t="s">
        <v>50</v>
      </c>
      <c s="34" t="s">
        <v>1287</v>
      </c>
      <c s="34" t="s">
        <v>5165</v>
      </c>
      <c s="35" t="s">
        <v>5</v>
      </c>
      <c s="6" t="s">
        <v>5166</v>
      </c>
      <c s="36" t="s">
        <v>54</v>
      </c>
      <c s="37">
        <v>9</v>
      </c>
      <c s="36">
        <v>0</v>
      </c>
      <c s="36">
        <f>ROUND(G952*H952,6)</f>
      </c>
      <c r="L952" s="38">
        <v>0</v>
      </c>
      <c s="32">
        <f>ROUND(ROUND(L952,2)*ROUND(G952,3),2)</f>
      </c>
      <c s="36" t="s">
        <v>62</v>
      </c>
      <c>
        <f>(M952*21)/100</f>
      </c>
      <c t="s">
        <v>28</v>
      </c>
    </row>
    <row r="953" spans="1:5" ht="12.75">
      <c r="A953" s="35" t="s">
        <v>56</v>
      </c>
      <c r="E953" s="39" t="s">
        <v>5166</v>
      </c>
    </row>
    <row r="954" spans="1:5" ht="25.5">
      <c r="A954" s="35" t="s">
        <v>57</v>
      </c>
      <c r="E954" s="42" t="s">
        <v>5167</v>
      </c>
    </row>
    <row r="955" spans="1:5" ht="140.25">
      <c r="A955" t="s">
        <v>58</v>
      </c>
      <c r="E955" s="39" t="s">
        <v>5168</v>
      </c>
    </row>
    <row r="956" spans="1:16" ht="12.75">
      <c r="A956" t="s">
        <v>50</v>
      </c>
      <c s="34" t="s">
        <v>1288</v>
      </c>
      <c s="34" t="s">
        <v>5169</v>
      </c>
      <c s="35" t="s">
        <v>5</v>
      </c>
      <c s="6" t="s">
        <v>5170</v>
      </c>
      <c s="36" t="s">
        <v>54</v>
      </c>
      <c s="37">
        <v>13</v>
      </c>
      <c s="36">
        <v>0</v>
      </c>
      <c s="36">
        <f>ROUND(G956*H956,6)</f>
      </c>
      <c r="L956" s="38">
        <v>0</v>
      </c>
      <c s="32">
        <f>ROUND(ROUND(L956,2)*ROUND(G956,3),2)</f>
      </c>
      <c s="36" t="s">
        <v>62</v>
      </c>
      <c>
        <f>(M956*21)/100</f>
      </c>
      <c t="s">
        <v>28</v>
      </c>
    </row>
    <row r="957" spans="1:5" ht="12.75">
      <c r="A957" s="35" t="s">
        <v>56</v>
      </c>
      <c r="E957" s="39" t="s">
        <v>5170</v>
      </c>
    </row>
    <row r="958" spans="1:5" ht="12.75">
      <c r="A958" s="35" t="s">
        <v>57</v>
      </c>
      <c r="E958" s="40" t="s">
        <v>5</v>
      </c>
    </row>
    <row r="959" spans="1:5" ht="140.25">
      <c r="A959" t="s">
        <v>58</v>
      </c>
      <c r="E959" s="39" t="s">
        <v>5171</v>
      </c>
    </row>
    <row r="960" spans="1:16" ht="12.75">
      <c r="A960" t="s">
        <v>50</v>
      </c>
      <c s="34" t="s">
        <v>1289</v>
      </c>
      <c s="34" t="s">
        <v>5172</v>
      </c>
      <c s="35" t="s">
        <v>5</v>
      </c>
      <c s="6" t="s">
        <v>5173</v>
      </c>
      <c s="36" t="s">
        <v>54</v>
      </c>
      <c s="37">
        <v>5</v>
      </c>
      <c s="36">
        <v>0</v>
      </c>
      <c s="36">
        <f>ROUND(G960*H960,6)</f>
      </c>
      <c r="L960" s="38">
        <v>0</v>
      </c>
      <c s="32">
        <f>ROUND(ROUND(L960,2)*ROUND(G960,3),2)</f>
      </c>
      <c s="36" t="s">
        <v>62</v>
      </c>
      <c>
        <f>(M960*21)/100</f>
      </c>
      <c t="s">
        <v>28</v>
      </c>
    </row>
    <row r="961" spans="1:5" ht="12.75">
      <c r="A961" s="35" t="s">
        <v>56</v>
      </c>
      <c r="E961" s="39" t="s">
        <v>5173</v>
      </c>
    </row>
    <row r="962" spans="1:5" ht="25.5">
      <c r="A962" s="35" t="s">
        <v>57</v>
      </c>
      <c r="E962" s="42" t="s">
        <v>5174</v>
      </c>
    </row>
    <row r="963" spans="1:5" ht="140.25">
      <c r="A963" t="s">
        <v>58</v>
      </c>
      <c r="E963" s="39" t="s">
        <v>5175</v>
      </c>
    </row>
    <row r="964" spans="1:16" ht="12.75">
      <c r="A964" t="s">
        <v>50</v>
      </c>
      <c s="34" t="s">
        <v>1290</v>
      </c>
      <c s="34" t="s">
        <v>5176</v>
      </c>
      <c s="35" t="s">
        <v>5</v>
      </c>
      <c s="6" t="s">
        <v>5177</v>
      </c>
      <c s="36" t="s">
        <v>54</v>
      </c>
      <c s="37">
        <v>5</v>
      </c>
      <c s="36">
        <v>0</v>
      </c>
      <c s="36">
        <f>ROUND(G964*H964,6)</f>
      </c>
      <c r="L964" s="38">
        <v>0</v>
      </c>
      <c s="32">
        <f>ROUND(ROUND(L964,2)*ROUND(G964,3),2)</f>
      </c>
      <c s="36" t="s">
        <v>62</v>
      </c>
      <c>
        <f>(M964*21)/100</f>
      </c>
      <c t="s">
        <v>28</v>
      </c>
    </row>
    <row r="965" spans="1:5" ht="12.75">
      <c r="A965" s="35" t="s">
        <v>56</v>
      </c>
      <c r="E965" s="39" t="s">
        <v>5177</v>
      </c>
    </row>
    <row r="966" spans="1:5" ht="25.5">
      <c r="A966" s="35" t="s">
        <v>57</v>
      </c>
      <c r="E966" s="42" t="s">
        <v>5174</v>
      </c>
    </row>
    <row r="967" spans="1:5" ht="140.25">
      <c r="A967" t="s">
        <v>58</v>
      </c>
      <c r="E967" s="39" t="s">
        <v>5175</v>
      </c>
    </row>
    <row r="968" spans="1:16" ht="25.5">
      <c r="A968" t="s">
        <v>50</v>
      </c>
      <c s="34" t="s">
        <v>1291</v>
      </c>
      <c s="34" t="s">
        <v>5178</v>
      </c>
      <c s="35" t="s">
        <v>5</v>
      </c>
      <c s="6" t="s">
        <v>5179</v>
      </c>
      <c s="36" t="s">
        <v>54</v>
      </c>
      <c s="37">
        <v>5</v>
      </c>
      <c s="36">
        <v>0</v>
      </c>
      <c s="36">
        <f>ROUND(G968*H968,6)</f>
      </c>
      <c r="L968" s="38">
        <v>0</v>
      </c>
      <c s="32">
        <f>ROUND(ROUND(L968,2)*ROUND(G968,3),2)</f>
      </c>
      <c s="36" t="s">
        <v>62</v>
      </c>
      <c>
        <f>(M968*21)/100</f>
      </c>
      <c t="s">
        <v>28</v>
      </c>
    </row>
    <row r="969" spans="1:5" ht="38.25">
      <c r="A969" s="35" t="s">
        <v>56</v>
      </c>
      <c r="E969" s="39" t="s">
        <v>5180</v>
      </c>
    </row>
    <row r="970" spans="1:5" ht="12.75">
      <c r="A970" s="35" t="s">
        <v>57</v>
      </c>
      <c r="E970" s="40" t="s">
        <v>5</v>
      </c>
    </row>
    <row r="971" spans="1:5" ht="140.25">
      <c r="A971" t="s">
        <v>58</v>
      </c>
      <c r="E971" s="39" t="s">
        <v>5181</v>
      </c>
    </row>
    <row r="972" spans="1:16" ht="12.75">
      <c r="A972" t="s">
        <v>50</v>
      </c>
      <c s="34" t="s">
        <v>1292</v>
      </c>
      <c s="34" t="s">
        <v>5182</v>
      </c>
      <c s="35" t="s">
        <v>5</v>
      </c>
      <c s="6" t="s">
        <v>5183</v>
      </c>
      <c s="36" t="s">
        <v>54</v>
      </c>
      <c s="37">
        <v>2</v>
      </c>
      <c s="36">
        <v>0</v>
      </c>
      <c s="36">
        <f>ROUND(G972*H972,6)</f>
      </c>
      <c r="L972" s="38">
        <v>0</v>
      </c>
      <c s="32">
        <f>ROUND(ROUND(L972,2)*ROUND(G972,3),2)</f>
      </c>
      <c s="36" t="s">
        <v>62</v>
      </c>
      <c>
        <f>(M972*21)/100</f>
      </c>
      <c t="s">
        <v>28</v>
      </c>
    </row>
    <row r="973" spans="1:5" ht="12.75">
      <c r="A973" s="35" t="s">
        <v>56</v>
      </c>
      <c r="E973" s="39" t="s">
        <v>5183</v>
      </c>
    </row>
    <row r="974" spans="1:5" ht="12.75">
      <c r="A974" s="35" t="s">
        <v>57</v>
      </c>
      <c r="E974" s="40" t="s">
        <v>5</v>
      </c>
    </row>
    <row r="975" spans="1:5" ht="140.25">
      <c r="A975" t="s">
        <v>58</v>
      </c>
      <c r="E975" s="39" t="s">
        <v>5184</v>
      </c>
    </row>
    <row r="976" spans="1:13" ht="12.75">
      <c r="A976" t="s">
        <v>47</v>
      </c>
      <c r="C976" s="31" t="s">
        <v>2409</v>
      </c>
      <c r="E976" s="33" t="s">
        <v>2410</v>
      </c>
      <c r="J976" s="32">
        <f>0</f>
      </c>
      <c s="32">
        <f>0</f>
      </c>
      <c s="32">
        <f>0+L977+L981+L985</f>
      </c>
      <c s="32">
        <f>0+M977+M981+M985</f>
      </c>
    </row>
    <row r="977" spans="1:16" ht="12.75">
      <c r="A977" t="s">
        <v>50</v>
      </c>
      <c s="34" t="s">
        <v>1293</v>
      </c>
      <c s="34" t="s">
        <v>90</v>
      </c>
      <c s="35" t="s">
        <v>5</v>
      </c>
      <c s="6" t="s">
        <v>5185</v>
      </c>
      <c s="36" t="s">
        <v>54</v>
      </c>
      <c s="37">
        <v>80</v>
      </c>
      <c s="36">
        <v>0</v>
      </c>
      <c s="36">
        <f>ROUND(G977*H977,6)</f>
      </c>
      <c r="L977" s="38">
        <v>0</v>
      </c>
      <c s="32">
        <f>ROUND(ROUND(L977,2)*ROUND(G977,3),2)</f>
      </c>
      <c s="36" t="s">
        <v>62</v>
      </c>
      <c>
        <f>(M977*21)/100</f>
      </c>
      <c t="s">
        <v>28</v>
      </c>
    </row>
    <row r="978" spans="1:5" ht="12.75">
      <c r="A978" s="35" t="s">
        <v>56</v>
      </c>
      <c r="E978" s="39" t="s">
        <v>5185</v>
      </c>
    </row>
    <row r="979" spans="1:5" ht="12.75">
      <c r="A979" s="35" t="s">
        <v>57</v>
      </c>
      <c r="E979" s="40" t="s">
        <v>5</v>
      </c>
    </row>
    <row r="980" spans="1:5" ht="140.25">
      <c r="A980" t="s">
        <v>58</v>
      </c>
      <c r="E980" s="39" t="s">
        <v>5186</v>
      </c>
    </row>
    <row r="981" spans="1:16" ht="12.75">
      <c r="A981" t="s">
        <v>50</v>
      </c>
      <c s="34" t="s">
        <v>1294</v>
      </c>
      <c s="34" t="s">
        <v>94</v>
      </c>
      <c s="35" t="s">
        <v>5</v>
      </c>
      <c s="6" t="s">
        <v>5187</v>
      </c>
      <c s="36" t="s">
        <v>54</v>
      </c>
      <c s="37">
        <v>5</v>
      </c>
      <c s="36">
        <v>0</v>
      </c>
      <c s="36">
        <f>ROUND(G981*H981,6)</f>
      </c>
      <c r="L981" s="38">
        <v>0</v>
      </c>
      <c s="32">
        <f>ROUND(ROUND(L981,2)*ROUND(G981,3),2)</f>
      </c>
      <c s="36" t="s">
        <v>62</v>
      </c>
      <c>
        <f>(M981*21)/100</f>
      </c>
      <c t="s">
        <v>28</v>
      </c>
    </row>
    <row r="982" spans="1:5" ht="12.75">
      <c r="A982" s="35" t="s">
        <v>56</v>
      </c>
      <c r="E982" s="39" t="s">
        <v>5187</v>
      </c>
    </row>
    <row r="983" spans="1:5" ht="12.75">
      <c r="A983" s="35" t="s">
        <v>57</v>
      </c>
      <c r="E983" s="40" t="s">
        <v>5</v>
      </c>
    </row>
    <row r="984" spans="1:5" ht="140.25">
      <c r="A984" t="s">
        <v>58</v>
      </c>
      <c r="E984" s="39" t="s">
        <v>5188</v>
      </c>
    </row>
    <row r="985" spans="1:16" ht="12.75">
      <c r="A985" t="s">
        <v>50</v>
      </c>
      <c s="34" t="s">
        <v>1295</v>
      </c>
      <c s="34" t="s">
        <v>5189</v>
      </c>
      <c s="35" t="s">
        <v>5</v>
      </c>
      <c s="6" t="s">
        <v>5190</v>
      </c>
      <c s="36" t="s">
        <v>2116</v>
      </c>
      <c s="37">
        <v>85</v>
      </c>
      <c s="36">
        <v>0</v>
      </c>
      <c s="36">
        <f>ROUND(G985*H985,6)</f>
      </c>
      <c r="L985" s="38">
        <v>0</v>
      </c>
      <c s="32">
        <f>ROUND(ROUND(L985,2)*ROUND(G985,3),2)</f>
      </c>
      <c s="36" t="s">
        <v>55</v>
      </c>
      <c>
        <f>(M985*21)/100</f>
      </c>
      <c t="s">
        <v>28</v>
      </c>
    </row>
    <row r="986" spans="1:5" ht="12.75">
      <c r="A986" s="35" t="s">
        <v>56</v>
      </c>
      <c r="E986" s="39" t="s">
        <v>5190</v>
      </c>
    </row>
    <row r="987" spans="1:5" ht="12.75">
      <c r="A987" s="35" t="s">
        <v>57</v>
      </c>
      <c r="E987" s="40" t="s">
        <v>5</v>
      </c>
    </row>
    <row r="988" spans="1:5" ht="140.25">
      <c r="A988" t="s">
        <v>58</v>
      </c>
      <c r="E988" s="39" t="s">
        <v>5191</v>
      </c>
    </row>
    <row r="989" spans="1:13" ht="12.75">
      <c r="A989" t="s">
        <v>47</v>
      </c>
      <c r="C989" s="31" t="s">
        <v>5192</v>
      </c>
      <c r="E989" s="33" t="s">
        <v>5193</v>
      </c>
      <c r="J989" s="32">
        <f>0</f>
      </c>
      <c s="32">
        <f>0</f>
      </c>
      <c s="32">
        <f>0+L990+L994+L998</f>
      </c>
      <c s="32">
        <f>0+M990+M994+M998</f>
      </c>
    </row>
    <row r="990" spans="1:16" ht="12.75">
      <c r="A990" t="s">
        <v>50</v>
      </c>
      <c s="34" t="s">
        <v>1296</v>
      </c>
      <c s="34" t="s">
        <v>5194</v>
      </c>
      <c s="35" t="s">
        <v>5</v>
      </c>
      <c s="6" t="s">
        <v>5195</v>
      </c>
      <c s="36" t="s">
        <v>2716</v>
      </c>
      <c s="37">
        <v>21.65</v>
      </c>
      <c s="36">
        <v>0</v>
      </c>
      <c s="36">
        <f>ROUND(G990*H990,6)</f>
      </c>
      <c r="L990" s="38">
        <v>0</v>
      </c>
      <c s="32">
        <f>ROUND(ROUND(L990,2)*ROUND(G990,3),2)</f>
      </c>
      <c s="36" t="s">
        <v>62</v>
      </c>
      <c>
        <f>(M990*21)/100</f>
      </c>
      <c t="s">
        <v>28</v>
      </c>
    </row>
    <row r="991" spans="1:5" ht="12.75">
      <c r="A991" s="35" t="s">
        <v>56</v>
      </c>
      <c r="E991" s="39" t="s">
        <v>5195</v>
      </c>
    </row>
    <row r="992" spans="1:5" ht="38.25">
      <c r="A992" s="35" t="s">
        <v>57</v>
      </c>
      <c r="E992" s="42" t="s">
        <v>5196</v>
      </c>
    </row>
    <row r="993" spans="1:5" ht="89.25">
      <c r="A993" t="s">
        <v>58</v>
      </c>
      <c r="E993" s="39" t="s">
        <v>5197</v>
      </c>
    </row>
    <row r="994" spans="1:16" ht="12.75">
      <c r="A994" t="s">
        <v>50</v>
      </c>
      <c s="34" t="s">
        <v>1297</v>
      </c>
      <c s="34" t="s">
        <v>5198</v>
      </c>
      <c s="35" t="s">
        <v>5</v>
      </c>
      <c s="6" t="s">
        <v>5199</v>
      </c>
      <c s="36" t="s">
        <v>2716</v>
      </c>
      <c s="37">
        <v>66.143</v>
      </c>
      <c s="36">
        <v>0</v>
      </c>
      <c s="36">
        <f>ROUND(G994*H994,6)</f>
      </c>
      <c r="L994" s="38">
        <v>0</v>
      </c>
      <c s="32">
        <f>ROUND(ROUND(L994,2)*ROUND(G994,3),2)</f>
      </c>
      <c s="36" t="s">
        <v>62</v>
      </c>
      <c>
        <f>(M994*21)/100</f>
      </c>
      <c t="s">
        <v>28</v>
      </c>
    </row>
    <row r="995" spans="1:5" ht="12.75">
      <c r="A995" s="35" t="s">
        <v>56</v>
      </c>
      <c r="E995" s="39" t="s">
        <v>5199</v>
      </c>
    </row>
    <row r="996" spans="1:5" ht="114.75">
      <c r="A996" s="35" t="s">
        <v>57</v>
      </c>
      <c r="E996" s="42" t="s">
        <v>5200</v>
      </c>
    </row>
    <row r="997" spans="1:5" ht="89.25">
      <c r="A997" t="s">
        <v>58</v>
      </c>
      <c r="E997" s="39" t="s">
        <v>5197</v>
      </c>
    </row>
    <row r="998" spans="1:16" ht="12.75">
      <c r="A998" t="s">
        <v>50</v>
      </c>
      <c s="34" t="s">
        <v>1298</v>
      </c>
      <c s="34" t="s">
        <v>5201</v>
      </c>
      <c s="35" t="s">
        <v>5</v>
      </c>
      <c s="6" t="s">
        <v>5202</v>
      </c>
      <c s="36" t="s">
        <v>2176</v>
      </c>
      <c s="37">
        <v>9.663</v>
      </c>
      <c s="36">
        <v>0</v>
      </c>
      <c s="36">
        <f>ROUND(G998*H998,6)</f>
      </c>
      <c r="L998" s="38">
        <v>0</v>
      </c>
      <c s="32">
        <f>ROUND(ROUND(L998,2)*ROUND(G998,3),2)</f>
      </c>
      <c s="36" t="s">
        <v>55</v>
      </c>
      <c>
        <f>(M998*21)/100</f>
      </c>
      <c t="s">
        <v>28</v>
      </c>
    </row>
    <row r="999" spans="1:5" ht="12.75">
      <c r="A999" s="35" t="s">
        <v>56</v>
      </c>
      <c r="E999" s="39" t="s">
        <v>5202</v>
      </c>
    </row>
    <row r="1000" spans="1:5" ht="12.75">
      <c r="A1000" s="35" t="s">
        <v>57</v>
      </c>
      <c r="E1000" s="40" t="s">
        <v>5</v>
      </c>
    </row>
    <row r="1001" spans="1:5" ht="242.25">
      <c r="A1001" t="s">
        <v>58</v>
      </c>
      <c r="E1001" s="39" t="s">
        <v>5203</v>
      </c>
    </row>
    <row r="1002" spans="1:13" ht="12.75">
      <c r="A1002" t="s">
        <v>47</v>
      </c>
      <c r="C1002" s="31" t="s">
        <v>5204</v>
      </c>
      <c r="E1002" s="33" t="s">
        <v>5205</v>
      </c>
      <c r="J1002" s="32">
        <f>0</f>
      </c>
      <c s="32">
        <f>0</f>
      </c>
      <c s="32">
        <f>0+L1003+L1007+L1011+L1015+L1019+L1023+L1027</f>
      </c>
      <c s="32">
        <f>0+M1003+M1007+M1011+M1015+M1019+M1023+M1027</f>
      </c>
    </row>
    <row r="1003" spans="1:16" ht="12.75">
      <c r="A1003" t="s">
        <v>50</v>
      </c>
      <c s="34" t="s">
        <v>1299</v>
      </c>
      <c s="34" t="s">
        <v>5206</v>
      </c>
      <c s="35" t="s">
        <v>5</v>
      </c>
      <c s="6" t="s">
        <v>5207</v>
      </c>
      <c s="36" t="s">
        <v>2716</v>
      </c>
      <c s="37">
        <v>64.444</v>
      </c>
      <c s="36">
        <v>0</v>
      </c>
      <c s="36">
        <f>ROUND(G1003*H1003,6)</f>
      </c>
      <c r="L1003" s="38">
        <v>0</v>
      </c>
      <c s="32">
        <f>ROUND(ROUND(L1003,2)*ROUND(G1003,3),2)</f>
      </c>
      <c s="36" t="s">
        <v>55</v>
      </c>
      <c>
        <f>(M1003*21)/100</f>
      </c>
      <c t="s">
        <v>28</v>
      </c>
    </row>
    <row r="1004" spans="1:5" ht="12.75">
      <c r="A1004" s="35" t="s">
        <v>56</v>
      </c>
      <c r="E1004" s="39" t="s">
        <v>5207</v>
      </c>
    </row>
    <row r="1005" spans="1:5" ht="38.25">
      <c r="A1005" s="35" t="s">
        <v>57</v>
      </c>
      <c r="E1005" s="42" t="s">
        <v>5208</v>
      </c>
    </row>
    <row r="1006" spans="1:5" ht="89.25">
      <c r="A1006" t="s">
        <v>58</v>
      </c>
      <c r="E1006" s="39" t="s">
        <v>5209</v>
      </c>
    </row>
    <row r="1007" spans="1:16" ht="12.75">
      <c r="A1007" t="s">
        <v>50</v>
      </c>
      <c s="34" t="s">
        <v>1300</v>
      </c>
      <c s="34" t="s">
        <v>5210</v>
      </c>
      <c s="35" t="s">
        <v>5</v>
      </c>
      <c s="6" t="s">
        <v>5211</v>
      </c>
      <c s="36" t="s">
        <v>202</v>
      </c>
      <c s="37">
        <v>225.553</v>
      </c>
      <c s="36">
        <v>0</v>
      </c>
      <c s="36">
        <f>ROUND(G1007*H1007,6)</f>
      </c>
      <c r="L1007" s="38">
        <v>0</v>
      </c>
      <c s="32">
        <f>ROUND(ROUND(L1007,2)*ROUND(G1007,3),2)</f>
      </c>
      <c s="36" t="s">
        <v>55</v>
      </c>
      <c>
        <f>(M1007*21)/100</f>
      </c>
      <c t="s">
        <v>28</v>
      </c>
    </row>
    <row r="1008" spans="1:5" ht="12.75">
      <c r="A1008" s="35" t="s">
        <v>56</v>
      </c>
      <c r="E1008" s="39" t="s">
        <v>5211</v>
      </c>
    </row>
    <row r="1009" spans="1:5" ht="25.5">
      <c r="A1009" s="35" t="s">
        <v>57</v>
      </c>
      <c r="E1009" s="42" t="s">
        <v>5212</v>
      </c>
    </row>
    <row r="1010" spans="1:5" ht="89.25">
      <c r="A1010" t="s">
        <v>58</v>
      </c>
      <c r="E1010" s="39" t="s">
        <v>5213</v>
      </c>
    </row>
    <row r="1011" spans="1:16" ht="25.5">
      <c r="A1011" t="s">
        <v>50</v>
      </c>
      <c s="34" t="s">
        <v>1301</v>
      </c>
      <c s="34" t="s">
        <v>5214</v>
      </c>
      <c s="35" t="s">
        <v>5</v>
      </c>
      <c s="6" t="s">
        <v>5215</v>
      </c>
      <c s="36" t="s">
        <v>2716</v>
      </c>
      <c s="37">
        <v>59.67</v>
      </c>
      <c s="36">
        <v>0</v>
      </c>
      <c s="36">
        <f>ROUND(G1011*H1011,6)</f>
      </c>
      <c r="L1011" s="38">
        <v>0</v>
      </c>
      <c s="32">
        <f>ROUND(ROUND(L1011,2)*ROUND(G1011,3),2)</f>
      </c>
      <c s="36" t="s">
        <v>55</v>
      </c>
      <c>
        <f>(M1011*21)/100</f>
      </c>
      <c t="s">
        <v>28</v>
      </c>
    </row>
    <row r="1012" spans="1:5" ht="25.5">
      <c r="A1012" s="35" t="s">
        <v>56</v>
      </c>
      <c r="E1012" s="39" t="s">
        <v>5215</v>
      </c>
    </row>
    <row r="1013" spans="1:5" ht="25.5">
      <c r="A1013" s="35" t="s">
        <v>57</v>
      </c>
      <c r="E1013" s="42" t="s">
        <v>5059</v>
      </c>
    </row>
    <row r="1014" spans="1:5" ht="191.25">
      <c r="A1014" t="s">
        <v>58</v>
      </c>
      <c r="E1014" s="39" t="s">
        <v>5216</v>
      </c>
    </row>
    <row r="1015" spans="1:16" ht="12.75">
      <c r="A1015" t="s">
        <v>50</v>
      </c>
      <c s="34" t="s">
        <v>1302</v>
      </c>
      <c s="34" t="s">
        <v>5217</v>
      </c>
      <c s="35" t="s">
        <v>5</v>
      </c>
      <c s="6" t="s">
        <v>5218</v>
      </c>
      <c s="36" t="s">
        <v>202</v>
      </c>
      <c s="37">
        <v>214.812</v>
      </c>
      <c s="36">
        <v>0</v>
      </c>
      <c s="36">
        <f>ROUND(G1015*H1015,6)</f>
      </c>
      <c r="L1015" s="38">
        <v>0</v>
      </c>
      <c s="32">
        <f>ROUND(ROUND(L1015,2)*ROUND(G1015,3),2)</f>
      </c>
      <c s="36" t="s">
        <v>55</v>
      </c>
      <c>
        <f>(M1015*21)/100</f>
      </c>
      <c t="s">
        <v>28</v>
      </c>
    </row>
    <row r="1016" spans="1:5" ht="12.75">
      <c r="A1016" s="35" t="s">
        <v>56</v>
      </c>
      <c r="E1016" s="39" t="s">
        <v>5218</v>
      </c>
    </row>
    <row r="1017" spans="1:5" ht="25.5">
      <c r="A1017" s="35" t="s">
        <v>57</v>
      </c>
      <c r="E1017" s="42" t="s">
        <v>5219</v>
      </c>
    </row>
    <row r="1018" spans="1:5" ht="140.25">
      <c r="A1018" t="s">
        <v>58</v>
      </c>
      <c r="E1018" s="39" t="s">
        <v>5220</v>
      </c>
    </row>
    <row r="1019" spans="1:16" ht="12.75">
      <c r="A1019" t="s">
        <v>50</v>
      </c>
      <c s="34" t="s">
        <v>1303</v>
      </c>
      <c s="34" t="s">
        <v>5221</v>
      </c>
      <c s="35" t="s">
        <v>5</v>
      </c>
      <c s="6" t="s">
        <v>5222</v>
      </c>
      <c s="36" t="s">
        <v>2716</v>
      </c>
      <c s="37">
        <v>662.934</v>
      </c>
      <c s="36">
        <v>0</v>
      </c>
      <c s="36">
        <f>ROUND(G1019*H1019,6)</f>
      </c>
      <c r="L1019" s="38">
        <v>0</v>
      </c>
      <c s="32">
        <f>ROUND(ROUND(L1019,2)*ROUND(G1019,3),2)</f>
      </c>
      <c s="36" t="s">
        <v>55</v>
      </c>
      <c>
        <f>(M1019*21)/100</f>
      </c>
      <c t="s">
        <v>28</v>
      </c>
    </row>
    <row r="1020" spans="1:5" ht="12.75">
      <c r="A1020" s="35" t="s">
        <v>56</v>
      </c>
      <c r="E1020" s="39" t="s">
        <v>5222</v>
      </c>
    </row>
    <row r="1021" spans="1:5" ht="127.5">
      <c r="A1021" s="35" t="s">
        <v>57</v>
      </c>
      <c r="E1021" s="42" t="s">
        <v>5223</v>
      </c>
    </row>
    <row r="1022" spans="1:5" ht="140.25">
      <c r="A1022" t="s">
        <v>58</v>
      </c>
      <c r="E1022" s="39" t="s">
        <v>5224</v>
      </c>
    </row>
    <row r="1023" spans="1:16" ht="12.75">
      <c r="A1023" t="s">
        <v>50</v>
      </c>
      <c s="34" t="s">
        <v>1304</v>
      </c>
      <c s="34" t="s">
        <v>5225</v>
      </c>
      <c s="35" t="s">
        <v>5</v>
      </c>
      <c s="6" t="s">
        <v>5226</v>
      </c>
      <c s="36" t="s">
        <v>2716</v>
      </c>
      <c s="37">
        <v>185.215</v>
      </c>
      <c s="36">
        <v>0</v>
      </c>
      <c s="36">
        <f>ROUND(G1023*H1023,6)</f>
      </c>
      <c r="L1023" s="38">
        <v>0</v>
      </c>
      <c s="32">
        <f>ROUND(ROUND(L1023,2)*ROUND(G1023,3),2)</f>
      </c>
      <c s="36" t="s">
        <v>55</v>
      </c>
      <c>
        <f>(M1023*21)/100</f>
      </c>
      <c t="s">
        <v>28</v>
      </c>
    </row>
    <row r="1024" spans="1:5" ht="12.75">
      <c r="A1024" s="35" t="s">
        <v>56</v>
      </c>
      <c r="E1024" s="39" t="s">
        <v>5226</v>
      </c>
    </row>
    <row r="1025" spans="1:5" ht="76.5">
      <c r="A1025" s="35" t="s">
        <v>57</v>
      </c>
      <c r="E1025" s="42" t="s">
        <v>5227</v>
      </c>
    </row>
    <row r="1026" spans="1:5" ht="191.25">
      <c r="A1026" t="s">
        <v>58</v>
      </c>
      <c r="E1026" s="39" t="s">
        <v>5228</v>
      </c>
    </row>
    <row r="1027" spans="1:16" ht="12.75">
      <c r="A1027" t="s">
        <v>50</v>
      </c>
      <c s="34" t="s">
        <v>1305</v>
      </c>
      <c s="34" t="s">
        <v>5229</v>
      </c>
      <c s="35" t="s">
        <v>5</v>
      </c>
      <c s="6" t="s">
        <v>5230</v>
      </c>
      <c s="36" t="s">
        <v>2176</v>
      </c>
      <c s="37">
        <v>3.162</v>
      </c>
      <c s="36">
        <v>0</v>
      </c>
      <c s="36">
        <f>ROUND(G1027*H1027,6)</f>
      </c>
      <c r="L1027" s="38">
        <v>0</v>
      </c>
      <c s="32">
        <f>ROUND(ROUND(L1027,2)*ROUND(G1027,3),2)</f>
      </c>
      <c s="36" t="s">
        <v>55</v>
      </c>
      <c>
        <f>(M1027*21)/100</f>
      </c>
      <c t="s">
        <v>28</v>
      </c>
    </row>
    <row r="1028" spans="1:5" ht="12.75">
      <c r="A1028" s="35" t="s">
        <v>56</v>
      </c>
      <c r="E1028" s="39" t="s">
        <v>5230</v>
      </c>
    </row>
    <row r="1029" spans="1:5" ht="12.75">
      <c r="A1029" s="35" t="s">
        <v>57</v>
      </c>
      <c r="E1029" s="40" t="s">
        <v>5</v>
      </c>
    </row>
    <row r="1030" spans="1:5" ht="242.25">
      <c r="A1030" t="s">
        <v>58</v>
      </c>
      <c r="E1030" s="39" t="s">
        <v>5231</v>
      </c>
    </row>
    <row r="1031" spans="1:13" ht="12.75">
      <c r="A1031" t="s">
        <v>47</v>
      </c>
      <c r="C1031" s="31" t="s">
        <v>5232</v>
      </c>
      <c r="E1031" s="33" t="s">
        <v>5233</v>
      </c>
      <c r="J1031" s="32">
        <f>0</f>
      </c>
      <c s="32">
        <f>0</f>
      </c>
      <c s="32">
        <f>0+L1032+L1036+L1040+L1044+L1048+L1052+L1056+L1060+L1064+L1068+L1072+L1076+L1080+L1084+L1088+L1092+L1096+L1100+L1104+L1108+L1112+L1116+L1120+L1124+L1128+L1132+L1136+L1140+L1144+L1148+L1152+L1156+L1160+L1164</f>
      </c>
      <c s="32">
        <f>0+M1032+M1036+M1040+M1044+M1048+M1052+M1056+M1060+M1064+M1068+M1072+M1076+M1080+M1084+M1088+M1092+M1096+M1100+M1104+M1108+M1112+M1116+M1120+M1124+M1128+M1132+M1136+M1140+M1144+M1148+M1152+M1156+M1160+M1164</f>
      </c>
    </row>
    <row r="1032" spans="1:16" ht="12.75">
      <c r="A1032" t="s">
        <v>50</v>
      </c>
      <c s="34" t="s">
        <v>1306</v>
      </c>
      <c s="34" t="s">
        <v>5234</v>
      </c>
      <c s="35" t="s">
        <v>5</v>
      </c>
      <c s="6" t="s">
        <v>5235</v>
      </c>
      <c s="36" t="s">
        <v>54</v>
      </c>
      <c s="37">
        <v>22</v>
      </c>
      <c s="36">
        <v>0</v>
      </c>
      <c s="36">
        <f>ROUND(G1032*H1032,6)</f>
      </c>
      <c r="L1032" s="38">
        <v>0</v>
      </c>
      <c s="32">
        <f>ROUND(ROUND(L1032,2)*ROUND(G1032,3),2)</f>
      </c>
      <c s="36" t="s">
        <v>55</v>
      </c>
      <c>
        <f>(M1032*21)/100</f>
      </c>
      <c t="s">
        <v>28</v>
      </c>
    </row>
    <row r="1033" spans="1:5" ht="12.75">
      <c r="A1033" s="35" t="s">
        <v>56</v>
      </c>
      <c r="E1033" s="39" t="s">
        <v>5235</v>
      </c>
    </row>
    <row r="1034" spans="1:5" ht="12.75">
      <c r="A1034" s="35" t="s">
        <v>57</v>
      </c>
      <c r="E1034" s="40" t="s">
        <v>5</v>
      </c>
    </row>
    <row r="1035" spans="1:5" ht="89.25">
      <c r="A1035" t="s">
        <v>58</v>
      </c>
      <c r="E1035" s="39" t="s">
        <v>5236</v>
      </c>
    </row>
    <row r="1036" spans="1:16" ht="12.75">
      <c r="A1036" t="s">
        <v>50</v>
      </c>
      <c s="34" t="s">
        <v>1307</v>
      </c>
      <c s="34" t="s">
        <v>5237</v>
      </c>
      <c s="35" t="s">
        <v>5</v>
      </c>
      <c s="6" t="s">
        <v>5238</v>
      </c>
      <c s="36" t="s">
        <v>2716</v>
      </c>
      <c s="37">
        <v>25.333</v>
      </c>
      <c s="36">
        <v>0</v>
      </c>
      <c s="36">
        <f>ROUND(G1036*H1036,6)</f>
      </c>
      <c r="L1036" s="38">
        <v>0</v>
      </c>
      <c s="32">
        <f>ROUND(ROUND(L1036,2)*ROUND(G1036,3),2)</f>
      </c>
      <c s="36" t="s">
        <v>55</v>
      </c>
      <c>
        <f>(M1036*21)/100</f>
      </c>
      <c t="s">
        <v>28</v>
      </c>
    </row>
    <row r="1037" spans="1:5" ht="12.75">
      <c r="A1037" s="35" t="s">
        <v>56</v>
      </c>
      <c r="E1037" s="39" t="s">
        <v>5238</v>
      </c>
    </row>
    <row r="1038" spans="1:5" ht="76.5">
      <c r="A1038" s="35" t="s">
        <v>57</v>
      </c>
      <c r="E1038" s="42" t="s">
        <v>5239</v>
      </c>
    </row>
    <row r="1039" spans="1:5" ht="242.25">
      <c r="A1039" t="s">
        <v>58</v>
      </c>
      <c r="E1039" s="39" t="s">
        <v>5240</v>
      </c>
    </row>
    <row r="1040" spans="1:16" ht="25.5">
      <c r="A1040" t="s">
        <v>50</v>
      </c>
      <c s="34" t="s">
        <v>1308</v>
      </c>
      <c s="34" t="s">
        <v>5241</v>
      </c>
      <c s="35" t="s">
        <v>5</v>
      </c>
      <c s="6" t="s">
        <v>5242</v>
      </c>
      <c s="36" t="s">
        <v>2716</v>
      </c>
      <c s="37">
        <v>457.415</v>
      </c>
      <c s="36">
        <v>0</v>
      </c>
      <c s="36">
        <f>ROUND(G1040*H1040,6)</f>
      </c>
      <c r="L1040" s="38">
        <v>0</v>
      </c>
      <c s="32">
        <f>ROUND(ROUND(L1040,2)*ROUND(G1040,3),2)</f>
      </c>
      <c s="36" t="s">
        <v>55</v>
      </c>
      <c>
        <f>(M1040*21)/100</f>
      </c>
      <c t="s">
        <v>28</v>
      </c>
    </row>
    <row r="1041" spans="1:5" ht="25.5">
      <c r="A1041" s="35" t="s">
        <v>56</v>
      </c>
      <c r="E1041" s="39" t="s">
        <v>5242</v>
      </c>
    </row>
    <row r="1042" spans="1:5" ht="216.75">
      <c r="A1042" s="35" t="s">
        <v>57</v>
      </c>
      <c r="E1042" s="42" t="s">
        <v>5243</v>
      </c>
    </row>
    <row r="1043" spans="1:5" ht="242.25">
      <c r="A1043" t="s">
        <v>58</v>
      </c>
      <c r="E1043" s="39" t="s">
        <v>5244</v>
      </c>
    </row>
    <row r="1044" spans="1:16" ht="25.5">
      <c r="A1044" t="s">
        <v>50</v>
      </c>
      <c s="34" t="s">
        <v>1309</v>
      </c>
      <c s="34" t="s">
        <v>5245</v>
      </c>
      <c s="35" t="s">
        <v>5</v>
      </c>
      <c s="6" t="s">
        <v>5246</v>
      </c>
      <c s="36" t="s">
        <v>2716</v>
      </c>
      <c s="37">
        <v>4.772</v>
      </c>
      <c s="36">
        <v>0</v>
      </c>
      <c s="36">
        <f>ROUND(G1044*H1044,6)</f>
      </c>
      <c r="L1044" s="38">
        <v>0</v>
      </c>
      <c s="32">
        <f>ROUND(ROUND(L1044,2)*ROUND(G1044,3),2)</f>
      </c>
      <c s="36" t="s">
        <v>55</v>
      </c>
      <c>
        <f>(M1044*21)/100</f>
      </c>
      <c t="s">
        <v>28</v>
      </c>
    </row>
    <row r="1045" spans="1:5" ht="25.5">
      <c r="A1045" s="35" t="s">
        <v>56</v>
      </c>
      <c r="E1045" s="39" t="s">
        <v>5246</v>
      </c>
    </row>
    <row r="1046" spans="1:5" ht="38.25">
      <c r="A1046" s="35" t="s">
        <v>57</v>
      </c>
      <c r="E1046" s="42" t="s">
        <v>5247</v>
      </c>
    </row>
    <row r="1047" spans="1:5" ht="242.25">
      <c r="A1047" t="s">
        <v>58</v>
      </c>
      <c r="E1047" s="39" t="s">
        <v>5248</v>
      </c>
    </row>
    <row r="1048" spans="1:16" ht="12.75">
      <c r="A1048" t="s">
        <v>50</v>
      </c>
      <c s="34" t="s">
        <v>1310</v>
      </c>
      <c s="34" t="s">
        <v>5249</v>
      </c>
      <c s="35" t="s">
        <v>5</v>
      </c>
      <c s="6" t="s">
        <v>5250</v>
      </c>
      <c s="36" t="s">
        <v>2716</v>
      </c>
      <c s="37">
        <v>4.772</v>
      </c>
      <c s="36">
        <v>0</v>
      </c>
      <c s="36">
        <f>ROUND(G1048*H1048,6)</f>
      </c>
      <c r="L1048" s="38">
        <v>0</v>
      </c>
      <c s="32">
        <f>ROUND(ROUND(L1048,2)*ROUND(G1048,3),2)</f>
      </c>
      <c s="36" t="s">
        <v>55</v>
      </c>
      <c>
        <f>(M1048*21)/100</f>
      </c>
      <c t="s">
        <v>28</v>
      </c>
    </row>
    <row r="1049" spans="1:5" ht="12.75">
      <c r="A1049" s="35" t="s">
        <v>56</v>
      </c>
      <c r="E1049" s="39" t="s">
        <v>5250</v>
      </c>
    </row>
    <row r="1050" spans="1:5" ht="25.5">
      <c r="A1050" s="35" t="s">
        <v>57</v>
      </c>
      <c r="E1050" s="42" t="s">
        <v>5251</v>
      </c>
    </row>
    <row r="1051" spans="1:5" ht="191.25">
      <c r="A1051" t="s">
        <v>58</v>
      </c>
      <c r="E1051" s="39" t="s">
        <v>5252</v>
      </c>
    </row>
    <row r="1052" spans="1:16" ht="12.75">
      <c r="A1052" t="s">
        <v>50</v>
      </c>
      <c s="34" t="s">
        <v>1312</v>
      </c>
      <c s="34" t="s">
        <v>5253</v>
      </c>
      <c s="35" t="s">
        <v>5</v>
      </c>
      <c s="6" t="s">
        <v>5254</v>
      </c>
      <c s="36" t="s">
        <v>2716</v>
      </c>
      <c s="37">
        <v>57.178</v>
      </c>
      <c s="36">
        <v>0</v>
      </c>
      <c s="36">
        <f>ROUND(G1052*H1052,6)</f>
      </c>
      <c r="L1052" s="38">
        <v>0</v>
      </c>
      <c s="32">
        <f>ROUND(ROUND(L1052,2)*ROUND(G1052,3),2)</f>
      </c>
      <c s="36" t="s">
        <v>55</v>
      </c>
      <c>
        <f>(M1052*21)/100</f>
      </c>
      <c t="s">
        <v>28</v>
      </c>
    </row>
    <row r="1053" spans="1:5" ht="12.75">
      <c r="A1053" s="35" t="s">
        <v>56</v>
      </c>
      <c r="E1053" s="39" t="s">
        <v>5254</v>
      </c>
    </row>
    <row r="1054" spans="1:5" ht="51">
      <c r="A1054" s="35" t="s">
        <v>57</v>
      </c>
      <c r="E1054" s="42" t="s">
        <v>5255</v>
      </c>
    </row>
    <row r="1055" spans="1:5" ht="191.25">
      <c r="A1055" t="s">
        <v>58</v>
      </c>
      <c r="E1055" s="39" t="s">
        <v>5256</v>
      </c>
    </row>
    <row r="1056" spans="1:16" ht="25.5">
      <c r="A1056" t="s">
        <v>50</v>
      </c>
      <c s="34" t="s">
        <v>1313</v>
      </c>
      <c s="34" t="s">
        <v>5257</v>
      </c>
      <c s="35" t="s">
        <v>5</v>
      </c>
      <c s="6" t="s">
        <v>5258</v>
      </c>
      <c s="36" t="s">
        <v>2716</v>
      </c>
      <c s="37">
        <v>453.169</v>
      </c>
      <c s="36">
        <v>0</v>
      </c>
      <c s="36">
        <f>ROUND(G1056*H1056,6)</f>
      </c>
      <c r="L1056" s="38">
        <v>0</v>
      </c>
      <c s="32">
        <f>ROUND(ROUND(L1056,2)*ROUND(G1056,3),2)</f>
      </c>
      <c s="36" t="s">
        <v>55</v>
      </c>
      <c>
        <f>(M1056*21)/100</f>
      </c>
      <c t="s">
        <v>28</v>
      </c>
    </row>
    <row r="1057" spans="1:5" ht="25.5">
      <c r="A1057" s="35" t="s">
        <v>56</v>
      </c>
      <c r="E1057" s="39" t="s">
        <v>5258</v>
      </c>
    </row>
    <row r="1058" spans="1:5" ht="63.75">
      <c r="A1058" s="35" t="s">
        <v>57</v>
      </c>
      <c r="E1058" s="42" t="s">
        <v>5259</v>
      </c>
    </row>
    <row r="1059" spans="1:5" ht="191.25">
      <c r="A1059" t="s">
        <v>58</v>
      </c>
      <c r="E1059" s="39" t="s">
        <v>5260</v>
      </c>
    </row>
    <row r="1060" spans="1:16" ht="25.5">
      <c r="A1060" t="s">
        <v>50</v>
      </c>
      <c s="34" t="s">
        <v>1314</v>
      </c>
      <c s="34" t="s">
        <v>5261</v>
      </c>
      <c s="35" t="s">
        <v>5</v>
      </c>
      <c s="6" t="s">
        <v>5262</v>
      </c>
      <c s="36" t="s">
        <v>2716</v>
      </c>
      <c s="37">
        <v>8.663</v>
      </c>
      <c s="36">
        <v>0</v>
      </c>
      <c s="36">
        <f>ROUND(G1060*H1060,6)</f>
      </c>
      <c r="L1060" s="38">
        <v>0</v>
      </c>
      <c s="32">
        <f>ROUND(ROUND(L1060,2)*ROUND(G1060,3),2)</f>
      </c>
      <c s="36" t="s">
        <v>55</v>
      </c>
      <c>
        <f>(M1060*21)/100</f>
      </c>
      <c t="s">
        <v>28</v>
      </c>
    </row>
    <row r="1061" spans="1:5" ht="25.5">
      <c r="A1061" s="35" t="s">
        <v>56</v>
      </c>
      <c r="E1061" s="39" t="s">
        <v>5262</v>
      </c>
    </row>
    <row r="1062" spans="1:5" ht="25.5">
      <c r="A1062" s="35" t="s">
        <v>57</v>
      </c>
      <c r="E1062" s="42" t="s">
        <v>5263</v>
      </c>
    </row>
    <row r="1063" spans="1:5" ht="293.25">
      <c r="A1063" t="s">
        <v>58</v>
      </c>
      <c r="E1063" s="39" t="s">
        <v>5264</v>
      </c>
    </row>
    <row r="1064" spans="1:16" ht="25.5">
      <c r="A1064" t="s">
        <v>50</v>
      </c>
      <c s="34" t="s">
        <v>1315</v>
      </c>
      <c s="34" t="s">
        <v>5265</v>
      </c>
      <c s="35" t="s">
        <v>5</v>
      </c>
      <c s="6" t="s">
        <v>5266</v>
      </c>
      <c s="36" t="s">
        <v>2716</v>
      </c>
      <c s="37">
        <v>124.52</v>
      </c>
      <c s="36">
        <v>0</v>
      </c>
      <c s="36">
        <f>ROUND(G1064*H1064,6)</f>
      </c>
      <c r="L1064" s="38">
        <v>0</v>
      </c>
      <c s="32">
        <f>ROUND(ROUND(L1064,2)*ROUND(G1064,3),2)</f>
      </c>
      <c s="36" t="s">
        <v>55</v>
      </c>
      <c>
        <f>(M1064*21)/100</f>
      </c>
      <c t="s">
        <v>28</v>
      </c>
    </row>
    <row r="1065" spans="1:5" ht="25.5">
      <c r="A1065" s="35" t="s">
        <v>56</v>
      </c>
      <c r="E1065" s="39" t="s">
        <v>5266</v>
      </c>
    </row>
    <row r="1066" spans="1:5" ht="306">
      <c r="A1066" s="35" t="s">
        <v>57</v>
      </c>
      <c r="E1066" s="42" t="s">
        <v>5267</v>
      </c>
    </row>
    <row r="1067" spans="1:5" ht="242.25">
      <c r="A1067" t="s">
        <v>58</v>
      </c>
      <c r="E1067" s="39" t="s">
        <v>5268</v>
      </c>
    </row>
    <row r="1068" spans="1:16" ht="25.5">
      <c r="A1068" t="s">
        <v>50</v>
      </c>
      <c s="34" t="s">
        <v>1316</v>
      </c>
      <c s="34" t="s">
        <v>5269</v>
      </c>
      <c s="35" t="s">
        <v>5</v>
      </c>
      <c s="6" t="s">
        <v>5270</v>
      </c>
      <c s="36" t="s">
        <v>2716</v>
      </c>
      <c s="37">
        <v>341.803</v>
      </c>
      <c s="36">
        <v>0</v>
      </c>
      <c s="36">
        <f>ROUND(G1068*H1068,6)</f>
      </c>
      <c r="L1068" s="38">
        <v>0</v>
      </c>
      <c s="32">
        <f>ROUND(ROUND(L1068,2)*ROUND(G1068,3),2)</f>
      </c>
      <c s="36" t="s">
        <v>62</v>
      </c>
      <c>
        <f>(M1068*21)/100</f>
      </c>
      <c t="s">
        <v>28</v>
      </c>
    </row>
    <row r="1069" spans="1:5" ht="25.5">
      <c r="A1069" s="35" t="s">
        <v>56</v>
      </c>
      <c r="E1069" s="39" t="s">
        <v>5270</v>
      </c>
    </row>
    <row r="1070" spans="1:5" ht="409.5">
      <c r="A1070" s="35" t="s">
        <v>57</v>
      </c>
      <c r="E1070" s="42" t="s">
        <v>5271</v>
      </c>
    </row>
    <row r="1071" spans="1:5" ht="191.25">
      <c r="A1071" t="s">
        <v>58</v>
      </c>
      <c r="E1071" s="39" t="s">
        <v>5272</v>
      </c>
    </row>
    <row r="1072" spans="1:16" ht="12.75">
      <c r="A1072" t="s">
        <v>50</v>
      </c>
      <c s="34" t="s">
        <v>1317</v>
      </c>
      <c s="34" t="s">
        <v>5273</v>
      </c>
      <c s="35" t="s">
        <v>5</v>
      </c>
      <c s="6" t="s">
        <v>5274</v>
      </c>
      <c s="36" t="s">
        <v>2716</v>
      </c>
      <c s="37">
        <v>284.513</v>
      </c>
      <c s="36">
        <v>0</v>
      </c>
      <c s="36">
        <f>ROUND(G1072*H1072,6)</f>
      </c>
      <c r="L1072" s="38">
        <v>0</v>
      </c>
      <c s="32">
        <f>ROUND(ROUND(L1072,2)*ROUND(G1072,3),2)</f>
      </c>
      <c s="36" t="s">
        <v>55</v>
      </c>
      <c>
        <f>(M1072*21)/100</f>
      </c>
      <c t="s">
        <v>28</v>
      </c>
    </row>
    <row r="1073" spans="1:5" ht="12.75">
      <c r="A1073" s="35" t="s">
        <v>56</v>
      </c>
      <c r="E1073" s="39" t="s">
        <v>5274</v>
      </c>
    </row>
    <row r="1074" spans="1:5" ht="102">
      <c r="A1074" s="35" t="s">
        <v>57</v>
      </c>
      <c r="E1074" s="42" t="s">
        <v>5275</v>
      </c>
    </row>
    <row r="1075" spans="1:5" ht="191.25">
      <c r="A1075" t="s">
        <v>58</v>
      </c>
      <c r="E1075" s="39" t="s">
        <v>5276</v>
      </c>
    </row>
    <row r="1076" spans="1:16" ht="12.75">
      <c r="A1076" t="s">
        <v>50</v>
      </c>
      <c s="34" t="s">
        <v>1318</v>
      </c>
      <c s="34" t="s">
        <v>5277</v>
      </c>
      <c s="35" t="s">
        <v>5</v>
      </c>
      <c s="6" t="s">
        <v>5278</v>
      </c>
      <c s="36" t="s">
        <v>2716</v>
      </c>
      <c s="37">
        <v>288.512</v>
      </c>
      <c s="36">
        <v>0</v>
      </c>
      <c s="36">
        <f>ROUND(G1076*H1076,6)</f>
      </c>
      <c r="L1076" s="38">
        <v>0</v>
      </c>
      <c s="32">
        <f>ROUND(ROUND(L1076,2)*ROUND(G1076,3),2)</f>
      </c>
      <c s="36" t="s">
        <v>55</v>
      </c>
      <c>
        <f>(M1076*21)/100</f>
      </c>
      <c t="s">
        <v>28</v>
      </c>
    </row>
    <row r="1077" spans="1:5" ht="12.75">
      <c r="A1077" s="35" t="s">
        <v>56</v>
      </c>
      <c r="E1077" s="39" t="s">
        <v>5278</v>
      </c>
    </row>
    <row r="1078" spans="1:5" ht="51">
      <c r="A1078" s="35" t="s">
        <v>57</v>
      </c>
      <c r="E1078" s="42" t="s">
        <v>5279</v>
      </c>
    </row>
    <row r="1079" spans="1:5" ht="191.25">
      <c r="A1079" t="s">
        <v>58</v>
      </c>
      <c r="E1079" s="39" t="s">
        <v>5280</v>
      </c>
    </row>
    <row r="1080" spans="1:16" ht="25.5">
      <c r="A1080" t="s">
        <v>50</v>
      </c>
      <c s="34" t="s">
        <v>1319</v>
      </c>
      <c s="34" t="s">
        <v>5281</v>
      </c>
      <c s="35" t="s">
        <v>5</v>
      </c>
      <c s="6" t="s">
        <v>5282</v>
      </c>
      <c s="36" t="s">
        <v>2716</v>
      </c>
      <c s="37">
        <v>97.41</v>
      </c>
      <c s="36">
        <v>0</v>
      </c>
      <c s="36">
        <f>ROUND(G1080*H1080,6)</f>
      </c>
      <c r="L1080" s="38">
        <v>0</v>
      </c>
      <c s="32">
        <f>ROUND(ROUND(L1080,2)*ROUND(G1080,3),2)</f>
      </c>
      <c s="36" t="s">
        <v>55</v>
      </c>
      <c>
        <f>(M1080*21)/100</f>
      </c>
      <c t="s">
        <v>28</v>
      </c>
    </row>
    <row r="1081" spans="1:5" ht="25.5">
      <c r="A1081" s="35" t="s">
        <v>56</v>
      </c>
      <c r="E1081" s="39" t="s">
        <v>5282</v>
      </c>
    </row>
    <row r="1082" spans="1:5" ht="25.5">
      <c r="A1082" s="35" t="s">
        <v>57</v>
      </c>
      <c r="E1082" s="42" t="s">
        <v>5283</v>
      </c>
    </row>
    <row r="1083" spans="1:5" ht="191.25">
      <c r="A1083" t="s">
        <v>58</v>
      </c>
      <c r="E1083" s="39" t="s">
        <v>5284</v>
      </c>
    </row>
    <row r="1084" spans="1:16" ht="25.5">
      <c r="A1084" t="s">
        <v>50</v>
      </c>
      <c s="34" t="s">
        <v>1320</v>
      </c>
      <c s="34" t="s">
        <v>5285</v>
      </c>
      <c s="35" t="s">
        <v>5</v>
      </c>
      <c s="6" t="s">
        <v>5286</v>
      </c>
      <c s="36" t="s">
        <v>2716</v>
      </c>
      <c s="37">
        <v>3227.967</v>
      </c>
      <c s="36">
        <v>0</v>
      </c>
      <c s="36">
        <f>ROUND(G1084*H1084,6)</f>
      </c>
      <c r="L1084" s="38">
        <v>0</v>
      </c>
      <c s="32">
        <f>ROUND(ROUND(L1084,2)*ROUND(G1084,3),2)</f>
      </c>
      <c s="36" t="s">
        <v>55</v>
      </c>
      <c>
        <f>(M1084*21)/100</f>
      </c>
      <c t="s">
        <v>28</v>
      </c>
    </row>
    <row r="1085" spans="1:5" ht="25.5">
      <c r="A1085" s="35" t="s">
        <v>56</v>
      </c>
      <c r="E1085" s="39" t="s">
        <v>5286</v>
      </c>
    </row>
    <row r="1086" spans="1:5" ht="409.5">
      <c r="A1086" s="35" t="s">
        <v>57</v>
      </c>
      <c r="E1086" s="42" t="s">
        <v>5287</v>
      </c>
    </row>
    <row r="1087" spans="1:5" ht="242.25">
      <c r="A1087" t="s">
        <v>58</v>
      </c>
      <c r="E1087" s="39" t="s">
        <v>5288</v>
      </c>
    </row>
    <row r="1088" spans="1:16" ht="12.75">
      <c r="A1088" t="s">
        <v>50</v>
      </c>
      <c s="34" t="s">
        <v>1321</v>
      </c>
      <c s="34" t="s">
        <v>5289</v>
      </c>
      <c s="35" t="s">
        <v>5</v>
      </c>
      <c s="6" t="s">
        <v>5290</v>
      </c>
      <c s="36" t="s">
        <v>2716</v>
      </c>
      <c s="37">
        <v>314.43</v>
      </c>
      <c s="36">
        <v>0</v>
      </c>
      <c s="36">
        <f>ROUND(G1088*H1088,6)</f>
      </c>
      <c r="L1088" s="38">
        <v>0</v>
      </c>
      <c s="32">
        <f>ROUND(ROUND(L1088,2)*ROUND(G1088,3),2)</f>
      </c>
      <c s="36" t="s">
        <v>55</v>
      </c>
      <c>
        <f>(M1088*21)/100</f>
      </c>
      <c t="s">
        <v>28</v>
      </c>
    </row>
    <row r="1089" spans="1:5" ht="12.75">
      <c r="A1089" s="35" t="s">
        <v>56</v>
      </c>
      <c r="E1089" s="39" t="s">
        <v>5290</v>
      </c>
    </row>
    <row r="1090" spans="1:5" ht="293.25">
      <c r="A1090" s="35" t="s">
        <v>57</v>
      </c>
      <c r="E1090" s="42" t="s">
        <v>5291</v>
      </c>
    </row>
    <row r="1091" spans="1:5" ht="242.25">
      <c r="A1091" t="s">
        <v>58</v>
      </c>
      <c r="E1091" s="39" t="s">
        <v>5292</v>
      </c>
    </row>
    <row r="1092" spans="1:16" ht="25.5">
      <c r="A1092" t="s">
        <v>50</v>
      </c>
      <c s="34" t="s">
        <v>1322</v>
      </c>
      <c s="34" t="s">
        <v>5293</v>
      </c>
      <c s="35" t="s">
        <v>5</v>
      </c>
      <c s="6" t="s">
        <v>5294</v>
      </c>
      <c s="36" t="s">
        <v>2716</v>
      </c>
      <c s="37">
        <v>102.34</v>
      </c>
      <c s="36">
        <v>0</v>
      </c>
      <c s="36">
        <f>ROUND(G1092*H1092,6)</f>
      </c>
      <c r="L1092" s="38">
        <v>0</v>
      </c>
      <c s="32">
        <f>ROUND(ROUND(L1092,2)*ROUND(G1092,3),2)</f>
      </c>
      <c s="36" t="s">
        <v>55</v>
      </c>
      <c>
        <f>(M1092*21)/100</f>
      </c>
      <c t="s">
        <v>28</v>
      </c>
    </row>
    <row r="1093" spans="1:5" ht="25.5">
      <c r="A1093" s="35" t="s">
        <v>56</v>
      </c>
      <c r="E1093" s="39" t="s">
        <v>5294</v>
      </c>
    </row>
    <row r="1094" spans="1:5" ht="204">
      <c r="A1094" s="35" t="s">
        <v>57</v>
      </c>
      <c r="E1094" s="42" t="s">
        <v>5295</v>
      </c>
    </row>
    <row r="1095" spans="1:5" ht="242.25">
      <c r="A1095" t="s">
        <v>58</v>
      </c>
      <c r="E1095" s="39" t="s">
        <v>5296</v>
      </c>
    </row>
    <row r="1096" spans="1:16" ht="25.5">
      <c r="A1096" t="s">
        <v>50</v>
      </c>
      <c s="34" t="s">
        <v>1323</v>
      </c>
      <c s="34" t="s">
        <v>5297</v>
      </c>
      <c s="35" t="s">
        <v>5</v>
      </c>
      <c s="6" t="s">
        <v>5298</v>
      </c>
      <c s="36" t="s">
        <v>2716</v>
      </c>
      <c s="37">
        <v>1470.667</v>
      </c>
      <c s="36">
        <v>0</v>
      </c>
      <c s="36">
        <f>ROUND(G1096*H1096,6)</f>
      </c>
      <c r="L1096" s="38">
        <v>0</v>
      </c>
      <c s="32">
        <f>ROUND(ROUND(L1096,2)*ROUND(G1096,3),2)</f>
      </c>
      <c s="36" t="s">
        <v>55</v>
      </c>
      <c>
        <f>(M1096*21)/100</f>
      </c>
      <c t="s">
        <v>28</v>
      </c>
    </row>
    <row r="1097" spans="1:5" ht="25.5">
      <c r="A1097" s="35" t="s">
        <v>56</v>
      </c>
      <c r="E1097" s="39" t="s">
        <v>5298</v>
      </c>
    </row>
    <row r="1098" spans="1:5" ht="344.25">
      <c r="A1098" s="35" t="s">
        <v>57</v>
      </c>
      <c r="E1098" s="42" t="s">
        <v>5299</v>
      </c>
    </row>
    <row r="1099" spans="1:5" ht="191.25">
      <c r="A1099" t="s">
        <v>58</v>
      </c>
      <c r="E1099" s="39" t="s">
        <v>5300</v>
      </c>
    </row>
    <row r="1100" spans="1:16" ht="12.75">
      <c r="A1100" t="s">
        <v>50</v>
      </c>
      <c s="34" t="s">
        <v>1324</v>
      </c>
      <c s="34" t="s">
        <v>5301</v>
      </c>
      <c s="35" t="s">
        <v>5</v>
      </c>
      <c s="6" t="s">
        <v>5302</v>
      </c>
      <c s="36" t="s">
        <v>2716</v>
      </c>
      <c s="37">
        <v>48.96</v>
      </c>
      <c s="36">
        <v>0</v>
      </c>
      <c s="36">
        <f>ROUND(G1100*H1100,6)</f>
      </c>
      <c r="L1100" s="38">
        <v>0</v>
      </c>
      <c s="32">
        <f>ROUND(ROUND(L1100,2)*ROUND(G1100,3),2)</f>
      </c>
      <c s="36" t="s">
        <v>62</v>
      </c>
      <c>
        <f>(M1100*21)/100</f>
      </c>
      <c t="s">
        <v>28</v>
      </c>
    </row>
    <row r="1101" spans="1:5" ht="12.75">
      <c r="A1101" s="35" t="s">
        <v>56</v>
      </c>
      <c r="E1101" s="39" t="s">
        <v>5302</v>
      </c>
    </row>
    <row r="1102" spans="1:5" ht="38.25">
      <c r="A1102" s="35" t="s">
        <v>57</v>
      </c>
      <c r="E1102" s="42" t="s">
        <v>5303</v>
      </c>
    </row>
    <row r="1103" spans="1:5" ht="89.25">
      <c r="A1103" t="s">
        <v>58</v>
      </c>
      <c r="E1103" s="39" t="s">
        <v>5304</v>
      </c>
    </row>
    <row r="1104" spans="1:16" ht="12.75">
      <c r="A1104" t="s">
        <v>50</v>
      </c>
      <c s="34" t="s">
        <v>1325</v>
      </c>
      <c s="34" t="s">
        <v>5305</v>
      </c>
      <c s="35" t="s">
        <v>5</v>
      </c>
      <c s="6" t="s">
        <v>5306</v>
      </c>
      <c s="36" t="s">
        <v>2716</v>
      </c>
      <c s="37">
        <v>23.82</v>
      </c>
      <c s="36">
        <v>0</v>
      </c>
      <c s="36">
        <f>ROUND(G1104*H1104,6)</f>
      </c>
      <c r="L1104" s="38">
        <v>0</v>
      </c>
      <c s="32">
        <f>ROUND(ROUND(L1104,2)*ROUND(G1104,3),2)</f>
      </c>
      <c s="36" t="s">
        <v>55</v>
      </c>
      <c>
        <f>(M1104*21)/100</f>
      </c>
      <c t="s">
        <v>28</v>
      </c>
    </row>
    <row r="1105" spans="1:5" ht="12.75">
      <c r="A1105" s="35" t="s">
        <v>56</v>
      </c>
      <c r="E1105" s="39" t="s">
        <v>5306</v>
      </c>
    </row>
    <row r="1106" spans="1:5" ht="76.5">
      <c r="A1106" s="35" t="s">
        <v>57</v>
      </c>
      <c r="E1106" s="42" t="s">
        <v>5307</v>
      </c>
    </row>
    <row r="1107" spans="1:5" ht="140.25">
      <c r="A1107" t="s">
        <v>58</v>
      </c>
      <c r="E1107" s="39" t="s">
        <v>5308</v>
      </c>
    </row>
    <row r="1108" spans="1:16" ht="12.75">
      <c r="A1108" t="s">
        <v>50</v>
      </c>
      <c s="34" t="s">
        <v>1326</v>
      </c>
      <c s="34" t="s">
        <v>5309</v>
      </c>
      <c s="35" t="s">
        <v>5</v>
      </c>
      <c s="6" t="s">
        <v>5310</v>
      </c>
      <c s="36" t="s">
        <v>202</v>
      </c>
      <c s="37">
        <v>4.63</v>
      </c>
      <c s="36">
        <v>0</v>
      </c>
      <c s="36">
        <f>ROUND(G1108*H1108,6)</f>
      </c>
      <c r="L1108" s="38">
        <v>0</v>
      </c>
      <c s="32">
        <f>ROUND(ROUND(L1108,2)*ROUND(G1108,3),2)</f>
      </c>
      <c s="36" t="s">
        <v>55</v>
      </c>
      <c>
        <f>(M1108*21)/100</f>
      </c>
      <c t="s">
        <v>28</v>
      </c>
    </row>
    <row r="1109" spans="1:5" ht="12.75">
      <c r="A1109" s="35" t="s">
        <v>56</v>
      </c>
      <c r="E1109" s="39" t="s">
        <v>5310</v>
      </c>
    </row>
    <row r="1110" spans="1:5" ht="25.5">
      <c r="A1110" s="35" t="s">
        <v>57</v>
      </c>
      <c r="E1110" s="42" t="s">
        <v>5311</v>
      </c>
    </row>
    <row r="1111" spans="1:5" ht="191.25">
      <c r="A1111" t="s">
        <v>58</v>
      </c>
      <c r="E1111" s="39" t="s">
        <v>5312</v>
      </c>
    </row>
    <row r="1112" spans="1:16" ht="12.75">
      <c r="A1112" t="s">
        <v>50</v>
      </c>
      <c s="34" t="s">
        <v>1327</v>
      </c>
      <c s="34" t="s">
        <v>5313</v>
      </c>
      <c s="35" t="s">
        <v>5</v>
      </c>
      <c s="6" t="s">
        <v>5314</v>
      </c>
      <c s="36" t="s">
        <v>202</v>
      </c>
      <c s="37">
        <v>7.36</v>
      </c>
      <c s="36">
        <v>0</v>
      </c>
      <c s="36">
        <f>ROUND(G1112*H1112,6)</f>
      </c>
      <c r="L1112" s="38">
        <v>0</v>
      </c>
      <c s="32">
        <f>ROUND(ROUND(L1112,2)*ROUND(G1112,3),2)</f>
      </c>
      <c s="36" t="s">
        <v>55</v>
      </c>
      <c>
        <f>(M1112*21)/100</f>
      </c>
      <c t="s">
        <v>28</v>
      </c>
    </row>
    <row r="1113" spans="1:5" ht="12.75">
      <c r="A1113" s="35" t="s">
        <v>56</v>
      </c>
      <c r="E1113" s="39" t="s">
        <v>5314</v>
      </c>
    </row>
    <row r="1114" spans="1:5" ht="25.5">
      <c r="A1114" s="35" t="s">
        <v>57</v>
      </c>
      <c r="E1114" s="42" t="s">
        <v>5315</v>
      </c>
    </row>
    <row r="1115" spans="1:5" ht="242.25">
      <c r="A1115" t="s">
        <v>58</v>
      </c>
      <c r="E1115" s="39" t="s">
        <v>5316</v>
      </c>
    </row>
    <row r="1116" spans="1:16" ht="12.75">
      <c r="A1116" t="s">
        <v>50</v>
      </c>
      <c s="34" t="s">
        <v>1328</v>
      </c>
      <c s="34" t="s">
        <v>5317</v>
      </c>
      <c s="35" t="s">
        <v>5</v>
      </c>
      <c s="6" t="s">
        <v>5318</v>
      </c>
      <c s="36" t="s">
        <v>54</v>
      </c>
      <c s="37">
        <v>22</v>
      </c>
      <c s="36">
        <v>0</v>
      </c>
      <c s="36">
        <f>ROUND(G1116*H1116,6)</f>
      </c>
      <c r="L1116" s="38">
        <v>0</v>
      </c>
      <c s="32">
        <f>ROUND(ROUND(L1116,2)*ROUND(G1116,3),2)</f>
      </c>
      <c s="36" t="s">
        <v>55</v>
      </c>
      <c>
        <f>(M1116*21)/100</f>
      </c>
      <c t="s">
        <v>28</v>
      </c>
    </row>
    <row r="1117" spans="1:5" ht="12.75">
      <c r="A1117" s="35" t="s">
        <v>56</v>
      </c>
      <c r="E1117" s="39" t="s">
        <v>5318</v>
      </c>
    </row>
    <row r="1118" spans="1:5" ht="25.5">
      <c r="A1118" s="35" t="s">
        <v>57</v>
      </c>
      <c r="E1118" s="42" t="s">
        <v>5319</v>
      </c>
    </row>
    <row r="1119" spans="1:5" ht="191.25">
      <c r="A1119" t="s">
        <v>58</v>
      </c>
      <c r="E1119" s="39" t="s">
        <v>5320</v>
      </c>
    </row>
    <row r="1120" spans="1:16" ht="12.75">
      <c r="A1120" t="s">
        <v>50</v>
      </c>
      <c s="34" t="s">
        <v>1330</v>
      </c>
      <c s="34" t="s">
        <v>5321</v>
      </c>
      <c s="35" t="s">
        <v>5</v>
      </c>
      <c s="6" t="s">
        <v>5322</v>
      </c>
      <c s="36" t="s">
        <v>2716</v>
      </c>
      <c s="37">
        <v>78.627</v>
      </c>
      <c s="36">
        <v>0</v>
      </c>
      <c s="36">
        <f>ROUND(G1120*H1120,6)</f>
      </c>
      <c r="L1120" s="38">
        <v>0</v>
      </c>
      <c s="32">
        <f>ROUND(ROUND(L1120,2)*ROUND(G1120,3),2)</f>
      </c>
      <c s="36" t="s">
        <v>55</v>
      </c>
      <c>
        <f>(M1120*21)/100</f>
      </c>
      <c t="s">
        <v>28</v>
      </c>
    </row>
    <row r="1121" spans="1:5" ht="12.75">
      <c r="A1121" s="35" t="s">
        <v>56</v>
      </c>
      <c r="E1121" s="39" t="s">
        <v>5322</v>
      </c>
    </row>
    <row r="1122" spans="1:5" ht="51">
      <c r="A1122" s="35" t="s">
        <v>57</v>
      </c>
      <c r="E1122" s="42" t="s">
        <v>5323</v>
      </c>
    </row>
    <row r="1123" spans="1:5" ht="191.25">
      <c r="A1123" t="s">
        <v>58</v>
      </c>
      <c r="E1123" s="39" t="s">
        <v>5324</v>
      </c>
    </row>
    <row r="1124" spans="1:16" ht="12.75">
      <c r="A1124" t="s">
        <v>50</v>
      </c>
      <c s="34" t="s">
        <v>1331</v>
      </c>
      <c s="34" t="s">
        <v>5325</v>
      </c>
      <c s="35" t="s">
        <v>5</v>
      </c>
      <c s="6" t="s">
        <v>5326</v>
      </c>
      <c s="36" t="s">
        <v>54</v>
      </c>
      <c s="37">
        <v>17</v>
      </c>
      <c s="36">
        <v>0</v>
      </c>
      <c s="36">
        <f>ROUND(G1124*H1124,6)</f>
      </c>
      <c r="L1124" s="38">
        <v>0</v>
      </c>
      <c s="32">
        <f>ROUND(ROUND(L1124,2)*ROUND(G1124,3),2)</f>
      </c>
      <c s="36" t="s">
        <v>55</v>
      </c>
      <c>
        <f>(M1124*21)/100</f>
      </c>
      <c t="s">
        <v>28</v>
      </c>
    </row>
    <row r="1125" spans="1:5" ht="12.75">
      <c r="A1125" s="35" t="s">
        <v>56</v>
      </c>
      <c r="E1125" s="39" t="s">
        <v>5326</v>
      </c>
    </row>
    <row r="1126" spans="1:5" ht="51">
      <c r="A1126" s="35" t="s">
        <v>57</v>
      </c>
      <c r="E1126" s="42" t="s">
        <v>5327</v>
      </c>
    </row>
    <row r="1127" spans="1:5" ht="140.25">
      <c r="A1127" t="s">
        <v>58</v>
      </c>
      <c r="E1127" s="39" t="s">
        <v>5328</v>
      </c>
    </row>
    <row r="1128" spans="1:16" ht="12.75">
      <c r="A1128" t="s">
        <v>50</v>
      </c>
      <c s="34" t="s">
        <v>1332</v>
      </c>
      <c s="34" t="s">
        <v>5329</v>
      </c>
      <c s="35" t="s">
        <v>5</v>
      </c>
      <c s="6" t="s">
        <v>5330</v>
      </c>
      <c s="36" t="s">
        <v>2716</v>
      </c>
      <c s="37">
        <v>1.968</v>
      </c>
      <c s="36">
        <v>0</v>
      </c>
      <c s="36">
        <f>ROUND(G1128*H1128,6)</f>
      </c>
      <c r="L1128" s="38">
        <v>0</v>
      </c>
      <c s="32">
        <f>ROUND(ROUND(L1128,2)*ROUND(G1128,3),2)</f>
      </c>
      <c s="36" t="s">
        <v>55</v>
      </c>
      <c>
        <f>(M1128*21)/100</f>
      </c>
      <c t="s">
        <v>28</v>
      </c>
    </row>
    <row r="1129" spans="1:5" ht="12.75">
      <c r="A1129" s="35" t="s">
        <v>56</v>
      </c>
      <c r="E1129" s="39" t="s">
        <v>5330</v>
      </c>
    </row>
    <row r="1130" spans="1:5" ht="25.5">
      <c r="A1130" s="35" t="s">
        <v>57</v>
      </c>
      <c r="E1130" s="42" t="s">
        <v>5331</v>
      </c>
    </row>
    <row r="1131" spans="1:5" ht="191.25">
      <c r="A1131" t="s">
        <v>58</v>
      </c>
      <c r="E1131" s="39" t="s">
        <v>5332</v>
      </c>
    </row>
    <row r="1132" spans="1:16" ht="12.75">
      <c r="A1132" t="s">
        <v>50</v>
      </c>
      <c s="34" t="s">
        <v>1333</v>
      </c>
      <c s="34" t="s">
        <v>5333</v>
      </c>
      <c s="35" t="s">
        <v>5</v>
      </c>
      <c s="6" t="s">
        <v>5334</v>
      </c>
      <c s="36" t="s">
        <v>2716</v>
      </c>
      <c s="37">
        <v>40.013</v>
      </c>
      <c s="36">
        <v>0</v>
      </c>
      <c s="36">
        <f>ROUND(G1132*H1132,6)</f>
      </c>
      <c r="L1132" s="38">
        <v>0</v>
      </c>
      <c s="32">
        <f>ROUND(ROUND(L1132,2)*ROUND(G1132,3),2)</f>
      </c>
      <c s="36" t="s">
        <v>55</v>
      </c>
      <c>
        <f>(M1132*21)/100</f>
      </c>
      <c t="s">
        <v>28</v>
      </c>
    </row>
    <row r="1133" spans="1:5" ht="12.75">
      <c r="A1133" s="35" t="s">
        <v>56</v>
      </c>
      <c r="E1133" s="39" t="s">
        <v>5334</v>
      </c>
    </row>
    <row r="1134" spans="1:5" ht="140.25">
      <c r="A1134" s="35" t="s">
        <v>57</v>
      </c>
      <c r="E1134" s="42" t="s">
        <v>5335</v>
      </c>
    </row>
    <row r="1135" spans="1:5" ht="191.25">
      <c r="A1135" t="s">
        <v>58</v>
      </c>
      <c r="E1135" s="39" t="s">
        <v>5336</v>
      </c>
    </row>
    <row r="1136" spans="1:16" ht="12.75">
      <c r="A1136" t="s">
        <v>50</v>
      </c>
      <c s="34" t="s">
        <v>1334</v>
      </c>
      <c s="34" t="s">
        <v>5337</v>
      </c>
      <c s="35" t="s">
        <v>5</v>
      </c>
      <c s="6" t="s">
        <v>5338</v>
      </c>
      <c s="36" t="s">
        <v>2716</v>
      </c>
      <c s="37">
        <v>17.774</v>
      </c>
      <c s="36">
        <v>0</v>
      </c>
      <c s="36">
        <f>ROUND(G1136*H1136,6)</f>
      </c>
      <c r="L1136" s="38">
        <v>0</v>
      </c>
      <c s="32">
        <f>ROUND(ROUND(L1136,2)*ROUND(G1136,3),2)</f>
      </c>
      <c s="36" t="s">
        <v>55</v>
      </c>
      <c>
        <f>(M1136*21)/100</f>
      </c>
      <c t="s">
        <v>28</v>
      </c>
    </row>
    <row r="1137" spans="1:5" ht="12.75">
      <c r="A1137" s="35" t="s">
        <v>56</v>
      </c>
      <c r="E1137" s="39" t="s">
        <v>5338</v>
      </c>
    </row>
    <row r="1138" spans="1:5" ht="89.25">
      <c r="A1138" s="35" t="s">
        <v>57</v>
      </c>
      <c r="E1138" s="42" t="s">
        <v>5339</v>
      </c>
    </row>
    <row r="1139" spans="1:5" ht="191.25">
      <c r="A1139" t="s">
        <v>58</v>
      </c>
      <c r="E1139" s="39" t="s">
        <v>5340</v>
      </c>
    </row>
    <row r="1140" spans="1:16" ht="12.75">
      <c r="A1140" t="s">
        <v>50</v>
      </c>
      <c s="34" t="s">
        <v>1335</v>
      </c>
      <c s="34" t="s">
        <v>5341</v>
      </c>
      <c s="35" t="s">
        <v>5</v>
      </c>
      <c s="6" t="s">
        <v>5342</v>
      </c>
      <c s="36" t="s">
        <v>54</v>
      </c>
      <c s="37">
        <v>1</v>
      </c>
      <c s="36">
        <v>0</v>
      </c>
      <c s="36">
        <f>ROUND(G1140*H1140,6)</f>
      </c>
      <c r="L1140" s="38">
        <v>0</v>
      </c>
      <c s="32">
        <f>ROUND(ROUND(L1140,2)*ROUND(G1140,3),2)</f>
      </c>
      <c s="36" t="s">
        <v>55</v>
      </c>
      <c>
        <f>(M1140*21)/100</f>
      </c>
      <c t="s">
        <v>28</v>
      </c>
    </row>
    <row r="1141" spans="1:5" ht="12.75">
      <c r="A1141" s="35" t="s">
        <v>56</v>
      </c>
      <c r="E1141" s="39" t="s">
        <v>5342</v>
      </c>
    </row>
    <row r="1142" spans="1:5" ht="25.5">
      <c r="A1142" s="35" t="s">
        <v>57</v>
      </c>
      <c r="E1142" s="42" t="s">
        <v>5343</v>
      </c>
    </row>
    <row r="1143" spans="1:5" ht="242.25">
      <c r="A1143" t="s">
        <v>58</v>
      </c>
      <c r="E1143" s="39" t="s">
        <v>5344</v>
      </c>
    </row>
    <row r="1144" spans="1:16" ht="12.75">
      <c r="A1144" t="s">
        <v>50</v>
      </c>
      <c s="34" t="s">
        <v>1336</v>
      </c>
      <c s="34" t="s">
        <v>5345</v>
      </c>
      <c s="35" t="s">
        <v>5</v>
      </c>
      <c s="6" t="s">
        <v>5346</v>
      </c>
      <c s="36" t="s">
        <v>54</v>
      </c>
      <c s="37">
        <v>13</v>
      </c>
      <c s="36">
        <v>0</v>
      </c>
      <c s="36">
        <f>ROUND(G1144*H1144,6)</f>
      </c>
      <c r="L1144" s="38">
        <v>0</v>
      </c>
      <c s="32">
        <f>ROUND(ROUND(L1144,2)*ROUND(G1144,3),2)</f>
      </c>
      <c s="36" t="s">
        <v>55</v>
      </c>
      <c>
        <f>(M1144*21)/100</f>
      </c>
      <c t="s">
        <v>28</v>
      </c>
    </row>
    <row r="1145" spans="1:5" ht="12.75">
      <c r="A1145" s="35" t="s">
        <v>56</v>
      </c>
      <c r="E1145" s="39" t="s">
        <v>5346</v>
      </c>
    </row>
    <row r="1146" spans="1:5" ht="89.25">
      <c r="A1146" s="35" t="s">
        <v>57</v>
      </c>
      <c r="E1146" s="42" t="s">
        <v>5347</v>
      </c>
    </row>
    <row r="1147" spans="1:5" ht="242.25">
      <c r="A1147" t="s">
        <v>58</v>
      </c>
      <c r="E1147" s="39" t="s">
        <v>5348</v>
      </c>
    </row>
    <row r="1148" spans="1:16" ht="12.75">
      <c r="A1148" t="s">
        <v>50</v>
      </c>
      <c s="34" t="s">
        <v>1337</v>
      </c>
      <c s="34" t="s">
        <v>5349</v>
      </c>
      <c s="35" t="s">
        <v>5</v>
      </c>
      <c s="6" t="s">
        <v>5350</v>
      </c>
      <c s="36" t="s">
        <v>54</v>
      </c>
      <c s="37">
        <v>4</v>
      </c>
      <c s="36">
        <v>0</v>
      </c>
      <c s="36">
        <f>ROUND(G1148*H1148,6)</f>
      </c>
      <c r="L1148" s="38">
        <v>0</v>
      </c>
      <c s="32">
        <f>ROUND(ROUND(L1148,2)*ROUND(G1148,3),2)</f>
      </c>
      <c s="36" t="s">
        <v>55</v>
      </c>
      <c>
        <f>(M1148*21)/100</f>
      </c>
      <c t="s">
        <v>28</v>
      </c>
    </row>
    <row r="1149" spans="1:5" ht="12.75">
      <c r="A1149" s="35" t="s">
        <v>56</v>
      </c>
      <c r="E1149" s="39" t="s">
        <v>5350</v>
      </c>
    </row>
    <row r="1150" spans="1:5" ht="63.75">
      <c r="A1150" s="35" t="s">
        <v>57</v>
      </c>
      <c r="E1150" s="42" t="s">
        <v>5351</v>
      </c>
    </row>
    <row r="1151" spans="1:5" ht="242.25">
      <c r="A1151" t="s">
        <v>58</v>
      </c>
      <c r="E1151" s="39" t="s">
        <v>5352</v>
      </c>
    </row>
    <row r="1152" spans="1:16" ht="12.75">
      <c r="A1152" t="s">
        <v>50</v>
      </c>
      <c s="34" t="s">
        <v>1338</v>
      </c>
      <c s="34" t="s">
        <v>5353</v>
      </c>
      <c s="35" t="s">
        <v>5</v>
      </c>
      <c s="6" t="s">
        <v>5354</v>
      </c>
      <c s="36" t="s">
        <v>2716</v>
      </c>
      <c s="37">
        <v>3.36</v>
      </c>
      <c s="36">
        <v>0</v>
      </c>
      <c s="36">
        <f>ROUND(G1152*H1152,6)</f>
      </c>
      <c r="L1152" s="38">
        <v>0</v>
      </c>
      <c s="32">
        <f>ROUND(ROUND(L1152,2)*ROUND(G1152,3),2)</f>
      </c>
      <c s="36" t="s">
        <v>55</v>
      </c>
      <c>
        <f>(M1152*21)/100</f>
      </c>
      <c t="s">
        <v>28</v>
      </c>
    </row>
    <row r="1153" spans="1:5" ht="12.75">
      <c r="A1153" s="35" t="s">
        <v>56</v>
      </c>
      <c r="E1153" s="39" t="s">
        <v>5354</v>
      </c>
    </row>
    <row r="1154" spans="1:5" ht="25.5">
      <c r="A1154" s="35" t="s">
        <v>57</v>
      </c>
      <c r="E1154" s="42" t="s">
        <v>5355</v>
      </c>
    </row>
    <row r="1155" spans="1:5" ht="191.25">
      <c r="A1155" t="s">
        <v>58</v>
      </c>
      <c r="E1155" s="39" t="s">
        <v>5356</v>
      </c>
    </row>
    <row r="1156" spans="1:16" ht="12.75">
      <c r="A1156" t="s">
        <v>50</v>
      </c>
      <c s="34" t="s">
        <v>1339</v>
      </c>
      <c s="34" t="s">
        <v>5357</v>
      </c>
      <c s="35" t="s">
        <v>5</v>
      </c>
      <c s="6" t="s">
        <v>5358</v>
      </c>
      <c s="36" t="s">
        <v>2716</v>
      </c>
      <c s="37">
        <v>2.52</v>
      </c>
      <c s="36">
        <v>0</v>
      </c>
      <c s="36">
        <f>ROUND(G1156*H1156,6)</f>
      </c>
      <c r="L1156" s="38">
        <v>0</v>
      </c>
      <c s="32">
        <f>ROUND(ROUND(L1156,2)*ROUND(G1156,3),2)</f>
      </c>
      <c s="36" t="s">
        <v>55</v>
      </c>
      <c>
        <f>(M1156*21)/100</f>
      </c>
      <c t="s">
        <v>28</v>
      </c>
    </row>
    <row r="1157" spans="1:5" ht="12.75">
      <c r="A1157" s="35" t="s">
        <v>56</v>
      </c>
      <c r="E1157" s="39" t="s">
        <v>5358</v>
      </c>
    </row>
    <row r="1158" spans="1:5" ht="25.5">
      <c r="A1158" s="35" t="s">
        <v>57</v>
      </c>
      <c r="E1158" s="42" t="s">
        <v>5359</v>
      </c>
    </row>
    <row r="1159" spans="1:5" ht="191.25">
      <c r="A1159" t="s">
        <v>58</v>
      </c>
      <c r="E1159" s="39" t="s">
        <v>5360</v>
      </c>
    </row>
    <row r="1160" spans="1:16" ht="25.5">
      <c r="A1160" t="s">
        <v>50</v>
      </c>
      <c s="34" t="s">
        <v>1340</v>
      </c>
      <c s="34" t="s">
        <v>5361</v>
      </c>
      <c s="35" t="s">
        <v>5</v>
      </c>
      <c s="6" t="s">
        <v>5362</v>
      </c>
      <c s="36" t="s">
        <v>202</v>
      </c>
      <c s="37">
        <v>6.48</v>
      </c>
      <c s="36">
        <v>0</v>
      </c>
      <c s="36">
        <f>ROUND(G1160*H1160,6)</f>
      </c>
      <c r="L1160" s="38">
        <v>0</v>
      </c>
      <c s="32">
        <f>ROUND(ROUND(L1160,2)*ROUND(G1160,3),2)</f>
      </c>
      <c s="36" t="s">
        <v>55</v>
      </c>
      <c>
        <f>(M1160*21)/100</f>
      </c>
      <c t="s">
        <v>28</v>
      </c>
    </row>
    <row r="1161" spans="1:5" ht="25.5">
      <c r="A1161" s="35" t="s">
        <v>56</v>
      </c>
      <c r="E1161" s="39" t="s">
        <v>5362</v>
      </c>
    </row>
    <row r="1162" spans="1:5" ht="25.5">
      <c r="A1162" s="35" t="s">
        <v>57</v>
      </c>
      <c r="E1162" s="42" t="s">
        <v>5363</v>
      </c>
    </row>
    <row r="1163" spans="1:5" ht="140.25">
      <c r="A1163" t="s">
        <v>58</v>
      </c>
      <c r="E1163" s="39" t="s">
        <v>5364</v>
      </c>
    </row>
    <row r="1164" spans="1:16" ht="12.75">
      <c r="A1164" t="s">
        <v>50</v>
      </c>
      <c s="34" t="s">
        <v>1341</v>
      </c>
      <c s="34" t="s">
        <v>5365</v>
      </c>
      <c s="35" t="s">
        <v>5</v>
      </c>
      <c s="6" t="s">
        <v>5366</v>
      </c>
      <c s="36" t="s">
        <v>2176</v>
      </c>
      <c s="37">
        <v>119.45</v>
      </c>
      <c s="36">
        <v>0</v>
      </c>
      <c s="36">
        <f>ROUND(G1164*H1164,6)</f>
      </c>
      <c r="L1164" s="38">
        <v>0</v>
      </c>
      <c s="32">
        <f>ROUND(ROUND(L1164,2)*ROUND(G1164,3),2)</f>
      </c>
      <c s="36" t="s">
        <v>55</v>
      </c>
      <c>
        <f>(M1164*21)/100</f>
      </c>
      <c t="s">
        <v>28</v>
      </c>
    </row>
    <row r="1165" spans="1:5" ht="12.75">
      <c r="A1165" s="35" t="s">
        <v>56</v>
      </c>
      <c r="E1165" s="39" t="s">
        <v>5366</v>
      </c>
    </row>
    <row r="1166" spans="1:5" ht="12.75">
      <c r="A1166" s="35" t="s">
        <v>57</v>
      </c>
      <c r="E1166" s="40" t="s">
        <v>5</v>
      </c>
    </row>
    <row r="1167" spans="1:5" ht="242.25">
      <c r="A1167" t="s">
        <v>58</v>
      </c>
      <c r="E1167" s="39" t="s">
        <v>5367</v>
      </c>
    </row>
    <row r="1168" spans="1:13" ht="12.75">
      <c r="A1168" t="s">
        <v>47</v>
      </c>
      <c r="C1168" s="31" t="s">
        <v>5368</v>
      </c>
      <c r="E1168" s="33" t="s">
        <v>5369</v>
      </c>
      <c r="J1168" s="32">
        <f>0</f>
      </c>
      <c s="32">
        <f>0</f>
      </c>
      <c s="32">
        <f>0+L1169+L1173+L1177+L1181+L1185+L1189+L1193+L1197+L1201+L1205+L1209+L1213+L1217+L1221+L1225+L1229+L1233+L1237+L1241+L1245+L1249+L1253+L1257+L1261+L1265+L1269+L1273+L1277+L1281+L1285+L1289+L1293+L1297+L1301+L1305+L1309+L1313+L1317+L1321+L1325+L1329+L1333+L1337+L1341+L1345+L1349+L1353+L1357+L1361+L1365+L1369+L1373+L1377+L1381+L1385+L1389+L1393+L1397+L1401+L1405+L1409+L1413+L1417+L1421+L1425+L1429+L1433+L1437+L1441+L1445+L1449+L1453+L1457+L1461+L1465+L1469+L1473+L1477+L1481+L1485+L1489+L1493+L1497+L1501+L1505+L1509+L1513+L1517+L1521+L1525+L1529+L1533+L1537+L1541+L1545+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L2737+L2741+L2745+L2749+L2753+L2757+L2761+L2765+L2769+L2773+L2777+L2781+L2785+L2789+L2793+L2797+L2801+L2805+L2809+L2813+L2817+L2821+L2825+L2829+L2833+L2837+L2841+L2845+L2849+L2853+L2857+L2861+L2865+L2869+L2873+L2877+L2881+L2885+L2889+L2893+L2897+L2901+L2905+L2909+L2913+L2917+L2921+L2925+L2929+L2933+L2937+L2941+L2945+L2949+L2953+L2957+L2961+L2965+L2969+L2973+L2977+L2981+L2985+L2989+L2993+L2997+L3001+L3005+L3009+L3013+L3017+L3021+L3025+L3029+L3033+L3037+L3041+L3045+L3049+L3053+L3057+L3061+L3065+L3069+L3073+L3077+L3081+L3085+L3089+L3093+L3097+L3101+L3105+L3109+L3113+L3117+L3121+L3125+L3129+L3133+L3137+L3141+L3145+L3149+L3153+L3157+L3161+L3165+L3169+L3173+L3177+L3181+L3185+L3189+L3193+L3197+L3201+L3205+L3209+L3213+L3217+L3221+L3225+L3229+L3233+L3237+L3241+L3245+L3249+L3253+L3257+L3261+L3265+L3269+L3273+L3277+L3281+L3285+L3289+L3293</f>
      </c>
      <c s="32">
        <f>0+M1169+M1173+M1177+M1181+M1185+M1189+M1193+M1197+M1201+M1205+M1209+M1213+M1217+M1221+M1225+M1229+M1233+M1237+M1241+M1245+M1249+M1253+M1257+M1261+M1265+M1269+M1273+M1277+M1281+M1285+M1289+M1293+M1297+M1301+M1305+M1309+M1313+M1317+M1321+M1325+M1329+M1333+M1337+M1341+M1345+M1349+M1353+M1357+M1361+M1365+M1369+M1373+M1377+M1381+M1385+M1389+M1393+M1397+M1401+M1405+M1409+M1413+M1417+M1421+M1425+M1429+M1433+M1437+M1441+M1445+M1449+M1453+M1457+M1461+M1465+M1469+M1473+M1477+M1481+M1485+M1489+M1493+M1497+M1501+M1505+M1509+M1513+M1517+M1521+M1525+M1529+M1533+M1537+M1541+M1545+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M2737+M2741+M2745+M2749+M2753+M2757+M2761+M2765+M2769+M2773+M2777+M2781+M2785+M2789+M2793+M2797+M2801+M2805+M2809+M2813+M2817+M2821+M2825+M2829+M2833+M2837+M2841+M2845+M2849+M2853+M2857+M2861+M2865+M2869+M2873+M2877+M2881+M2885+M2889+M2893+M2897+M2901+M2905+M2909+M2913+M2917+M2921+M2925+M2929+M2933+M2937+M2941+M2945+M2949+M2953+M2957+M2961+M2965+M2969+M2973+M2977+M2981+M2985+M2989+M2993+M2997+M3001+M3005+M3009+M3013+M3017+M3021+M3025+M3029+M3033+M3037+M3041+M3045+M3049+M3053+M3057+M3061+M3065+M3069+M3073+M3077+M3081+M3085+M3089+M3093+M3097+M3101+M3105+M3109+M3113+M3117+M3121+M3125+M3129+M3133+M3137+M3141+M3145+M3149+M3153+M3157+M3161+M3165+M3169+M3173+M3177+M3181+M3185+M3189+M3193+M3197+M3201+M3205+M3209+M3213+M3217+M3221+M3225+M3229+M3233+M3237+M3241+M3245+M3249+M3253+M3257+M3261+M3265+M3269+M3273+M3277+M3281+M3285+M3289+M3293</f>
      </c>
    </row>
    <row r="1169" spans="1:16" ht="25.5">
      <c r="A1169" t="s">
        <v>50</v>
      </c>
      <c s="34" t="s">
        <v>1342</v>
      </c>
      <c s="34" t="s">
        <v>5370</v>
      </c>
      <c s="35" t="s">
        <v>5</v>
      </c>
      <c s="6" t="s">
        <v>5371</v>
      </c>
      <c s="36" t="s">
        <v>54</v>
      </c>
      <c s="37">
        <v>4</v>
      </c>
      <c s="36">
        <v>0</v>
      </c>
      <c s="36">
        <f>ROUND(G1169*H1169,6)</f>
      </c>
      <c r="L1169" s="38">
        <v>0</v>
      </c>
      <c s="32">
        <f>ROUND(ROUND(L1169,2)*ROUND(G1169,3),2)</f>
      </c>
      <c s="36" t="s">
        <v>62</v>
      </c>
      <c>
        <f>(M1169*21)/100</f>
      </c>
      <c t="s">
        <v>28</v>
      </c>
    </row>
    <row r="1170" spans="1:5" ht="25.5">
      <c r="A1170" s="35" t="s">
        <v>56</v>
      </c>
      <c r="E1170" s="39" t="s">
        <v>5371</v>
      </c>
    </row>
    <row r="1171" spans="1:5" ht="12.75">
      <c r="A1171" s="35" t="s">
        <v>57</v>
      </c>
      <c r="E1171" s="40" t="s">
        <v>5</v>
      </c>
    </row>
    <row r="1172" spans="1:5" ht="191.25">
      <c r="A1172" t="s">
        <v>58</v>
      </c>
      <c r="E1172" s="39" t="s">
        <v>5372</v>
      </c>
    </row>
    <row r="1173" spans="1:16" ht="25.5">
      <c r="A1173" t="s">
        <v>50</v>
      </c>
      <c s="34" t="s">
        <v>1343</v>
      </c>
      <c s="34" t="s">
        <v>114</v>
      </c>
      <c s="35" t="s">
        <v>5</v>
      </c>
      <c s="6" t="s">
        <v>5373</v>
      </c>
      <c s="36" t="s">
        <v>54</v>
      </c>
      <c s="37">
        <v>1</v>
      </c>
      <c s="36">
        <v>0</v>
      </c>
      <c s="36">
        <f>ROUND(G1173*H1173,6)</f>
      </c>
      <c r="L1173" s="38">
        <v>0</v>
      </c>
      <c s="32">
        <f>ROUND(ROUND(L1173,2)*ROUND(G1173,3),2)</f>
      </c>
      <c s="36" t="s">
        <v>62</v>
      </c>
      <c>
        <f>(M1173*21)/100</f>
      </c>
      <c t="s">
        <v>28</v>
      </c>
    </row>
    <row r="1174" spans="1:5" ht="25.5">
      <c r="A1174" s="35" t="s">
        <v>56</v>
      </c>
      <c r="E1174" s="39" t="s">
        <v>5373</v>
      </c>
    </row>
    <row r="1175" spans="1:5" ht="12.75">
      <c r="A1175" s="35" t="s">
        <v>57</v>
      </c>
      <c r="E1175" s="40" t="s">
        <v>5</v>
      </c>
    </row>
    <row r="1176" spans="1:5" ht="140.25">
      <c r="A1176" t="s">
        <v>58</v>
      </c>
      <c r="E1176" s="39" t="s">
        <v>5374</v>
      </c>
    </row>
    <row r="1177" spans="1:16" ht="12.75">
      <c r="A1177" t="s">
        <v>50</v>
      </c>
      <c s="34" t="s">
        <v>1344</v>
      </c>
      <c s="34" t="s">
        <v>5375</v>
      </c>
      <c s="35" t="s">
        <v>5</v>
      </c>
      <c s="6" t="s">
        <v>5376</v>
      </c>
      <c s="36" t="s">
        <v>54</v>
      </c>
      <c s="37">
        <v>114</v>
      </c>
      <c s="36">
        <v>0</v>
      </c>
      <c s="36">
        <f>ROUND(G1177*H1177,6)</f>
      </c>
      <c r="L1177" s="38">
        <v>0</v>
      </c>
      <c s="32">
        <f>ROUND(ROUND(L1177,2)*ROUND(G1177,3),2)</f>
      </c>
      <c s="36" t="s">
        <v>55</v>
      </c>
      <c>
        <f>(M1177*21)/100</f>
      </c>
      <c t="s">
        <v>28</v>
      </c>
    </row>
    <row r="1178" spans="1:5" ht="12.75">
      <c r="A1178" s="35" t="s">
        <v>56</v>
      </c>
      <c r="E1178" s="39" t="s">
        <v>5376</v>
      </c>
    </row>
    <row r="1179" spans="1:5" ht="409.5">
      <c r="A1179" s="35" t="s">
        <v>57</v>
      </c>
      <c r="E1179" s="42" t="s">
        <v>5377</v>
      </c>
    </row>
    <row r="1180" spans="1:5" ht="89.25">
      <c r="A1180" t="s">
        <v>58</v>
      </c>
      <c r="E1180" s="39" t="s">
        <v>5378</v>
      </c>
    </row>
    <row r="1181" spans="1:16" ht="12.75">
      <c r="A1181" t="s">
        <v>50</v>
      </c>
      <c s="34" t="s">
        <v>1345</v>
      </c>
      <c s="34" t="s">
        <v>5379</v>
      </c>
      <c s="35" t="s">
        <v>5</v>
      </c>
      <c s="6" t="s">
        <v>5380</v>
      </c>
      <c s="36" t="s">
        <v>54</v>
      </c>
      <c s="37">
        <v>108</v>
      </c>
      <c s="36">
        <v>0</v>
      </c>
      <c s="36">
        <f>ROUND(G1181*H1181,6)</f>
      </c>
      <c r="L1181" s="38">
        <v>0</v>
      </c>
      <c s="32">
        <f>ROUND(ROUND(L1181,2)*ROUND(G1181,3),2)</f>
      </c>
      <c s="36" t="s">
        <v>55</v>
      </c>
      <c>
        <f>(M1181*21)/100</f>
      </c>
      <c t="s">
        <v>28</v>
      </c>
    </row>
    <row r="1182" spans="1:5" ht="12.75">
      <c r="A1182" s="35" t="s">
        <v>56</v>
      </c>
      <c r="E1182" s="39" t="s">
        <v>5380</v>
      </c>
    </row>
    <row r="1183" spans="1:5" ht="12.75">
      <c r="A1183" s="35" t="s">
        <v>57</v>
      </c>
      <c r="E1183" s="40" t="s">
        <v>5</v>
      </c>
    </row>
    <row r="1184" spans="1:5" ht="89.25">
      <c r="A1184" t="s">
        <v>58</v>
      </c>
      <c r="E1184" s="39" t="s">
        <v>5381</v>
      </c>
    </row>
    <row r="1185" spans="1:16" ht="12.75">
      <c r="A1185" t="s">
        <v>50</v>
      </c>
      <c s="34" t="s">
        <v>1346</v>
      </c>
      <c s="34" t="s">
        <v>5382</v>
      </c>
      <c s="35" t="s">
        <v>5</v>
      </c>
      <c s="6" t="s">
        <v>5383</v>
      </c>
      <c s="36" t="s">
        <v>54</v>
      </c>
      <c s="37">
        <v>7</v>
      </c>
      <c s="36">
        <v>0</v>
      </c>
      <c s="36">
        <f>ROUND(G1185*H1185,6)</f>
      </c>
      <c r="L1185" s="38">
        <v>0</v>
      </c>
      <c s="32">
        <f>ROUND(ROUND(L1185,2)*ROUND(G1185,3),2)</f>
      </c>
      <c s="36" t="s">
        <v>62</v>
      </c>
      <c>
        <f>(M1185*21)/100</f>
      </c>
      <c t="s">
        <v>28</v>
      </c>
    </row>
    <row r="1186" spans="1:5" ht="12.75">
      <c r="A1186" s="35" t="s">
        <v>56</v>
      </c>
      <c r="E1186" s="39" t="s">
        <v>5383</v>
      </c>
    </row>
    <row r="1187" spans="1:5" ht="25.5">
      <c r="A1187" s="35" t="s">
        <v>57</v>
      </c>
      <c r="E1187" s="42" t="s">
        <v>5384</v>
      </c>
    </row>
    <row r="1188" spans="1:5" ht="89.25">
      <c r="A1188" t="s">
        <v>58</v>
      </c>
      <c r="E1188" s="39" t="s">
        <v>5385</v>
      </c>
    </row>
    <row r="1189" spans="1:16" ht="12.75">
      <c r="A1189" t="s">
        <v>50</v>
      </c>
      <c s="34" t="s">
        <v>1348</v>
      </c>
      <c s="34" t="s">
        <v>5386</v>
      </c>
      <c s="35" t="s">
        <v>5</v>
      </c>
      <c s="6" t="s">
        <v>5387</v>
      </c>
      <c s="36" t="s">
        <v>54</v>
      </c>
      <c s="37">
        <v>1</v>
      </c>
      <c s="36">
        <v>0</v>
      </c>
      <c s="36">
        <f>ROUND(G1189*H1189,6)</f>
      </c>
      <c r="L1189" s="38">
        <v>0</v>
      </c>
      <c s="32">
        <f>ROUND(ROUND(L1189,2)*ROUND(G1189,3),2)</f>
      </c>
      <c s="36" t="s">
        <v>62</v>
      </c>
      <c>
        <f>(M1189*21)/100</f>
      </c>
      <c t="s">
        <v>28</v>
      </c>
    </row>
    <row r="1190" spans="1:5" ht="12.75">
      <c r="A1190" s="35" t="s">
        <v>56</v>
      </c>
      <c r="E1190" s="39" t="s">
        <v>5387</v>
      </c>
    </row>
    <row r="1191" spans="1:5" ht="25.5">
      <c r="A1191" s="35" t="s">
        <v>57</v>
      </c>
      <c r="E1191" s="42" t="s">
        <v>5388</v>
      </c>
    </row>
    <row r="1192" spans="1:5" ht="89.25">
      <c r="A1192" t="s">
        <v>58</v>
      </c>
      <c r="E1192" s="39" t="s">
        <v>5389</v>
      </c>
    </row>
    <row r="1193" spans="1:16" ht="12.75">
      <c r="A1193" t="s">
        <v>50</v>
      </c>
      <c s="34" t="s">
        <v>1349</v>
      </c>
      <c s="34" t="s">
        <v>5390</v>
      </c>
      <c s="35" t="s">
        <v>5</v>
      </c>
      <c s="6" t="s">
        <v>5391</v>
      </c>
      <c s="36" t="s">
        <v>54</v>
      </c>
      <c s="37">
        <v>1</v>
      </c>
      <c s="36">
        <v>0</v>
      </c>
      <c s="36">
        <f>ROUND(G1193*H1193,6)</f>
      </c>
      <c r="L1193" s="38">
        <v>0</v>
      </c>
      <c s="32">
        <f>ROUND(ROUND(L1193,2)*ROUND(G1193,3),2)</f>
      </c>
      <c s="36" t="s">
        <v>62</v>
      </c>
      <c>
        <f>(M1193*21)/100</f>
      </c>
      <c t="s">
        <v>28</v>
      </c>
    </row>
    <row r="1194" spans="1:5" ht="12.75">
      <c r="A1194" s="35" t="s">
        <v>56</v>
      </c>
      <c r="E1194" s="39" t="s">
        <v>5391</v>
      </c>
    </row>
    <row r="1195" spans="1:5" ht="25.5">
      <c r="A1195" s="35" t="s">
        <v>57</v>
      </c>
      <c r="E1195" s="42" t="s">
        <v>5392</v>
      </c>
    </row>
    <row r="1196" spans="1:5" ht="89.25">
      <c r="A1196" t="s">
        <v>58</v>
      </c>
      <c r="E1196" s="39" t="s">
        <v>5393</v>
      </c>
    </row>
    <row r="1197" spans="1:16" ht="12.75">
      <c r="A1197" t="s">
        <v>50</v>
      </c>
      <c s="34" t="s">
        <v>1350</v>
      </c>
      <c s="34" t="s">
        <v>5394</v>
      </c>
      <c s="35" t="s">
        <v>5</v>
      </c>
      <c s="6" t="s">
        <v>5395</v>
      </c>
      <c s="36" t="s">
        <v>54</v>
      </c>
      <c s="37">
        <v>2</v>
      </c>
      <c s="36">
        <v>0</v>
      </c>
      <c s="36">
        <f>ROUND(G1197*H1197,6)</f>
      </c>
      <c r="L1197" s="38">
        <v>0</v>
      </c>
      <c s="32">
        <f>ROUND(ROUND(L1197,2)*ROUND(G1197,3),2)</f>
      </c>
      <c s="36" t="s">
        <v>62</v>
      </c>
      <c>
        <f>(M1197*21)/100</f>
      </c>
      <c t="s">
        <v>28</v>
      </c>
    </row>
    <row r="1198" spans="1:5" ht="12.75">
      <c r="A1198" s="35" t="s">
        <v>56</v>
      </c>
      <c r="E1198" s="39" t="s">
        <v>5395</v>
      </c>
    </row>
    <row r="1199" spans="1:5" ht="25.5">
      <c r="A1199" s="35" t="s">
        <v>57</v>
      </c>
      <c r="E1199" s="42" t="s">
        <v>5396</v>
      </c>
    </row>
    <row r="1200" spans="1:5" ht="89.25">
      <c r="A1200" t="s">
        <v>58</v>
      </c>
      <c r="E1200" s="39" t="s">
        <v>5397</v>
      </c>
    </row>
    <row r="1201" spans="1:16" ht="12.75">
      <c r="A1201" t="s">
        <v>50</v>
      </c>
      <c s="34" t="s">
        <v>1351</v>
      </c>
      <c s="34" t="s">
        <v>5398</v>
      </c>
      <c s="35" t="s">
        <v>5</v>
      </c>
      <c s="6" t="s">
        <v>5399</v>
      </c>
      <c s="36" t="s">
        <v>54</v>
      </c>
      <c s="37">
        <v>1</v>
      </c>
      <c s="36">
        <v>0</v>
      </c>
      <c s="36">
        <f>ROUND(G1201*H1201,6)</f>
      </c>
      <c r="L1201" s="38">
        <v>0</v>
      </c>
      <c s="32">
        <f>ROUND(ROUND(L1201,2)*ROUND(G1201,3),2)</f>
      </c>
      <c s="36" t="s">
        <v>62</v>
      </c>
      <c>
        <f>(M1201*21)/100</f>
      </c>
      <c t="s">
        <v>28</v>
      </c>
    </row>
    <row r="1202" spans="1:5" ht="12.75">
      <c r="A1202" s="35" t="s">
        <v>56</v>
      </c>
      <c r="E1202" s="39" t="s">
        <v>5399</v>
      </c>
    </row>
    <row r="1203" spans="1:5" ht="25.5">
      <c r="A1203" s="35" t="s">
        <v>57</v>
      </c>
      <c r="E1203" s="42" t="s">
        <v>5400</v>
      </c>
    </row>
    <row r="1204" spans="1:5" ht="89.25">
      <c r="A1204" t="s">
        <v>58</v>
      </c>
      <c r="E1204" s="39" t="s">
        <v>5401</v>
      </c>
    </row>
    <row r="1205" spans="1:16" ht="12.75">
      <c r="A1205" t="s">
        <v>50</v>
      </c>
      <c s="34" t="s">
        <v>1352</v>
      </c>
      <c s="34" t="s">
        <v>5402</v>
      </c>
      <c s="35" t="s">
        <v>5</v>
      </c>
      <c s="6" t="s">
        <v>5403</v>
      </c>
      <c s="36" t="s">
        <v>54</v>
      </c>
      <c s="37">
        <v>1</v>
      </c>
      <c s="36">
        <v>0</v>
      </c>
      <c s="36">
        <f>ROUND(G1205*H1205,6)</f>
      </c>
      <c r="L1205" s="38">
        <v>0</v>
      </c>
      <c s="32">
        <f>ROUND(ROUND(L1205,2)*ROUND(G1205,3),2)</f>
      </c>
      <c s="36" t="s">
        <v>62</v>
      </c>
      <c>
        <f>(M1205*21)/100</f>
      </c>
      <c t="s">
        <v>28</v>
      </c>
    </row>
    <row r="1206" spans="1:5" ht="12.75">
      <c r="A1206" s="35" t="s">
        <v>56</v>
      </c>
      <c r="E1206" s="39" t="s">
        <v>5403</v>
      </c>
    </row>
    <row r="1207" spans="1:5" ht="25.5">
      <c r="A1207" s="35" t="s">
        <v>57</v>
      </c>
      <c r="E1207" s="42" t="s">
        <v>5404</v>
      </c>
    </row>
    <row r="1208" spans="1:5" ht="89.25">
      <c r="A1208" t="s">
        <v>58</v>
      </c>
      <c r="E1208" s="39" t="s">
        <v>5405</v>
      </c>
    </row>
    <row r="1209" spans="1:16" ht="12.75">
      <c r="A1209" t="s">
        <v>50</v>
      </c>
      <c s="34" t="s">
        <v>1353</v>
      </c>
      <c s="34" t="s">
        <v>5406</v>
      </c>
      <c s="35" t="s">
        <v>5</v>
      </c>
      <c s="6" t="s">
        <v>5407</v>
      </c>
      <c s="36" t="s">
        <v>54</v>
      </c>
      <c s="37">
        <v>1</v>
      </c>
      <c s="36">
        <v>0</v>
      </c>
      <c s="36">
        <f>ROUND(G1209*H1209,6)</f>
      </c>
      <c r="L1209" s="38">
        <v>0</v>
      </c>
      <c s="32">
        <f>ROUND(ROUND(L1209,2)*ROUND(G1209,3),2)</f>
      </c>
      <c s="36" t="s">
        <v>62</v>
      </c>
      <c>
        <f>(M1209*21)/100</f>
      </c>
      <c t="s">
        <v>28</v>
      </c>
    </row>
    <row r="1210" spans="1:5" ht="12.75">
      <c r="A1210" s="35" t="s">
        <v>56</v>
      </c>
      <c r="E1210" s="39" t="s">
        <v>5407</v>
      </c>
    </row>
    <row r="1211" spans="1:5" ht="25.5">
      <c r="A1211" s="35" t="s">
        <v>57</v>
      </c>
      <c r="E1211" s="42" t="s">
        <v>5408</v>
      </c>
    </row>
    <row r="1212" spans="1:5" ht="89.25">
      <c r="A1212" t="s">
        <v>58</v>
      </c>
      <c r="E1212" s="39" t="s">
        <v>5409</v>
      </c>
    </row>
    <row r="1213" spans="1:16" ht="12.75">
      <c r="A1213" t="s">
        <v>50</v>
      </c>
      <c s="34" t="s">
        <v>1354</v>
      </c>
      <c s="34" t="s">
        <v>5410</v>
      </c>
      <c s="35" t="s">
        <v>5</v>
      </c>
      <c s="6" t="s">
        <v>5411</v>
      </c>
      <c s="36" t="s">
        <v>54</v>
      </c>
      <c s="37">
        <v>1</v>
      </c>
      <c s="36">
        <v>0</v>
      </c>
      <c s="36">
        <f>ROUND(G1213*H1213,6)</f>
      </c>
      <c r="L1213" s="38">
        <v>0</v>
      </c>
      <c s="32">
        <f>ROUND(ROUND(L1213,2)*ROUND(G1213,3),2)</f>
      </c>
      <c s="36" t="s">
        <v>62</v>
      </c>
      <c>
        <f>(M1213*21)/100</f>
      </c>
      <c t="s">
        <v>28</v>
      </c>
    </row>
    <row r="1214" spans="1:5" ht="12.75">
      <c r="A1214" s="35" t="s">
        <v>56</v>
      </c>
      <c r="E1214" s="39" t="s">
        <v>5411</v>
      </c>
    </row>
    <row r="1215" spans="1:5" ht="25.5">
      <c r="A1215" s="35" t="s">
        <v>57</v>
      </c>
      <c r="E1215" s="42" t="s">
        <v>5412</v>
      </c>
    </row>
    <row r="1216" spans="1:5" ht="89.25">
      <c r="A1216" t="s">
        <v>58</v>
      </c>
      <c r="E1216" s="39" t="s">
        <v>5413</v>
      </c>
    </row>
    <row r="1217" spans="1:16" ht="12.75">
      <c r="A1217" t="s">
        <v>50</v>
      </c>
      <c s="34" t="s">
        <v>1355</v>
      </c>
      <c s="34" t="s">
        <v>5414</v>
      </c>
      <c s="35" t="s">
        <v>5</v>
      </c>
      <c s="6" t="s">
        <v>5415</v>
      </c>
      <c s="36" t="s">
        <v>54</v>
      </c>
      <c s="37">
        <v>1</v>
      </c>
      <c s="36">
        <v>0</v>
      </c>
      <c s="36">
        <f>ROUND(G1217*H1217,6)</f>
      </c>
      <c r="L1217" s="38">
        <v>0</v>
      </c>
      <c s="32">
        <f>ROUND(ROUND(L1217,2)*ROUND(G1217,3),2)</f>
      </c>
      <c s="36" t="s">
        <v>62</v>
      </c>
      <c>
        <f>(M1217*21)/100</f>
      </c>
      <c t="s">
        <v>28</v>
      </c>
    </row>
    <row r="1218" spans="1:5" ht="12.75">
      <c r="A1218" s="35" t="s">
        <v>56</v>
      </c>
      <c r="E1218" s="39" t="s">
        <v>5415</v>
      </c>
    </row>
    <row r="1219" spans="1:5" ht="25.5">
      <c r="A1219" s="35" t="s">
        <v>57</v>
      </c>
      <c r="E1219" s="42" t="s">
        <v>5416</v>
      </c>
    </row>
    <row r="1220" spans="1:5" ht="89.25">
      <c r="A1220" t="s">
        <v>58</v>
      </c>
      <c r="E1220" s="39" t="s">
        <v>5417</v>
      </c>
    </row>
    <row r="1221" spans="1:16" ht="12.75">
      <c r="A1221" t="s">
        <v>50</v>
      </c>
      <c s="34" t="s">
        <v>1356</v>
      </c>
      <c s="34" t="s">
        <v>5418</v>
      </c>
      <c s="35" t="s">
        <v>5</v>
      </c>
      <c s="6" t="s">
        <v>5419</v>
      </c>
      <c s="36" t="s">
        <v>54</v>
      </c>
      <c s="37">
        <v>1</v>
      </c>
      <c s="36">
        <v>0</v>
      </c>
      <c s="36">
        <f>ROUND(G1221*H1221,6)</f>
      </c>
      <c r="L1221" s="38">
        <v>0</v>
      </c>
      <c s="32">
        <f>ROUND(ROUND(L1221,2)*ROUND(G1221,3),2)</f>
      </c>
      <c s="36" t="s">
        <v>62</v>
      </c>
      <c>
        <f>(M1221*21)/100</f>
      </c>
      <c t="s">
        <v>28</v>
      </c>
    </row>
    <row r="1222" spans="1:5" ht="12.75">
      <c r="A1222" s="35" t="s">
        <v>56</v>
      </c>
      <c r="E1222" s="39" t="s">
        <v>5419</v>
      </c>
    </row>
    <row r="1223" spans="1:5" ht="25.5">
      <c r="A1223" s="35" t="s">
        <v>57</v>
      </c>
      <c r="E1223" s="42" t="s">
        <v>5420</v>
      </c>
    </row>
    <row r="1224" spans="1:5" ht="89.25">
      <c r="A1224" t="s">
        <v>58</v>
      </c>
      <c r="E1224" s="39" t="s">
        <v>5421</v>
      </c>
    </row>
    <row r="1225" spans="1:16" ht="12.75">
      <c r="A1225" t="s">
        <v>50</v>
      </c>
      <c s="34" t="s">
        <v>1357</v>
      </c>
      <c s="34" t="s">
        <v>5422</v>
      </c>
      <c s="35" t="s">
        <v>5</v>
      </c>
      <c s="6" t="s">
        <v>5423</v>
      </c>
      <c s="36" t="s">
        <v>54</v>
      </c>
      <c s="37">
        <v>1</v>
      </c>
      <c s="36">
        <v>0</v>
      </c>
      <c s="36">
        <f>ROUND(G1225*H1225,6)</f>
      </c>
      <c r="L1225" s="38">
        <v>0</v>
      </c>
      <c s="32">
        <f>ROUND(ROUND(L1225,2)*ROUND(G1225,3),2)</f>
      </c>
      <c s="36" t="s">
        <v>62</v>
      </c>
      <c>
        <f>(M1225*21)/100</f>
      </c>
      <c t="s">
        <v>28</v>
      </c>
    </row>
    <row r="1226" spans="1:5" ht="12.75">
      <c r="A1226" s="35" t="s">
        <v>56</v>
      </c>
      <c r="E1226" s="39" t="s">
        <v>5423</v>
      </c>
    </row>
    <row r="1227" spans="1:5" ht="25.5">
      <c r="A1227" s="35" t="s">
        <v>57</v>
      </c>
      <c r="E1227" s="42" t="s">
        <v>5424</v>
      </c>
    </row>
    <row r="1228" spans="1:5" ht="89.25">
      <c r="A1228" t="s">
        <v>58</v>
      </c>
      <c r="E1228" s="39" t="s">
        <v>5425</v>
      </c>
    </row>
    <row r="1229" spans="1:16" ht="12.75">
      <c r="A1229" t="s">
        <v>50</v>
      </c>
      <c s="34" t="s">
        <v>1358</v>
      </c>
      <c s="34" t="s">
        <v>5426</v>
      </c>
      <c s="35" t="s">
        <v>5</v>
      </c>
      <c s="6" t="s">
        <v>5427</v>
      </c>
      <c s="36" t="s">
        <v>54</v>
      </c>
      <c s="37">
        <v>1</v>
      </c>
      <c s="36">
        <v>0</v>
      </c>
      <c s="36">
        <f>ROUND(G1229*H1229,6)</f>
      </c>
      <c r="L1229" s="38">
        <v>0</v>
      </c>
      <c s="32">
        <f>ROUND(ROUND(L1229,2)*ROUND(G1229,3),2)</f>
      </c>
      <c s="36" t="s">
        <v>62</v>
      </c>
      <c>
        <f>(M1229*21)/100</f>
      </c>
      <c t="s">
        <v>28</v>
      </c>
    </row>
    <row r="1230" spans="1:5" ht="12.75">
      <c r="A1230" s="35" t="s">
        <v>56</v>
      </c>
      <c r="E1230" s="39" t="s">
        <v>5427</v>
      </c>
    </row>
    <row r="1231" spans="1:5" ht="25.5">
      <c r="A1231" s="35" t="s">
        <v>57</v>
      </c>
      <c r="E1231" s="42" t="s">
        <v>5428</v>
      </c>
    </row>
    <row r="1232" spans="1:5" ht="89.25">
      <c r="A1232" t="s">
        <v>58</v>
      </c>
      <c r="E1232" s="39" t="s">
        <v>5429</v>
      </c>
    </row>
    <row r="1233" spans="1:16" ht="12.75">
      <c r="A1233" t="s">
        <v>50</v>
      </c>
      <c s="34" t="s">
        <v>1359</v>
      </c>
      <c s="34" t="s">
        <v>5430</v>
      </c>
      <c s="35" t="s">
        <v>5</v>
      </c>
      <c s="6" t="s">
        <v>5431</v>
      </c>
      <c s="36" t="s">
        <v>54</v>
      </c>
      <c s="37">
        <v>1</v>
      </c>
      <c s="36">
        <v>0</v>
      </c>
      <c s="36">
        <f>ROUND(G1233*H1233,6)</f>
      </c>
      <c r="L1233" s="38">
        <v>0</v>
      </c>
      <c s="32">
        <f>ROUND(ROUND(L1233,2)*ROUND(G1233,3),2)</f>
      </c>
      <c s="36" t="s">
        <v>62</v>
      </c>
      <c>
        <f>(M1233*21)/100</f>
      </c>
      <c t="s">
        <v>28</v>
      </c>
    </row>
    <row r="1234" spans="1:5" ht="12.75">
      <c r="A1234" s="35" t="s">
        <v>56</v>
      </c>
      <c r="E1234" s="39" t="s">
        <v>5431</v>
      </c>
    </row>
    <row r="1235" spans="1:5" ht="25.5">
      <c r="A1235" s="35" t="s">
        <v>57</v>
      </c>
      <c r="E1235" s="42" t="s">
        <v>5432</v>
      </c>
    </row>
    <row r="1236" spans="1:5" ht="89.25">
      <c r="A1236" t="s">
        <v>58</v>
      </c>
      <c r="E1236" s="39" t="s">
        <v>5433</v>
      </c>
    </row>
    <row r="1237" spans="1:16" ht="12.75">
      <c r="A1237" t="s">
        <v>50</v>
      </c>
      <c s="34" t="s">
        <v>1360</v>
      </c>
      <c s="34" t="s">
        <v>5434</v>
      </c>
      <c s="35" t="s">
        <v>5</v>
      </c>
      <c s="6" t="s">
        <v>5435</v>
      </c>
      <c s="36" t="s">
        <v>54</v>
      </c>
      <c s="37">
        <v>1</v>
      </c>
      <c s="36">
        <v>0</v>
      </c>
      <c s="36">
        <f>ROUND(G1237*H1237,6)</f>
      </c>
      <c r="L1237" s="38">
        <v>0</v>
      </c>
      <c s="32">
        <f>ROUND(ROUND(L1237,2)*ROUND(G1237,3),2)</f>
      </c>
      <c s="36" t="s">
        <v>62</v>
      </c>
      <c>
        <f>(M1237*21)/100</f>
      </c>
      <c t="s">
        <v>28</v>
      </c>
    </row>
    <row r="1238" spans="1:5" ht="12.75">
      <c r="A1238" s="35" t="s">
        <v>56</v>
      </c>
      <c r="E1238" s="39" t="s">
        <v>5435</v>
      </c>
    </row>
    <row r="1239" spans="1:5" ht="25.5">
      <c r="A1239" s="35" t="s">
        <v>57</v>
      </c>
      <c r="E1239" s="42" t="s">
        <v>5436</v>
      </c>
    </row>
    <row r="1240" spans="1:5" ht="89.25">
      <c r="A1240" t="s">
        <v>58</v>
      </c>
      <c r="E1240" s="39" t="s">
        <v>5437</v>
      </c>
    </row>
    <row r="1241" spans="1:16" ht="12.75">
      <c r="A1241" t="s">
        <v>50</v>
      </c>
      <c s="34" t="s">
        <v>1361</v>
      </c>
      <c s="34" t="s">
        <v>5438</v>
      </c>
      <c s="35" t="s">
        <v>5</v>
      </c>
      <c s="6" t="s">
        <v>5439</v>
      </c>
      <c s="36" t="s">
        <v>54</v>
      </c>
      <c s="37">
        <v>1</v>
      </c>
      <c s="36">
        <v>0</v>
      </c>
      <c s="36">
        <f>ROUND(G1241*H1241,6)</f>
      </c>
      <c r="L1241" s="38">
        <v>0</v>
      </c>
      <c s="32">
        <f>ROUND(ROUND(L1241,2)*ROUND(G1241,3),2)</f>
      </c>
      <c s="36" t="s">
        <v>62</v>
      </c>
      <c>
        <f>(M1241*21)/100</f>
      </c>
      <c t="s">
        <v>28</v>
      </c>
    </row>
    <row r="1242" spans="1:5" ht="12.75">
      <c r="A1242" s="35" t="s">
        <v>56</v>
      </c>
      <c r="E1242" s="39" t="s">
        <v>5439</v>
      </c>
    </row>
    <row r="1243" spans="1:5" ht="25.5">
      <c r="A1243" s="35" t="s">
        <v>57</v>
      </c>
      <c r="E1243" s="42" t="s">
        <v>5440</v>
      </c>
    </row>
    <row r="1244" spans="1:5" ht="89.25">
      <c r="A1244" t="s">
        <v>58</v>
      </c>
      <c r="E1244" s="39" t="s">
        <v>5441</v>
      </c>
    </row>
    <row r="1245" spans="1:16" ht="12.75">
      <c r="A1245" t="s">
        <v>50</v>
      </c>
      <c s="34" t="s">
        <v>1362</v>
      </c>
      <c s="34" t="s">
        <v>5442</v>
      </c>
      <c s="35" t="s">
        <v>5</v>
      </c>
      <c s="6" t="s">
        <v>5443</v>
      </c>
      <c s="36" t="s">
        <v>54</v>
      </c>
      <c s="37">
        <v>1</v>
      </c>
      <c s="36">
        <v>0</v>
      </c>
      <c s="36">
        <f>ROUND(G1245*H1245,6)</f>
      </c>
      <c r="L1245" s="38">
        <v>0</v>
      </c>
      <c s="32">
        <f>ROUND(ROUND(L1245,2)*ROUND(G1245,3),2)</f>
      </c>
      <c s="36" t="s">
        <v>62</v>
      </c>
      <c>
        <f>(M1245*21)/100</f>
      </c>
      <c t="s">
        <v>28</v>
      </c>
    </row>
    <row r="1246" spans="1:5" ht="12.75">
      <c r="A1246" s="35" t="s">
        <v>56</v>
      </c>
      <c r="E1246" s="39" t="s">
        <v>5443</v>
      </c>
    </row>
    <row r="1247" spans="1:5" ht="25.5">
      <c r="A1247" s="35" t="s">
        <v>57</v>
      </c>
      <c r="E1247" s="42" t="s">
        <v>5444</v>
      </c>
    </row>
    <row r="1248" spans="1:5" ht="89.25">
      <c r="A1248" t="s">
        <v>58</v>
      </c>
      <c r="E1248" s="39" t="s">
        <v>5445</v>
      </c>
    </row>
    <row r="1249" spans="1:16" ht="12.75">
      <c r="A1249" t="s">
        <v>50</v>
      </c>
      <c s="34" t="s">
        <v>1363</v>
      </c>
      <c s="34" t="s">
        <v>5446</v>
      </c>
      <c s="35" t="s">
        <v>5</v>
      </c>
      <c s="6" t="s">
        <v>5447</v>
      </c>
      <c s="36" t="s">
        <v>54</v>
      </c>
      <c s="37">
        <v>1</v>
      </c>
      <c s="36">
        <v>0</v>
      </c>
      <c s="36">
        <f>ROUND(G1249*H1249,6)</f>
      </c>
      <c r="L1249" s="38">
        <v>0</v>
      </c>
      <c s="32">
        <f>ROUND(ROUND(L1249,2)*ROUND(G1249,3),2)</f>
      </c>
      <c s="36" t="s">
        <v>62</v>
      </c>
      <c>
        <f>(M1249*21)/100</f>
      </c>
      <c t="s">
        <v>28</v>
      </c>
    </row>
    <row r="1250" spans="1:5" ht="12.75">
      <c r="A1250" s="35" t="s">
        <v>56</v>
      </c>
      <c r="E1250" s="39" t="s">
        <v>5447</v>
      </c>
    </row>
    <row r="1251" spans="1:5" ht="25.5">
      <c r="A1251" s="35" t="s">
        <v>57</v>
      </c>
      <c r="E1251" s="42" t="s">
        <v>5448</v>
      </c>
    </row>
    <row r="1252" spans="1:5" ht="89.25">
      <c r="A1252" t="s">
        <v>58</v>
      </c>
      <c r="E1252" s="39" t="s">
        <v>5449</v>
      </c>
    </row>
    <row r="1253" spans="1:16" ht="12.75">
      <c r="A1253" t="s">
        <v>50</v>
      </c>
      <c s="34" t="s">
        <v>1364</v>
      </c>
      <c s="34" t="s">
        <v>5450</v>
      </c>
      <c s="35" t="s">
        <v>5</v>
      </c>
      <c s="6" t="s">
        <v>5451</v>
      </c>
      <c s="36" t="s">
        <v>54</v>
      </c>
      <c s="37">
        <v>1</v>
      </c>
      <c s="36">
        <v>0</v>
      </c>
      <c s="36">
        <f>ROUND(G1253*H1253,6)</f>
      </c>
      <c r="L1253" s="38">
        <v>0</v>
      </c>
      <c s="32">
        <f>ROUND(ROUND(L1253,2)*ROUND(G1253,3),2)</f>
      </c>
      <c s="36" t="s">
        <v>62</v>
      </c>
      <c>
        <f>(M1253*21)/100</f>
      </c>
      <c t="s">
        <v>28</v>
      </c>
    </row>
    <row r="1254" spans="1:5" ht="12.75">
      <c r="A1254" s="35" t="s">
        <v>56</v>
      </c>
      <c r="E1254" s="39" t="s">
        <v>5451</v>
      </c>
    </row>
    <row r="1255" spans="1:5" ht="25.5">
      <c r="A1255" s="35" t="s">
        <v>57</v>
      </c>
      <c r="E1255" s="42" t="s">
        <v>5452</v>
      </c>
    </row>
    <row r="1256" spans="1:5" ht="89.25">
      <c r="A1256" t="s">
        <v>58</v>
      </c>
      <c r="E1256" s="39" t="s">
        <v>5453</v>
      </c>
    </row>
    <row r="1257" spans="1:16" ht="12.75">
      <c r="A1257" t="s">
        <v>50</v>
      </c>
      <c s="34" t="s">
        <v>1366</v>
      </c>
      <c s="34" t="s">
        <v>5454</v>
      </c>
      <c s="35" t="s">
        <v>5</v>
      </c>
      <c s="6" t="s">
        <v>5455</v>
      </c>
      <c s="36" t="s">
        <v>54</v>
      </c>
      <c s="37">
        <v>1</v>
      </c>
      <c s="36">
        <v>0</v>
      </c>
      <c s="36">
        <f>ROUND(G1257*H1257,6)</f>
      </c>
      <c r="L1257" s="38">
        <v>0</v>
      </c>
      <c s="32">
        <f>ROUND(ROUND(L1257,2)*ROUND(G1257,3),2)</f>
      </c>
      <c s="36" t="s">
        <v>62</v>
      </c>
      <c>
        <f>(M1257*21)/100</f>
      </c>
      <c t="s">
        <v>28</v>
      </c>
    </row>
    <row r="1258" spans="1:5" ht="12.75">
      <c r="A1258" s="35" t="s">
        <v>56</v>
      </c>
      <c r="E1258" s="39" t="s">
        <v>5455</v>
      </c>
    </row>
    <row r="1259" spans="1:5" ht="25.5">
      <c r="A1259" s="35" t="s">
        <v>57</v>
      </c>
      <c r="E1259" s="42" t="s">
        <v>5456</v>
      </c>
    </row>
    <row r="1260" spans="1:5" ht="89.25">
      <c r="A1260" t="s">
        <v>58</v>
      </c>
      <c r="E1260" s="39" t="s">
        <v>5457</v>
      </c>
    </row>
    <row r="1261" spans="1:16" ht="12.75">
      <c r="A1261" t="s">
        <v>50</v>
      </c>
      <c s="34" t="s">
        <v>1367</v>
      </c>
      <c s="34" t="s">
        <v>5458</v>
      </c>
      <c s="35" t="s">
        <v>5</v>
      </c>
      <c s="6" t="s">
        <v>5459</v>
      </c>
      <c s="36" t="s">
        <v>54</v>
      </c>
      <c s="37">
        <v>1</v>
      </c>
      <c s="36">
        <v>0</v>
      </c>
      <c s="36">
        <f>ROUND(G1261*H1261,6)</f>
      </c>
      <c r="L1261" s="38">
        <v>0</v>
      </c>
      <c s="32">
        <f>ROUND(ROUND(L1261,2)*ROUND(G1261,3),2)</f>
      </c>
      <c s="36" t="s">
        <v>62</v>
      </c>
      <c>
        <f>(M1261*21)/100</f>
      </c>
      <c t="s">
        <v>28</v>
      </c>
    </row>
    <row r="1262" spans="1:5" ht="12.75">
      <c r="A1262" s="35" t="s">
        <v>56</v>
      </c>
      <c r="E1262" s="39" t="s">
        <v>5459</v>
      </c>
    </row>
    <row r="1263" spans="1:5" ht="25.5">
      <c r="A1263" s="35" t="s">
        <v>57</v>
      </c>
      <c r="E1263" s="42" t="s">
        <v>5460</v>
      </c>
    </row>
    <row r="1264" spans="1:5" ht="89.25">
      <c r="A1264" t="s">
        <v>58</v>
      </c>
      <c r="E1264" s="39" t="s">
        <v>5461</v>
      </c>
    </row>
    <row r="1265" spans="1:16" ht="12.75">
      <c r="A1265" t="s">
        <v>50</v>
      </c>
      <c s="34" t="s">
        <v>1368</v>
      </c>
      <c s="34" t="s">
        <v>5462</v>
      </c>
      <c s="35" t="s">
        <v>5</v>
      </c>
      <c s="6" t="s">
        <v>5463</v>
      </c>
      <c s="36" t="s">
        <v>54</v>
      </c>
      <c s="37">
        <v>1</v>
      </c>
      <c s="36">
        <v>0</v>
      </c>
      <c s="36">
        <f>ROUND(G1265*H1265,6)</f>
      </c>
      <c r="L1265" s="38">
        <v>0</v>
      </c>
      <c s="32">
        <f>ROUND(ROUND(L1265,2)*ROUND(G1265,3),2)</f>
      </c>
      <c s="36" t="s">
        <v>62</v>
      </c>
      <c>
        <f>(M1265*21)/100</f>
      </c>
      <c t="s">
        <v>28</v>
      </c>
    </row>
    <row r="1266" spans="1:5" ht="12.75">
      <c r="A1266" s="35" t="s">
        <v>56</v>
      </c>
      <c r="E1266" s="39" t="s">
        <v>5463</v>
      </c>
    </row>
    <row r="1267" spans="1:5" ht="25.5">
      <c r="A1267" s="35" t="s">
        <v>57</v>
      </c>
      <c r="E1267" s="42" t="s">
        <v>5464</v>
      </c>
    </row>
    <row r="1268" spans="1:5" ht="89.25">
      <c r="A1268" t="s">
        <v>58</v>
      </c>
      <c r="E1268" s="39" t="s">
        <v>5465</v>
      </c>
    </row>
    <row r="1269" spans="1:16" ht="12.75">
      <c r="A1269" t="s">
        <v>50</v>
      </c>
      <c s="34" t="s">
        <v>1369</v>
      </c>
      <c s="34" t="s">
        <v>5466</v>
      </c>
      <c s="35" t="s">
        <v>5</v>
      </c>
      <c s="6" t="s">
        <v>5467</v>
      </c>
      <c s="36" t="s">
        <v>54</v>
      </c>
      <c s="37">
        <v>1</v>
      </c>
      <c s="36">
        <v>0</v>
      </c>
      <c s="36">
        <f>ROUND(G1269*H1269,6)</f>
      </c>
      <c r="L1269" s="38">
        <v>0</v>
      </c>
      <c s="32">
        <f>ROUND(ROUND(L1269,2)*ROUND(G1269,3),2)</f>
      </c>
      <c s="36" t="s">
        <v>62</v>
      </c>
      <c>
        <f>(M1269*21)/100</f>
      </c>
      <c t="s">
        <v>28</v>
      </c>
    </row>
    <row r="1270" spans="1:5" ht="12.75">
      <c r="A1270" s="35" t="s">
        <v>56</v>
      </c>
      <c r="E1270" s="39" t="s">
        <v>5467</v>
      </c>
    </row>
    <row r="1271" spans="1:5" ht="25.5">
      <c r="A1271" s="35" t="s">
        <v>57</v>
      </c>
      <c r="E1271" s="42" t="s">
        <v>5468</v>
      </c>
    </row>
    <row r="1272" spans="1:5" ht="89.25">
      <c r="A1272" t="s">
        <v>58</v>
      </c>
      <c r="E1272" s="39" t="s">
        <v>5469</v>
      </c>
    </row>
    <row r="1273" spans="1:16" ht="12.75">
      <c r="A1273" t="s">
        <v>50</v>
      </c>
      <c s="34" t="s">
        <v>1370</v>
      </c>
      <c s="34" t="s">
        <v>5470</v>
      </c>
      <c s="35" t="s">
        <v>5</v>
      </c>
      <c s="6" t="s">
        <v>5471</v>
      </c>
      <c s="36" t="s">
        <v>54</v>
      </c>
      <c s="37">
        <v>1</v>
      </c>
      <c s="36">
        <v>0</v>
      </c>
      <c s="36">
        <f>ROUND(G1273*H1273,6)</f>
      </c>
      <c r="L1273" s="38">
        <v>0</v>
      </c>
      <c s="32">
        <f>ROUND(ROUND(L1273,2)*ROUND(G1273,3),2)</f>
      </c>
      <c s="36" t="s">
        <v>62</v>
      </c>
      <c>
        <f>(M1273*21)/100</f>
      </c>
      <c t="s">
        <v>28</v>
      </c>
    </row>
    <row r="1274" spans="1:5" ht="12.75">
      <c r="A1274" s="35" t="s">
        <v>56</v>
      </c>
      <c r="E1274" s="39" t="s">
        <v>5471</v>
      </c>
    </row>
    <row r="1275" spans="1:5" ht="25.5">
      <c r="A1275" s="35" t="s">
        <v>57</v>
      </c>
      <c r="E1275" s="42" t="s">
        <v>5472</v>
      </c>
    </row>
    <row r="1276" spans="1:5" ht="89.25">
      <c r="A1276" t="s">
        <v>58</v>
      </c>
      <c r="E1276" s="39" t="s">
        <v>5473</v>
      </c>
    </row>
    <row r="1277" spans="1:16" ht="12.75">
      <c r="A1277" t="s">
        <v>50</v>
      </c>
      <c s="34" t="s">
        <v>1371</v>
      </c>
      <c s="34" t="s">
        <v>5474</v>
      </c>
      <c s="35" t="s">
        <v>5</v>
      </c>
      <c s="6" t="s">
        <v>5475</v>
      </c>
      <c s="36" t="s">
        <v>54</v>
      </c>
      <c s="37">
        <v>1</v>
      </c>
      <c s="36">
        <v>0</v>
      </c>
      <c s="36">
        <f>ROUND(G1277*H1277,6)</f>
      </c>
      <c r="L1277" s="38">
        <v>0</v>
      </c>
      <c s="32">
        <f>ROUND(ROUND(L1277,2)*ROUND(G1277,3),2)</f>
      </c>
      <c s="36" t="s">
        <v>62</v>
      </c>
      <c>
        <f>(M1277*21)/100</f>
      </c>
      <c t="s">
        <v>28</v>
      </c>
    </row>
    <row r="1278" spans="1:5" ht="12.75">
      <c r="A1278" s="35" t="s">
        <v>56</v>
      </c>
      <c r="E1278" s="39" t="s">
        <v>5475</v>
      </c>
    </row>
    <row r="1279" spans="1:5" ht="25.5">
      <c r="A1279" s="35" t="s">
        <v>57</v>
      </c>
      <c r="E1279" s="42" t="s">
        <v>5476</v>
      </c>
    </row>
    <row r="1280" spans="1:5" ht="89.25">
      <c r="A1280" t="s">
        <v>58</v>
      </c>
      <c r="E1280" s="39" t="s">
        <v>5477</v>
      </c>
    </row>
    <row r="1281" spans="1:16" ht="12.75">
      <c r="A1281" t="s">
        <v>50</v>
      </c>
      <c s="34" t="s">
        <v>1372</v>
      </c>
      <c s="34" t="s">
        <v>5478</v>
      </c>
      <c s="35" t="s">
        <v>5</v>
      </c>
      <c s="6" t="s">
        <v>5479</v>
      </c>
      <c s="36" t="s">
        <v>54</v>
      </c>
      <c s="37">
        <v>1</v>
      </c>
      <c s="36">
        <v>0</v>
      </c>
      <c s="36">
        <f>ROUND(G1281*H1281,6)</f>
      </c>
      <c r="L1281" s="38">
        <v>0</v>
      </c>
      <c s="32">
        <f>ROUND(ROUND(L1281,2)*ROUND(G1281,3),2)</f>
      </c>
      <c s="36" t="s">
        <v>62</v>
      </c>
      <c>
        <f>(M1281*21)/100</f>
      </c>
      <c t="s">
        <v>28</v>
      </c>
    </row>
    <row r="1282" spans="1:5" ht="12.75">
      <c r="A1282" s="35" t="s">
        <v>56</v>
      </c>
      <c r="E1282" s="39" t="s">
        <v>5479</v>
      </c>
    </row>
    <row r="1283" spans="1:5" ht="25.5">
      <c r="A1283" s="35" t="s">
        <v>57</v>
      </c>
      <c r="E1283" s="42" t="s">
        <v>5480</v>
      </c>
    </row>
    <row r="1284" spans="1:5" ht="89.25">
      <c r="A1284" t="s">
        <v>58</v>
      </c>
      <c r="E1284" s="39" t="s">
        <v>5481</v>
      </c>
    </row>
    <row r="1285" spans="1:16" ht="12.75">
      <c r="A1285" t="s">
        <v>50</v>
      </c>
      <c s="34" t="s">
        <v>1373</v>
      </c>
      <c s="34" t="s">
        <v>5482</v>
      </c>
      <c s="35" t="s">
        <v>5</v>
      </c>
      <c s="6" t="s">
        <v>5483</v>
      </c>
      <c s="36" t="s">
        <v>54</v>
      </c>
      <c s="37">
        <v>1</v>
      </c>
      <c s="36">
        <v>0</v>
      </c>
      <c s="36">
        <f>ROUND(G1285*H1285,6)</f>
      </c>
      <c r="L1285" s="38">
        <v>0</v>
      </c>
      <c s="32">
        <f>ROUND(ROUND(L1285,2)*ROUND(G1285,3),2)</f>
      </c>
      <c s="36" t="s">
        <v>62</v>
      </c>
      <c>
        <f>(M1285*21)/100</f>
      </c>
      <c t="s">
        <v>28</v>
      </c>
    </row>
    <row r="1286" spans="1:5" ht="12.75">
      <c r="A1286" s="35" t="s">
        <v>56</v>
      </c>
      <c r="E1286" s="39" t="s">
        <v>5483</v>
      </c>
    </row>
    <row r="1287" spans="1:5" ht="25.5">
      <c r="A1287" s="35" t="s">
        <v>57</v>
      </c>
      <c r="E1287" s="42" t="s">
        <v>5484</v>
      </c>
    </row>
    <row r="1288" spans="1:5" ht="89.25">
      <c r="A1288" t="s">
        <v>58</v>
      </c>
      <c r="E1288" s="39" t="s">
        <v>5485</v>
      </c>
    </row>
    <row r="1289" spans="1:16" ht="12.75">
      <c r="A1289" t="s">
        <v>50</v>
      </c>
      <c s="34" t="s">
        <v>1374</v>
      </c>
      <c s="34" t="s">
        <v>5486</v>
      </c>
      <c s="35" t="s">
        <v>5</v>
      </c>
      <c s="6" t="s">
        <v>5487</v>
      </c>
      <c s="36" t="s">
        <v>54</v>
      </c>
      <c s="37">
        <v>2</v>
      </c>
      <c s="36">
        <v>0</v>
      </c>
      <c s="36">
        <f>ROUND(G1289*H1289,6)</f>
      </c>
      <c r="L1289" s="38">
        <v>0</v>
      </c>
      <c s="32">
        <f>ROUND(ROUND(L1289,2)*ROUND(G1289,3),2)</f>
      </c>
      <c s="36" t="s">
        <v>62</v>
      </c>
      <c>
        <f>(M1289*21)/100</f>
      </c>
      <c t="s">
        <v>28</v>
      </c>
    </row>
    <row r="1290" spans="1:5" ht="12.75">
      <c r="A1290" s="35" t="s">
        <v>56</v>
      </c>
      <c r="E1290" s="39" t="s">
        <v>5487</v>
      </c>
    </row>
    <row r="1291" spans="1:5" ht="25.5">
      <c r="A1291" s="35" t="s">
        <v>57</v>
      </c>
      <c r="E1291" s="42" t="s">
        <v>5488</v>
      </c>
    </row>
    <row r="1292" spans="1:5" ht="89.25">
      <c r="A1292" t="s">
        <v>58</v>
      </c>
      <c r="E1292" s="39" t="s">
        <v>5489</v>
      </c>
    </row>
    <row r="1293" spans="1:16" ht="12.75">
      <c r="A1293" t="s">
        <v>50</v>
      </c>
      <c s="34" t="s">
        <v>1375</v>
      </c>
      <c s="34" t="s">
        <v>5490</v>
      </c>
      <c s="35" t="s">
        <v>5</v>
      </c>
      <c s="6" t="s">
        <v>5491</v>
      </c>
      <c s="36" t="s">
        <v>54</v>
      </c>
      <c s="37">
        <v>2</v>
      </c>
      <c s="36">
        <v>0</v>
      </c>
      <c s="36">
        <f>ROUND(G1293*H1293,6)</f>
      </c>
      <c r="L1293" s="38">
        <v>0</v>
      </c>
      <c s="32">
        <f>ROUND(ROUND(L1293,2)*ROUND(G1293,3),2)</f>
      </c>
      <c s="36" t="s">
        <v>62</v>
      </c>
      <c>
        <f>(M1293*21)/100</f>
      </c>
      <c t="s">
        <v>28</v>
      </c>
    </row>
    <row r="1294" spans="1:5" ht="12.75">
      <c r="A1294" s="35" t="s">
        <v>56</v>
      </c>
      <c r="E1294" s="39" t="s">
        <v>5491</v>
      </c>
    </row>
    <row r="1295" spans="1:5" ht="25.5">
      <c r="A1295" s="35" t="s">
        <v>57</v>
      </c>
      <c r="E1295" s="42" t="s">
        <v>5492</v>
      </c>
    </row>
    <row r="1296" spans="1:5" ht="89.25">
      <c r="A1296" t="s">
        <v>58</v>
      </c>
      <c r="E1296" s="39" t="s">
        <v>5493</v>
      </c>
    </row>
    <row r="1297" spans="1:16" ht="12.75">
      <c r="A1297" t="s">
        <v>50</v>
      </c>
      <c s="34" t="s">
        <v>1376</v>
      </c>
      <c s="34" t="s">
        <v>5494</v>
      </c>
      <c s="35" t="s">
        <v>5</v>
      </c>
      <c s="6" t="s">
        <v>5495</v>
      </c>
      <c s="36" t="s">
        <v>54</v>
      </c>
      <c s="37">
        <v>3</v>
      </c>
      <c s="36">
        <v>0</v>
      </c>
      <c s="36">
        <f>ROUND(G1297*H1297,6)</f>
      </c>
      <c r="L1297" s="38">
        <v>0</v>
      </c>
      <c s="32">
        <f>ROUND(ROUND(L1297,2)*ROUND(G1297,3),2)</f>
      </c>
      <c s="36" t="s">
        <v>62</v>
      </c>
      <c>
        <f>(M1297*21)/100</f>
      </c>
      <c t="s">
        <v>28</v>
      </c>
    </row>
    <row r="1298" spans="1:5" ht="12.75">
      <c r="A1298" s="35" t="s">
        <v>56</v>
      </c>
      <c r="E1298" s="39" t="s">
        <v>5495</v>
      </c>
    </row>
    <row r="1299" spans="1:5" ht="25.5">
      <c r="A1299" s="35" t="s">
        <v>57</v>
      </c>
      <c r="E1299" s="42" t="s">
        <v>5496</v>
      </c>
    </row>
    <row r="1300" spans="1:5" ht="89.25">
      <c r="A1300" t="s">
        <v>58</v>
      </c>
      <c r="E1300" s="39" t="s">
        <v>5497</v>
      </c>
    </row>
    <row r="1301" spans="1:16" ht="12.75">
      <c r="A1301" t="s">
        <v>50</v>
      </c>
      <c s="34" t="s">
        <v>1377</v>
      </c>
      <c s="34" t="s">
        <v>5498</v>
      </c>
      <c s="35" t="s">
        <v>5</v>
      </c>
      <c s="6" t="s">
        <v>5499</v>
      </c>
      <c s="36" t="s">
        <v>54</v>
      </c>
      <c s="37">
        <v>2</v>
      </c>
      <c s="36">
        <v>0</v>
      </c>
      <c s="36">
        <f>ROUND(G1301*H1301,6)</f>
      </c>
      <c r="L1301" s="38">
        <v>0</v>
      </c>
      <c s="32">
        <f>ROUND(ROUND(L1301,2)*ROUND(G1301,3),2)</f>
      </c>
      <c s="36" t="s">
        <v>62</v>
      </c>
      <c>
        <f>(M1301*21)/100</f>
      </c>
      <c t="s">
        <v>28</v>
      </c>
    </row>
    <row r="1302" spans="1:5" ht="12.75">
      <c r="A1302" s="35" t="s">
        <v>56</v>
      </c>
      <c r="E1302" s="39" t="s">
        <v>5499</v>
      </c>
    </row>
    <row r="1303" spans="1:5" ht="25.5">
      <c r="A1303" s="35" t="s">
        <v>57</v>
      </c>
      <c r="E1303" s="42" t="s">
        <v>5500</v>
      </c>
    </row>
    <row r="1304" spans="1:5" ht="89.25">
      <c r="A1304" t="s">
        <v>58</v>
      </c>
      <c r="E1304" s="39" t="s">
        <v>5501</v>
      </c>
    </row>
    <row r="1305" spans="1:16" ht="12.75">
      <c r="A1305" t="s">
        <v>50</v>
      </c>
      <c s="34" t="s">
        <v>1378</v>
      </c>
      <c s="34" t="s">
        <v>5502</v>
      </c>
      <c s="35" t="s">
        <v>5</v>
      </c>
      <c s="6" t="s">
        <v>5503</v>
      </c>
      <c s="36" t="s">
        <v>54</v>
      </c>
      <c s="37">
        <v>2</v>
      </c>
      <c s="36">
        <v>0</v>
      </c>
      <c s="36">
        <f>ROUND(G1305*H1305,6)</f>
      </c>
      <c r="L1305" s="38">
        <v>0</v>
      </c>
      <c s="32">
        <f>ROUND(ROUND(L1305,2)*ROUND(G1305,3),2)</f>
      </c>
      <c s="36" t="s">
        <v>62</v>
      </c>
      <c>
        <f>(M1305*21)/100</f>
      </c>
      <c t="s">
        <v>28</v>
      </c>
    </row>
    <row r="1306" spans="1:5" ht="12.75">
      <c r="A1306" s="35" t="s">
        <v>56</v>
      </c>
      <c r="E1306" s="39" t="s">
        <v>5503</v>
      </c>
    </row>
    <row r="1307" spans="1:5" ht="25.5">
      <c r="A1307" s="35" t="s">
        <v>57</v>
      </c>
      <c r="E1307" s="42" t="s">
        <v>5504</v>
      </c>
    </row>
    <row r="1308" spans="1:5" ht="89.25">
      <c r="A1308" t="s">
        <v>58</v>
      </c>
      <c r="E1308" s="39" t="s">
        <v>5505</v>
      </c>
    </row>
    <row r="1309" spans="1:16" ht="12.75">
      <c r="A1309" t="s">
        <v>50</v>
      </c>
      <c s="34" t="s">
        <v>1379</v>
      </c>
      <c s="34" t="s">
        <v>5506</v>
      </c>
      <c s="35" t="s">
        <v>5</v>
      </c>
      <c s="6" t="s">
        <v>5507</v>
      </c>
      <c s="36" t="s">
        <v>54</v>
      </c>
      <c s="37">
        <v>2</v>
      </c>
      <c s="36">
        <v>0</v>
      </c>
      <c s="36">
        <f>ROUND(G1309*H1309,6)</f>
      </c>
      <c r="L1309" s="38">
        <v>0</v>
      </c>
      <c s="32">
        <f>ROUND(ROUND(L1309,2)*ROUND(G1309,3),2)</f>
      </c>
      <c s="36" t="s">
        <v>62</v>
      </c>
      <c>
        <f>(M1309*21)/100</f>
      </c>
      <c t="s">
        <v>28</v>
      </c>
    </row>
    <row r="1310" spans="1:5" ht="12.75">
      <c r="A1310" s="35" t="s">
        <v>56</v>
      </c>
      <c r="E1310" s="39" t="s">
        <v>5507</v>
      </c>
    </row>
    <row r="1311" spans="1:5" ht="25.5">
      <c r="A1311" s="35" t="s">
        <v>57</v>
      </c>
      <c r="E1311" s="42" t="s">
        <v>5508</v>
      </c>
    </row>
    <row r="1312" spans="1:5" ht="89.25">
      <c r="A1312" t="s">
        <v>58</v>
      </c>
      <c r="E1312" s="39" t="s">
        <v>5509</v>
      </c>
    </row>
    <row r="1313" spans="1:16" ht="12.75">
      <c r="A1313" t="s">
        <v>50</v>
      </c>
      <c s="34" t="s">
        <v>1380</v>
      </c>
      <c s="34" t="s">
        <v>5510</v>
      </c>
      <c s="35" t="s">
        <v>5</v>
      </c>
      <c s="6" t="s">
        <v>5511</v>
      </c>
      <c s="36" t="s">
        <v>54</v>
      </c>
      <c s="37">
        <v>2</v>
      </c>
      <c s="36">
        <v>0</v>
      </c>
      <c s="36">
        <f>ROUND(G1313*H1313,6)</f>
      </c>
      <c r="L1313" s="38">
        <v>0</v>
      </c>
      <c s="32">
        <f>ROUND(ROUND(L1313,2)*ROUND(G1313,3),2)</f>
      </c>
      <c s="36" t="s">
        <v>62</v>
      </c>
      <c>
        <f>(M1313*21)/100</f>
      </c>
      <c t="s">
        <v>28</v>
      </c>
    </row>
    <row r="1314" spans="1:5" ht="12.75">
      <c r="A1314" s="35" t="s">
        <v>56</v>
      </c>
      <c r="E1314" s="39" t="s">
        <v>5511</v>
      </c>
    </row>
    <row r="1315" spans="1:5" ht="25.5">
      <c r="A1315" s="35" t="s">
        <v>57</v>
      </c>
      <c r="E1315" s="42" t="s">
        <v>5512</v>
      </c>
    </row>
    <row r="1316" spans="1:5" ht="89.25">
      <c r="A1316" t="s">
        <v>58</v>
      </c>
      <c r="E1316" s="39" t="s">
        <v>5513</v>
      </c>
    </row>
    <row r="1317" spans="1:16" ht="12.75">
      <c r="A1317" t="s">
        <v>50</v>
      </c>
      <c s="34" t="s">
        <v>1381</v>
      </c>
      <c s="34" t="s">
        <v>5514</v>
      </c>
      <c s="35" t="s">
        <v>5</v>
      </c>
      <c s="6" t="s">
        <v>5515</v>
      </c>
      <c s="36" t="s">
        <v>54</v>
      </c>
      <c s="37">
        <v>5</v>
      </c>
      <c s="36">
        <v>0</v>
      </c>
      <c s="36">
        <f>ROUND(G1317*H1317,6)</f>
      </c>
      <c r="L1317" s="38">
        <v>0</v>
      </c>
      <c s="32">
        <f>ROUND(ROUND(L1317,2)*ROUND(G1317,3),2)</f>
      </c>
      <c s="36" t="s">
        <v>62</v>
      </c>
      <c>
        <f>(M1317*21)/100</f>
      </c>
      <c t="s">
        <v>28</v>
      </c>
    </row>
    <row r="1318" spans="1:5" ht="12.75">
      <c r="A1318" s="35" t="s">
        <v>56</v>
      </c>
      <c r="E1318" s="39" t="s">
        <v>5515</v>
      </c>
    </row>
    <row r="1319" spans="1:5" ht="25.5">
      <c r="A1319" s="35" t="s">
        <v>57</v>
      </c>
      <c r="E1319" s="42" t="s">
        <v>5516</v>
      </c>
    </row>
    <row r="1320" spans="1:5" ht="89.25">
      <c r="A1320" t="s">
        <v>58</v>
      </c>
      <c r="E1320" s="39" t="s">
        <v>5517</v>
      </c>
    </row>
    <row r="1321" spans="1:16" ht="12.75">
      <c r="A1321" t="s">
        <v>50</v>
      </c>
      <c s="34" t="s">
        <v>1382</v>
      </c>
      <c s="34" t="s">
        <v>5518</v>
      </c>
      <c s="35" t="s">
        <v>5</v>
      </c>
      <c s="6" t="s">
        <v>5519</v>
      </c>
      <c s="36" t="s">
        <v>54</v>
      </c>
      <c s="37">
        <v>1</v>
      </c>
      <c s="36">
        <v>0</v>
      </c>
      <c s="36">
        <f>ROUND(G1321*H1321,6)</f>
      </c>
      <c r="L1321" s="38">
        <v>0</v>
      </c>
      <c s="32">
        <f>ROUND(ROUND(L1321,2)*ROUND(G1321,3),2)</f>
      </c>
      <c s="36" t="s">
        <v>62</v>
      </c>
      <c>
        <f>(M1321*21)/100</f>
      </c>
      <c t="s">
        <v>28</v>
      </c>
    </row>
    <row r="1322" spans="1:5" ht="12.75">
      <c r="A1322" s="35" t="s">
        <v>56</v>
      </c>
      <c r="E1322" s="39" t="s">
        <v>5519</v>
      </c>
    </row>
    <row r="1323" spans="1:5" ht="25.5">
      <c r="A1323" s="35" t="s">
        <v>57</v>
      </c>
      <c r="E1323" s="42" t="s">
        <v>5520</v>
      </c>
    </row>
    <row r="1324" spans="1:5" ht="89.25">
      <c r="A1324" t="s">
        <v>58</v>
      </c>
      <c r="E1324" s="39" t="s">
        <v>5521</v>
      </c>
    </row>
    <row r="1325" spans="1:16" ht="12.75">
      <c r="A1325" t="s">
        <v>50</v>
      </c>
      <c s="34" t="s">
        <v>1385</v>
      </c>
      <c s="34" t="s">
        <v>5522</v>
      </c>
      <c s="35" t="s">
        <v>5</v>
      </c>
      <c s="6" t="s">
        <v>5523</v>
      </c>
      <c s="36" t="s">
        <v>54</v>
      </c>
      <c s="37">
        <v>1</v>
      </c>
      <c s="36">
        <v>0</v>
      </c>
      <c s="36">
        <f>ROUND(G1325*H1325,6)</f>
      </c>
      <c r="L1325" s="38">
        <v>0</v>
      </c>
      <c s="32">
        <f>ROUND(ROUND(L1325,2)*ROUND(G1325,3),2)</f>
      </c>
      <c s="36" t="s">
        <v>62</v>
      </c>
      <c>
        <f>(M1325*21)/100</f>
      </c>
      <c t="s">
        <v>28</v>
      </c>
    </row>
    <row r="1326" spans="1:5" ht="12.75">
      <c r="A1326" s="35" t="s">
        <v>56</v>
      </c>
      <c r="E1326" s="39" t="s">
        <v>5523</v>
      </c>
    </row>
    <row r="1327" spans="1:5" ht="25.5">
      <c r="A1327" s="35" t="s">
        <v>57</v>
      </c>
      <c r="E1327" s="42" t="s">
        <v>5524</v>
      </c>
    </row>
    <row r="1328" spans="1:5" ht="89.25">
      <c r="A1328" t="s">
        <v>58</v>
      </c>
      <c r="E1328" s="39" t="s">
        <v>5525</v>
      </c>
    </row>
    <row r="1329" spans="1:16" ht="12.75">
      <c r="A1329" t="s">
        <v>50</v>
      </c>
      <c s="34" t="s">
        <v>1386</v>
      </c>
      <c s="34" t="s">
        <v>5526</v>
      </c>
      <c s="35" t="s">
        <v>5</v>
      </c>
      <c s="6" t="s">
        <v>5527</v>
      </c>
      <c s="36" t="s">
        <v>54</v>
      </c>
      <c s="37">
        <v>2</v>
      </c>
      <c s="36">
        <v>0</v>
      </c>
      <c s="36">
        <f>ROUND(G1329*H1329,6)</f>
      </c>
      <c r="L1329" s="38">
        <v>0</v>
      </c>
      <c s="32">
        <f>ROUND(ROUND(L1329,2)*ROUND(G1329,3),2)</f>
      </c>
      <c s="36" t="s">
        <v>62</v>
      </c>
      <c>
        <f>(M1329*21)/100</f>
      </c>
      <c t="s">
        <v>28</v>
      </c>
    </row>
    <row r="1330" spans="1:5" ht="12.75">
      <c r="A1330" s="35" t="s">
        <v>56</v>
      </c>
      <c r="E1330" s="39" t="s">
        <v>5527</v>
      </c>
    </row>
    <row r="1331" spans="1:5" ht="25.5">
      <c r="A1331" s="35" t="s">
        <v>57</v>
      </c>
      <c r="E1331" s="42" t="s">
        <v>5528</v>
      </c>
    </row>
    <row r="1332" spans="1:5" ht="89.25">
      <c r="A1332" t="s">
        <v>58</v>
      </c>
      <c r="E1332" s="39" t="s">
        <v>5529</v>
      </c>
    </row>
    <row r="1333" spans="1:16" ht="12.75">
      <c r="A1333" t="s">
        <v>50</v>
      </c>
      <c s="34" t="s">
        <v>1387</v>
      </c>
      <c s="34" t="s">
        <v>5530</v>
      </c>
      <c s="35" t="s">
        <v>5</v>
      </c>
      <c s="6" t="s">
        <v>5531</v>
      </c>
      <c s="36" t="s">
        <v>54</v>
      </c>
      <c s="37">
        <v>4</v>
      </c>
      <c s="36">
        <v>0</v>
      </c>
      <c s="36">
        <f>ROUND(G1333*H1333,6)</f>
      </c>
      <c r="L1333" s="38">
        <v>0</v>
      </c>
      <c s="32">
        <f>ROUND(ROUND(L1333,2)*ROUND(G1333,3),2)</f>
      </c>
      <c s="36" t="s">
        <v>62</v>
      </c>
      <c>
        <f>(M1333*21)/100</f>
      </c>
      <c t="s">
        <v>28</v>
      </c>
    </row>
    <row r="1334" spans="1:5" ht="12.75">
      <c r="A1334" s="35" t="s">
        <v>56</v>
      </c>
      <c r="E1334" s="39" t="s">
        <v>5531</v>
      </c>
    </row>
    <row r="1335" spans="1:5" ht="25.5">
      <c r="A1335" s="35" t="s">
        <v>57</v>
      </c>
      <c r="E1335" s="42" t="s">
        <v>5532</v>
      </c>
    </row>
    <row r="1336" spans="1:5" ht="89.25">
      <c r="A1336" t="s">
        <v>58</v>
      </c>
      <c r="E1336" s="39" t="s">
        <v>5533</v>
      </c>
    </row>
    <row r="1337" spans="1:16" ht="12.75">
      <c r="A1337" t="s">
        <v>50</v>
      </c>
      <c s="34" t="s">
        <v>1388</v>
      </c>
      <c s="34" t="s">
        <v>5534</v>
      </c>
      <c s="35" t="s">
        <v>5</v>
      </c>
      <c s="6" t="s">
        <v>5535</v>
      </c>
      <c s="36" t="s">
        <v>54</v>
      </c>
      <c s="37">
        <v>1</v>
      </c>
      <c s="36">
        <v>0</v>
      </c>
      <c s="36">
        <f>ROUND(G1337*H1337,6)</f>
      </c>
      <c r="L1337" s="38">
        <v>0</v>
      </c>
      <c s="32">
        <f>ROUND(ROUND(L1337,2)*ROUND(G1337,3),2)</f>
      </c>
      <c s="36" t="s">
        <v>62</v>
      </c>
      <c>
        <f>(M1337*21)/100</f>
      </c>
      <c t="s">
        <v>28</v>
      </c>
    </row>
    <row r="1338" spans="1:5" ht="12.75">
      <c r="A1338" s="35" t="s">
        <v>56</v>
      </c>
      <c r="E1338" s="39" t="s">
        <v>5535</v>
      </c>
    </row>
    <row r="1339" spans="1:5" ht="25.5">
      <c r="A1339" s="35" t="s">
        <v>57</v>
      </c>
      <c r="E1339" s="42" t="s">
        <v>5536</v>
      </c>
    </row>
    <row r="1340" spans="1:5" ht="89.25">
      <c r="A1340" t="s">
        <v>58</v>
      </c>
      <c r="E1340" s="39" t="s">
        <v>5537</v>
      </c>
    </row>
    <row r="1341" spans="1:16" ht="12.75">
      <c r="A1341" t="s">
        <v>50</v>
      </c>
      <c s="34" t="s">
        <v>1389</v>
      </c>
      <c s="34" t="s">
        <v>5538</v>
      </c>
      <c s="35" t="s">
        <v>5</v>
      </c>
      <c s="6" t="s">
        <v>5539</v>
      </c>
      <c s="36" t="s">
        <v>54</v>
      </c>
      <c s="37">
        <v>4</v>
      </c>
      <c s="36">
        <v>0</v>
      </c>
      <c s="36">
        <f>ROUND(G1341*H1341,6)</f>
      </c>
      <c r="L1341" s="38">
        <v>0</v>
      </c>
      <c s="32">
        <f>ROUND(ROUND(L1341,2)*ROUND(G1341,3),2)</f>
      </c>
      <c s="36" t="s">
        <v>62</v>
      </c>
      <c>
        <f>(M1341*21)/100</f>
      </c>
      <c t="s">
        <v>28</v>
      </c>
    </row>
    <row r="1342" spans="1:5" ht="12.75">
      <c r="A1342" s="35" t="s">
        <v>56</v>
      </c>
      <c r="E1342" s="39" t="s">
        <v>5539</v>
      </c>
    </row>
    <row r="1343" spans="1:5" ht="25.5">
      <c r="A1343" s="35" t="s">
        <v>57</v>
      </c>
      <c r="E1343" s="42" t="s">
        <v>5540</v>
      </c>
    </row>
    <row r="1344" spans="1:5" ht="89.25">
      <c r="A1344" t="s">
        <v>58</v>
      </c>
      <c r="E1344" s="39" t="s">
        <v>5541</v>
      </c>
    </row>
    <row r="1345" spans="1:16" ht="12.75">
      <c r="A1345" t="s">
        <v>50</v>
      </c>
      <c s="34" t="s">
        <v>1390</v>
      </c>
      <c s="34" t="s">
        <v>5542</v>
      </c>
      <c s="35" t="s">
        <v>5</v>
      </c>
      <c s="6" t="s">
        <v>5543</v>
      </c>
      <c s="36" t="s">
        <v>54</v>
      </c>
      <c s="37">
        <v>1</v>
      </c>
      <c s="36">
        <v>0</v>
      </c>
      <c s="36">
        <f>ROUND(G1345*H1345,6)</f>
      </c>
      <c r="L1345" s="38">
        <v>0</v>
      </c>
      <c s="32">
        <f>ROUND(ROUND(L1345,2)*ROUND(G1345,3),2)</f>
      </c>
      <c s="36" t="s">
        <v>62</v>
      </c>
      <c>
        <f>(M1345*21)/100</f>
      </c>
      <c t="s">
        <v>28</v>
      </c>
    </row>
    <row r="1346" spans="1:5" ht="12.75">
      <c r="A1346" s="35" t="s">
        <v>56</v>
      </c>
      <c r="E1346" s="39" t="s">
        <v>5543</v>
      </c>
    </row>
    <row r="1347" spans="1:5" ht="25.5">
      <c r="A1347" s="35" t="s">
        <v>57</v>
      </c>
      <c r="E1347" s="42" t="s">
        <v>5544</v>
      </c>
    </row>
    <row r="1348" spans="1:5" ht="89.25">
      <c r="A1348" t="s">
        <v>58</v>
      </c>
      <c r="E1348" s="39" t="s">
        <v>5545</v>
      </c>
    </row>
    <row r="1349" spans="1:16" ht="12.75">
      <c r="A1349" t="s">
        <v>50</v>
      </c>
      <c s="34" t="s">
        <v>1391</v>
      </c>
      <c s="34" t="s">
        <v>5546</v>
      </c>
      <c s="35" t="s">
        <v>5</v>
      </c>
      <c s="6" t="s">
        <v>5547</v>
      </c>
      <c s="36" t="s">
        <v>54</v>
      </c>
      <c s="37">
        <v>1</v>
      </c>
      <c s="36">
        <v>0</v>
      </c>
      <c s="36">
        <f>ROUND(G1349*H1349,6)</f>
      </c>
      <c r="L1349" s="38">
        <v>0</v>
      </c>
      <c s="32">
        <f>ROUND(ROUND(L1349,2)*ROUND(G1349,3),2)</f>
      </c>
      <c s="36" t="s">
        <v>62</v>
      </c>
      <c>
        <f>(M1349*21)/100</f>
      </c>
      <c t="s">
        <v>28</v>
      </c>
    </row>
    <row r="1350" spans="1:5" ht="12.75">
      <c r="A1350" s="35" t="s">
        <v>56</v>
      </c>
      <c r="E1350" s="39" t="s">
        <v>5547</v>
      </c>
    </row>
    <row r="1351" spans="1:5" ht="25.5">
      <c r="A1351" s="35" t="s">
        <v>57</v>
      </c>
      <c r="E1351" s="42" t="s">
        <v>5548</v>
      </c>
    </row>
    <row r="1352" spans="1:5" ht="89.25">
      <c r="A1352" t="s">
        <v>58</v>
      </c>
      <c r="E1352" s="39" t="s">
        <v>5549</v>
      </c>
    </row>
    <row r="1353" spans="1:16" ht="12.75">
      <c r="A1353" t="s">
        <v>50</v>
      </c>
      <c s="34" t="s">
        <v>1392</v>
      </c>
      <c s="34" t="s">
        <v>5550</v>
      </c>
      <c s="35" t="s">
        <v>5</v>
      </c>
      <c s="6" t="s">
        <v>5551</v>
      </c>
      <c s="36" t="s">
        <v>54</v>
      </c>
      <c s="37">
        <v>1</v>
      </c>
      <c s="36">
        <v>0</v>
      </c>
      <c s="36">
        <f>ROUND(G1353*H1353,6)</f>
      </c>
      <c r="L1353" s="38">
        <v>0</v>
      </c>
      <c s="32">
        <f>ROUND(ROUND(L1353,2)*ROUND(G1353,3),2)</f>
      </c>
      <c s="36" t="s">
        <v>62</v>
      </c>
      <c>
        <f>(M1353*21)/100</f>
      </c>
      <c t="s">
        <v>28</v>
      </c>
    </row>
    <row r="1354" spans="1:5" ht="12.75">
      <c r="A1354" s="35" t="s">
        <v>56</v>
      </c>
      <c r="E1354" s="39" t="s">
        <v>5551</v>
      </c>
    </row>
    <row r="1355" spans="1:5" ht="25.5">
      <c r="A1355" s="35" t="s">
        <v>57</v>
      </c>
      <c r="E1355" s="42" t="s">
        <v>5552</v>
      </c>
    </row>
    <row r="1356" spans="1:5" ht="89.25">
      <c r="A1356" t="s">
        <v>58</v>
      </c>
      <c r="E1356" s="39" t="s">
        <v>5553</v>
      </c>
    </row>
    <row r="1357" spans="1:16" ht="12.75">
      <c r="A1357" t="s">
        <v>50</v>
      </c>
      <c s="34" t="s">
        <v>1393</v>
      </c>
      <c s="34" t="s">
        <v>5554</v>
      </c>
      <c s="35" t="s">
        <v>5</v>
      </c>
      <c s="6" t="s">
        <v>5555</v>
      </c>
      <c s="36" t="s">
        <v>54</v>
      </c>
      <c s="37">
        <v>1</v>
      </c>
      <c s="36">
        <v>0</v>
      </c>
      <c s="36">
        <f>ROUND(G1357*H1357,6)</f>
      </c>
      <c r="L1357" s="38">
        <v>0</v>
      </c>
      <c s="32">
        <f>ROUND(ROUND(L1357,2)*ROUND(G1357,3),2)</f>
      </c>
      <c s="36" t="s">
        <v>62</v>
      </c>
      <c>
        <f>(M1357*21)/100</f>
      </c>
      <c t="s">
        <v>28</v>
      </c>
    </row>
    <row r="1358" spans="1:5" ht="12.75">
      <c r="A1358" s="35" t="s">
        <v>56</v>
      </c>
      <c r="E1358" s="39" t="s">
        <v>5555</v>
      </c>
    </row>
    <row r="1359" spans="1:5" ht="25.5">
      <c r="A1359" s="35" t="s">
        <v>57</v>
      </c>
      <c r="E1359" s="42" t="s">
        <v>5556</v>
      </c>
    </row>
    <row r="1360" spans="1:5" ht="89.25">
      <c r="A1360" t="s">
        <v>58</v>
      </c>
      <c r="E1360" s="39" t="s">
        <v>5557</v>
      </c>
    </row>
    <row r="1361" spans="1:16" ht="12.75">
      <c r="A1361" t="s">
        <v>50</v>
      </c>
      <c s="34" t="s">
        <v>1394</v>
      </c>
      <c s="34" t="s">
        <v>5558</v>
      </c>
      <c s="35" t="s">
        <v>5</v>
      </c>
      <c s="6" t="s">
        <v>5559</v>
      </c>
      <c s="36" t="s">
        <v>54</v>
      </c>
      <c s="37">
        <v>1</v>
      </c>
      <c s="36">
        <v>0</v>
      </c>
      <c s="36">
        <f>ROUND(G1361*H1361,6)</f>
      </c>
      <c r="L1361" s="38">
        <v>0</v>
      </c>
      <c s="32">
        <f>ROUND(ROUND(L1361,2)*ROUND(G1361,3),2)</f>
      </c>
      <c s="36" t="s">
        <v>62</v>
      </c>
      <c>
        <f>(M1361*21)/100</f>
      </c>
      <c t="s">
        <v>28</v>
      </c>
    </row>
    <row r="1362" spans="1:5" ht="12.75">
      <c r="A1362" s="35" t="s">
        <v>56</v>
      </c>
      <c r="E1362" s="39" t="s">
        <v>5559</v>
      </c>
    </row>
    <row r="1363" spans="1:5" ht="25.5">
      <c r="A1363" s="35" t="s">
        <v>57</v>
      </c>
      <c r="E1363" s="42" t="s">
        <v>5560</v>
      </c>
    </row>
    <row r="1364" spans="1:5" ht="89.25">
      <c r="A1364" t="s">
        <v>58</v>
      </c>
      <c r="E1364" s="39" t="s">
        <v>5561</v>
      </c>
    </row>
    <row r="1365" spans="1:16" ht="12.75">
      <c r="A1365" t="s">
        <v>50</v>
      </c>
      <c s="34" t="s">
        <v>1395</v>
      </c>
      <c s="34" t="s">
        <v>5562</v>
      </c>
      <c s="35" t="s">
        <v>5</v>
      </c>
      <c s="6" t="s">
        <v>5563</v>
      </c>
      <c s="36" t="s">
        <v>54</v>
      </c>
      <c s="37">
        <v>9</v>
      </c>
      <c s="36">
        <v>0</v>
      </c>
      <c s="36">
        <f>ROUND(G1365*H1365,6)</f>
      </c>
      <c r="L1365" s="38">
        <v>0</v>
      </c>
      <c s="32">
        <f>ROUND(ROUND(L1365,2)*ROUND(G1365,3),2)</f>
      </c>
      <c s="36" t="s">
        <v>62</v>
      </c>
      <c>
        <f>(M1365*21)/100</f>
      </c>
      <c t="s">
        <v>28</v>
      </c>
    </row>
    <row r="1366" spans="1:5" ht="12.75">
      <c r="A1366" s="35" t="s">
        <v>56</v>
      </c>
      <c r="E1366" s="39" t="s">
        <v>5563</v>
      </c>
    </row>
    <row r="1367" spans="1:5" ht="25.5">
      <c r="A1367" s="35" t="s">
        <v>57</v>
      </c>
      <c r="E1367" s="42" t="s">
        <v>5564</v>
      </c>
    </row>
    <row r="1368" spans="1:5" ht="89.25">
      <c r="A1368" t="s">
        <v>58</v>
      </c>
      <c r="E1368" s="39" t="s">
        <v>5565</v>
      </c>
    </row>
    <row r="1369" spans="1:16" ht="12.75">
      <c r="A1369" t="s">
        <v>50</v>
      </c>
      <c s="34" t="s">
        <v>1396</v>
      </c>
      <c s="34" t="s">
        <v>5566</v>
      </c>
      <c s="35" t="s">
        <v>5</v>
      </c>
      <c s="6" t="s">
        <v>5567</v>
      </c>
      <c s="36" t="s">
        <v>54</v>
      </c>
      <c s="37">
        <v>1</v>
      </c>
      <c s="36">
        <v>0</v>
      </c>
      <c s="36">
        <f>ROUND(G1369*H1369,6)</f>
      </c>
      <c r="L1369" s="38">
        <v>0</v>
      </c>
      <c s="32">
        <f>ROUND(ROUND(L1369,2)*ROUND(G1369,3),2)</f>
      </c>
      <c s="36" t="s">
        <v>62</v>
      </c>
      <c>
        <f>(M1369*21)/100</f>
      </c>
      <c t="s">
        <v>28</v>
      </c>
    </row>
    <row r="1370" spans="1:5" ht="12.75">
      <c r="A1370" s="35" t="s">
        <v>56</v>
      </c>
      <c r="E1370" s="39" t="s">
        <v>5567</v>
      </c>
    </row>
    <row r="1371" spans="1:5" ht="25.5">
      <c r="A1371" s="35" t="s">
        <v>57</v>
      </c>
      <c r="E1371" s="42" t="s">
        <v>5568</v>
      </c>
    </row>
    <row r="1372" spans="1:5" ht="89.25">
      <c r="A1372" t="s">
        <v>58</v>
      </c>
      <c r="E1372" s="39" t="s">
        <v>5569</v>
      </c>
    </row>
    <row r="1373" spans="1:16" ht="12.75">
      <c r="A1373" t="s">
        <v>50</v>
      </c>
      <c s="34" t="s">
        <v>1397</v>
      </c>
      <c s="34" t="s">
        <v>5570</v>
      </c>
      <c s="35" t="s">
        <v>5</v>
      </c>
      <c s="6" t="s">
        <v>5571</v>
      </c>
      <c s="36" t="s">
        <v>54</v>
      </c>
      <c s="37">
        <v>1</v>
      </c>
      <c s="36">
        <v>0</v>
      </c>
      <c s="36">
        <f>ROUND(G1373*H1373,6)</f>
      </c>
      <c r="L1373" s="38">
        <v>0</v>
      </c>
      <c s="32">
        <f>ROUND(ROUND(L1373,2)*ROUND(G1373,3),2)</f>
      </c>
      <c s="36" t="s">
        <v>62</v>
      </c>
      <c>
        <f>(M1373*21)/100</f>
      </c>
      <c t="s">
        <v>28</v>
      </c>
    </row>
    <row r="1374" spans="1:5" ht="12.75">
      <c r="A1374" s="35" t="s">
        <v>56</v>
      </c>
      <c r="E1374" s="39" t="s">
        <v>5571</v>
      </c>
    </row>
    <row r="1375" spans="1:5" ht="25.5">
      <c r="A1375" s="35" t="s">
        <v>57</v>
      </c>
      <c r="E1375" s="42" t="s">
        <v>5572</v>
      </c>
    </row>
    <row r="1376" spans="1:5" ht="89.25">
      <c r="A1376" t="s">
        <v>58</v>
      </c>
      <c r="E1376" s="39" t="s">
        <v>5573</v>
      </c>
    </row>
    <row r="1377" spans="1:16" ht="12.75">
      <c r="A1377" t="s">
        <v>50</v>
      </c>
      <c s="34" t="s">
        <v>1398</v>
      </c>
      <c s="34" t="s">
        <v>5574</v>
      </c>
      <c s="35" t="s">
        <v>5</v>
      </c>
      <c s="6" t="s">
        <v>5575</v>
      </c>
      <c s="36" t="s">
        <v>54</v>
      </c>
      <c s="37">
        <v>1</v>
      </c>
      <c s="36">
        <v>0</v>
      </c>
      <c s="36">
        <f>ROUND(G1377*H1377,6)</f>
      </c>
      <c r="L1377" s="38">
        <v>0</v>
      </c>
      <c s="32">
        <f>ROUND(ROUND(L1377,2)*ROUND(G1377,3),2)</f>
      </c>
      <c s="36" t="s">
        <v>62</v>
      </c>
      <c>
        <f>(M1377*21)/100</f>
      </c>
      <c t="s">
        <v>28</v>
      </c>
    </row>
    <row r="1378" spans="1:5" ht="12.75">
      <c r="A1378" s="35" t="s">
        <v>56</v>
      </c>
      <c r="E1378" s="39" t="s">
        <v>5575</v>
      </c>
    </row>
    <row r="1379" spans="1:5" ht="25.5">
      <c r="A1379" s="35" t="s">
        <v>57</v>
      </c>
      <c r="E1379" s="42" t="s">
        <v>5576</v>
      </c>
    </row>
    <row r="1380" spans="1:5" ht="89.25">
      <c r="A1380" t="s">
        <v>58</v>
      </c>
      <c r="E1380" s="39" t="s">
        <v>5577</v>
      </c>
    </row>
    <row r="1381" spans="1:16" ht="12.75">
      <c r="A1381" t="s">
        <v>50</v>
      </c>
      <c s="34" t="s">
        <v>1399</v>
      </c>
      <c s="34" t="s">
        <v>5578</v>
      </c>
      <c s="35" t="s">
        <v>5</v>
      </c>
      <c s="6" t="s">
        <v>5579</v>
      </c>
      <c s="36" t="s">
        <v>54</v>
      </c>
      <c s="37">
        <v>1</v>
      </c>
      <c s="36">
        <v>0</v>
      </c>
      <c s="36">
        <f>ROUND(G1381*H1381,6)</f>
      </c>
      <c r="L1381" s="38">
        <v>0</v>
      </c>
      <c s="32">
        <f>ROUND(ROUND(L1381,2)*ROUND(G1381,3),2)</f>
      </c>
      <c s="36" t="s">
        <v>62</v>
      </c>
      <c>
        <f>(M1381*21)/100</f>
      </c>
      <c t="s">
        <v>28</v>
      </c>
    </row>
    <row r="1382" spans="1:5" ht="12.75">
      <c r="A1382" s="35" t="s">
        <v>56</v>
      </c>
      <c r="E1382" s="39" t="s">
        <v>5579</v>
      </c>
    </row>
    <row r="1383" spans="1:5" ht="25.5">
      <c r="A1383" s="35" t="s">
        <v>57</v>
      </c>
      <c r="E1383" s="42" t="s">
        <v>5580</v>
      </c>
    </row>
    <row r="1384" spans="1:5" ht="89.25">
      <c r="A1384" t="s">
        <v>58</v>
      </c>
      <c r="E1384" s="39" t="s">
        <v>5581</v>
      </c>
    </row>
    <row r="1385" spans="1:16" ht="12.75">
      <c r="A1385" t="s">
        <v>50</v>
      </c>
      <c s="34" t="s">
        <v>1400</v>
      </c>
      <c s="34" t="s">
        <v>5582</v>
      </c>
      <c s="35" t="s">
        <v>5</v>
      </c>
      <c s="6" t="s">
        <v>5583</v>
      </c>
      <c s="36" t="s">
        <v>54</v>
      </c>
      <c s="37">
        <v>1</v>
      </c>
      <c s="36">
        <v>0</v>
      </c>
      <c s="36">
        <f>ROUND(G1385*H1385,6)</f>
      </c>
      <c r="L1385" s="38">
        <v>0</v>
      </c>
      <c s="32">
        <f>ROUND(ROUND(L1385,2)*ROUND(G1385,3),2)</f>
      </c>
      <c s="36" t="s">
        <v>62</v>
      </c>
      <c>
        <f>(M1385*21)/100</f>
      </c>
      <c t="s">
        <v>28</v>
      </c>
    </row>
    <row r="1386" spans="1:5" ht="12.75">
      <c r="A1386" s="35" t="s">
        <v>56</v>
      </c>
      <c r="E1386" s="39" t="s">
        <v>5583</v>
      </c>
    </row>
    <row r="1387" spans="1:5" ht="25.5">
      <c r="A1387" s="35" t="s">
        <v>57</v>
      </c>
      <c r="E1387" s="42" t="s">
        <v>5584</v>
      </c>
    </row>
    <row r="1388" spans="1:5" ht="89.25">
      <c r="A1388" t="s">
        <v>58</v>
      </c>
      <c r="E1388" s="39" t="s">
        <v>5585</v>
      </c>
    </row>
    <row r="1389" spans="1:16" ht="12.75">
      <c r="A1389" t="s">
        <v>50</v>
      </c>
      <c s="34" t="s">
        <v>1401</v>
      </c>
      <c s="34" t="s">
        <v>5586</v>
      </c>
      <c s="35" t="s">
        <v>5</v>
      </c>
      <c s="6" t="s">
        <v>5587</v>
      </c>
      <c s="36" t="s">
        <v>54</v>
      </c>
      <c s="37">
        <v>5</v>
      </c>
      <c s="36">
        <v>0</v>
      </c>
      <c s="36">
        <f>ROUND(G1389*H1389,6)</f>
      </c>
      <c r="L1389" s="38">
        <v>0</v>
      </c>
      <c s="32">
        <f>ROUND(ROUND(L1389,2)*ROUND(G1389,3),2)</f>
      </c>
      <c s="36" t="s">
        <v>62</v>
      </c>
      <c>
        <f>(M1389*21)/100</f>
      </c>
      <c t="s">
        <v>28</v>
      </c>
    </row>
    <row r="1390" spans="1:5" ht="12.75">
      <c r="A1390" s="35" t="s">
        <v>56</v>
      </c>
      <c r="E1390" s="39" t="s">
        <v>5587</v>
      </c>
    </row>
    <row r="1391" spans="1:5" ht="25.5">
      <c r="A1391" s="35" t="s">
        <v>57</v>
      </c>
      <c r="E1391" s="42" t="s">
        <v>5588</v>
      </c>
    </row>
    <row r="1392" spans="1:5" ht="89.25">
      <c r="A1392" t="s">
        <v>58</v>
      </c>
      <c r="E1392" s="39" t="s">
        <v>5589</v>
      </c>
    </row>
    <row r="1393" spans="1:16" ht="12.75">
      <c r="A1393" t="s">
        <v>50</v>
      </c>
      <c s="34" t="s">
        <v>1402</v>
      </c>
      <c s="34" t="s">
        <v>5590</v>
      </c>
      <c s="35" t="s">
        <v>5</v>
      </c>
      <c s="6" t="s">
        <v>5591</v>
      </c>
      <c s="36" t="s">
        <v>54</v>
      </c>
      <c s="37">
        <v>5</v>
      </c>
      <c s="36">
        <v>0</v>
      </c>
      <c s="36">
        <f>ROUND(G1393*H1393,6)</f>
      </c>
      <c r="L1393" s="38">
        <v>0</v>
      </c>
      <c s="32">
        <f>ROUND(ROUND(L1393,2)*ROUND(G1393,3),2)</f>
      </c>
      <c s="36" t="s">
        <v>62</v>
      </c>
      <c>
        <f>(M1393*21)/100</f>
      </c>
      <c t="s">
        <v>28</v>
      </c>
    </row>
    <row r="1394" spans="1:5" ht="12.75">
      <c r="A1394" s="35" t="s">
        <v>56</v>
      </c>
      <c r="E1394" s="39" t="s">
        <v>5591</v>
      </c>
    </row>
    <row r="1395" spans="1:5" ht="25.5">
      <c r="A1395" s="35" t="s">
        <v>57</v>
      </c>
      <c r="E1395" s="42" t="s">
        <v>5592</v>
      </c>
    </row>
    <row r="1396" spans="1:5" ht="89.25">
      <c r="A1396" t="s">
        <v>58</v>
      </c>
      <c r="E1396" s="39" t="s">
        <v>5593</v>
      </c>
    </row>
    <row r="1397" spans="1:16" ht="12.75">
      <c r="A1397" t="s">
        <v>50</v>
      </c>
      <c s="34" t="s">
        <v>1403</v>
      </c>
      <c s="34" t="s">
        <v>5594</v>
      </c>
      <c s="35" t="s">
        <v>5</v>
      </c>
      <c s="6" t="s">
        <v>5595</v>
      </c>
      <c s="36" t="s">
        <v>54</v>
      </c>
      <c s="37">
        <v>4</v>
      </c>
      <c s="36">
        <v>0</v>
      </c>
      <c s="36">
        <f>ROUND(G1397*H1397,6)</f>
      </c>
      <c r="L1397" s="38">
        <v>0</v>
      </c>
      <c s="32">
        <f>ROUND(ROUND(L1397,2)*ROUND(G1397,3),2)</f>
      </c>
      <c s="36" t="s">
        <v>62</v>
      </c>
      <c>
        <f>(M1397*21)/100</f>
      </c>
      <c t="s">
        <v>28</v>
      </c>
    </row>
    <row r="1398" spans="1:5" ht="12.75">
      <c r="A1398" s="35" t="s">
        <v>56</v>
      </c>
      <c r="E1398" s="39" t="s">
        <v>5595</v>
      </c>
    </row>
    <row r="1399" spans="1:5" ht="25.5">
      <c r="A1399" s="35" t="s">
        <v>57</v>
      </c>
      <c r="E1399" s="42" t="s">
        <v>5596</v>
      </c>
    </row>
    <row r="1400" spans="1:5" ht="89.25">
      <c r="A1400" t="s">
        <v>58</v>
      </c>
      <c r="E1400" s="39" t="s">
        <v>5597</v>
      </c>
    </row>
    <row r="1401" spans="1:16" ht="12.75">
      <c r="A1401" t="s">
        <v>50</v>
      </c>
      <c s="34" t="s">
        <v>1404</v>
      </c>
      <c s="34" t="s">
        <v>5598</v>
      </c>
      <c s="35" t="s">
        <v>5</v>
      </c>
      <c s="6" t="s">
        <v>5599</v>
      </c>
      <c s="36" t="s">
        <v>54</v>
      </c>
      <c s="37">
        <v>4</v>
      </c>
      <c s="36">
        <v>0</v>
      </c>
      <c s="36">
        <f>ROUND(G1401*H1401,6)</f>
      </c>
      <c r="L1401" s="38">
        <v>0</v>
      </c>
      <c s="32">
        <f>ROUND(ROUND(L1401,2)*ROUND(G1401,3),2)</f>
      </c>
      <c s="36" t="s">
        <v>62</v>
      </c>
      <c>
        <f>(M1401*21)/100</f>
      </c>
      <c t="s">
        <v>28</v>
      </c>
    </row>
    <row r="1402" spans="1:5" ht="12.75">
      <c r="A1402" s="35" t="s">
        <v>56</v>
      </c>
      <c r="E1402" s="39" t="s">
        <v>5599</v>
      </c>
    </row>
    <row r="1403" spans="1:5" ht="25.5">
      <c r="A1403" s="35" t="s">
        <v>57</v>
      </c>
      <c r="E1403" s="42" t="s">
        <v>5600</v>
      </c>
    </row>
    <row r="1404" spans="1:5" ht="89.25">
      <c r="A1404" t="s">
        <v>58</v>
      </c>
      <c r="E1404" s="39" t="s">
        <v>5601</v>
      </c>
    </row>
    <row r="1405" spans="1:16" ht="12.75">
      <c r="A1405" t="s">
        <v>50</v>
      </c>
      <c s="34" t="s">
        <v>1405</v>
      </c>
      <c s="34" t="s">
        <v>5602</v>
      </c>
      <c s="35" t="s">
        <v>5</v>
      </c>
      <c s="6" t="s">
        <v>5603</v>
      </c>
      <c s="36" t="s">
        <v>54</v>
      </c>
      <c s="37">
        <v>1</v>
      </c>
      <c s="36">
        <v>0</v>
      </c>
      <c s="36">
        <f>ROUND(G1405*H1405,6)</f>
      </c>
      <c r="L1405" s="38">
        <v>0</v>
      </c>
      <c s="32">
        <f>ROUND(ROUND(L1405,2)*ROUND(G1405,3),2)</f>
      </c>
      <c s="36" t="s">
        <v>62</v>
      </c>
      <c>
        <f>(M1405*21)/100</f>
      </c>
      <c t="s">
        <v>28</v>
      </c>
    </row>
    <row r="1406" spans="1:5" ht="12.75">
      <c r="A1406" s="35" t="s">
        <v>56</v>
      </c>
      <c r="E1406" s="39" t="s">
        <v>5603</v>
      </c>
    </row>
    <row r="1407" spans="1:5" ht="25.5">
      <c r="A1407" s="35" t="s">
        <v>57</v>
      </c>
      <c r="E1407" s="42" t="s">
        <v>5604</v>
      </c>
    </row>
    <row r="1408" spans="1:5" ht="89.25">
      <c r="A1408" t="s">
        <v>58</v>
      </c>
      <c r="E1408" s="39" t="s">
        <v>5605</v>
      </c>
    </row>
    <row r="1409" spans="1:16" ht="12.75">
      <c r="A1409" t="s">
        <v>50</v>
      </c>
      <c s="34" t="s">
        <v>1406</v>
      </c>
      <c s="34" t="s">
        <v>5606</v>
      </c>
      <c s="35" t="s">
        <v>5</v>
      </c>
      <c s="6" t="s">
        <v>5607</v>
      </c>
      <c s="36" t="s">
        <v>54</v>
      </c>
      <c s="37">
        <v>5</v>
      </c>
      <c s="36">
        <v>0</v>
      </c>
      <c s="36">
        <f>ROUND(G1409*H1409,6)</f>
      </c>
      <c r="L1409" s="38">
        <v>0</v>
      </c>
      <c s="32">
        <f>ROUND(ROUND(L1409,2)*ROUND(G1409,3),2)</f>
      </c>
      <c s="36" t="s">
        <v>62</v>
      </c>
      <c>
        <f>(M1409*21)/100</f>
      </c>
      <c t="s">
        <v>28</v>
      </c>
    </row>
    <row r="1410" spans="1:5" ht="12.75">
      <c r="A1410" s="35" t="s">
        <v>56</v>
      </c>
      <c r="E1410" s="39" t="s">
        <v>5607</v>
      </c>
    </row>
    <row r="1411" spans="1:5" ht="25.5">
      <c r="A1411" s="35" t="s">
        <v>57</v>
      </c>
      <c r="E1411" s="42" t="s">
        <v>5608</v>
      </c>
    </row>
    <row r="1412" spans="1:5" ht="89.25">
      <c r="A1412" t="s">
        <v>58</v>
      </c>
      <c r="E1412" s="39" t="s">
        <v>5609</v>
      </c>
    </row>
    <row r="1413" spans="1:16" ht="12.75">
      <c r="A1413" t="s">
        <v>50</v>
      </c>
      <c s="34" t="s">
        <v>1407</v>
      </c>
      <c s="34" t="s">
        <v>5610</v>
      </c>
      <c s="35" t="s">
        <v>5</v>
      </c>
      <c s="6" t="s">
        <v>5611</v>
      </c>
      <c s="36" t="s">
        <v>54</v>
      </c>
      <c s="37">
        <v>6</v>
      </c>
      <c s="36">
        <v>0</v>
      </c>
      <c s="36">
        <f>ROUND(G1413*H1413,6)</f>
      </c>
      <c r="L1413" s="38">
        <v>0</v>
      </c>
      <c s="32">
        <f>ROUND(ROUND(L1413,2)*ROUND(G1413,3),2)</f>
      </c>
      <c s="36" t="s">
        <v>62</v>
      </c>
      <c>
        <f>(M1413*21)/100</f>
      </c>
      <c t="s">
        <v>28</v>
      </c>
    </row>
    <row r="1414" spans="1:5" ht="12.75">
      <c r="A1414" s="35" t="s">
        <v>56</v>
      </c>
      <c r="E1414" s="39" t="s">
        <v>5611</v>
      </c>
    </row>
    <row r="1415" spans="1:5" ht="25.5">
      <c r="A1415" s="35" t="s">
        <v>57</v>
      </c>
      <c r="E1415" s="42" t="s">
        <v>5612</v>
      </c>
    </row>
    <row r="1416" spans="1:5" ht="89.25">
      <c r="A1416" t="s">
        <v>58</v>
      </c>
      <c r="E1416" s="39" t="s">
        <v>5613</v>
      </c>
    </row>
    <row r="1417" spans="1:16" ht="12.75">
      <c r="A1417" t="s">
        <v>50</v>
      </c>
      <c s="34" t="s">
        <v>1408</v>
      </c>
      <c s="34" t="s">
        <v>5614</v>
      </c>
      <c s="35" t="s">
        <v>5</v>
      </c>
      <c s="6" t="s">
        <v>5615</v>
      </c>
      <c s="36" t="s">
        <v>54</v>
      </c>
      <c s="37">
        <v>1</v>
      </c>
      <c s="36">
        <v>0</v>
      </c>
      <c s="36">
        <f>ROUND(G1417*H1417,6)</f>
      </c>
      <c r="L1417" s="38">
        <v>0</v>
      </c>
      <c s="32">
        <f>ROUND(ROUND(L1417,2)*ROUND(G1417,3),2)</f>
      </c>
      <c s="36" t="s">
        <v>62</v>
      </c>
      <c>
        <f>(M1417*21)/100</f>
      </c>
      <c t="s">
        <v>28</v>
      </c>
    </row>
    <row r="1418" spans="1:5" ht="12.75">
      <c r="A1418" s="35" t="s">
        <v>56</v>
      </c>
      <c r="E1418" s="39" t="s">
        <v>5615</v>
      </c>
    </row>
    <row r="1419" spans="1:5" ht="25.5">
      <c r="A1419" s="35" t="s">
        <v>57</v>
      </c>
      <c r="E1419" s="42" t="s">
        <v>5616</v>
      </c>
    </row>
    <row r="1420" spans="1:5" ht="89.25">
      <c r="A1420" t="s">
        <v>58</v>
      </c>
      <c r="E1420" s="39" t="s">
        <v>5617</v>
      </c>
    </row>
    <row r="1421" spans="1:16" ht="12.75">
      <c r="A1421" t="s">
        <v>50</v>
      </c>
      <c s="34" t="s">
        <v>1410</v>
      </c>
      <c s="34" t="s">
        <v>5618</v>
      </c>
      <c s="35" t="s">
        <v>5</v>
      </c>
      <c s="6" t="s">
        <v>5619</v>
      </c>
      <c s="36" t="s">
        <v>54</v>
      </c>
      <c s="37">
        <v>1</v>
      </c>
      <c s="36">
        <v>0</v>
      </c>
      <c s="36">
        <f>ROUND(G1421*H1421,6)</f>
      </c>
      <c r="L1421" s="38">
        <v>0</v>
      </c>
      <c s="32">
        <f>ROUND(ROUND(L1421,2)*ROUND(G1421,3),2)</f>
      </c>
      <c s="36" t="s">
        <v>62</v>
      </c>
      <c>
        <f>(M1421*21)/100</f>
      </c>
      <c t="s">
        <v>28</v>
      </c>
    </row>
    <row r="1422" spans="1:5" ht="12.75">
      <c r="A1422" s="35" t="s">
        <v>56</v>
      </c>
      <c r="E1422" s="39" t="s">
        <v>5619</v>
      </c>
    </row>
    <row r="1423" spans="1:5" ht="25.5">
      <c r="A1423" s="35" t="s">
        <v>57</v>
      </c>
      <c r="E1423" s="42" t="s">
        <v>5620</v>
      </c>
    </row>
    <row r="1424" spans="1:5" ht="89.25">
      <c r="A1424" t="s">
        <v>58</v>
      </c>
      <c r="E1424" s="39" t="s">
        <v>5613</v>
      </c>
    </row>
    <row r="1425" spans="1:16" ht="12.75">
      <c r="A1425" t="s">
        <v>50</v>
      </c>
      <c s="34" t="s">
        <v>1411</v>
      </c>
      <c s="34" t="s">
        <v>5621</v>
      </c>
      <c s="35" t="s">
        <v>5</v>
      </c>
      <c s="6" t="s">
        <v>5622</v>
      </c>
      <c s="36" t="s">
        <v>54</v>
      </c>
      <c s="37">
        <v>1</v>
      </c>
      <c s="36">
        <v>0</v>
      </c>
      <c s="36">
        <f>ROUND(G1425*H1425,6)</f>
      </c>
      <c r="L1425" s="38">
        <v>0</v>
      </c>
      <c s="32">
        <f>ROUND(ROUND(L1425,2)*ROUND(G1425,3),2)</f>
      </c>
      <c s="36" t="s">
        <v>62</v>
      </c>
      <c>
        <f>(M1425*21)/100</f>
      </c>
      <c t="s">
        <v>28</v>
      </c>
    </row>
    <row r="1426" spans="1:5" ht="12.75">
      <c r="A1426" s="35" t="s">
        <v>56</v>
      </c>
      <c r="E1426" s="39" t="s">
        <v>5622</v>
      </c>
    </row>
    <row r="1427" spans="1:5" ht="25.5">
      <c r="A1427" s="35" t="s">
        <v>57</v>
      </c>
      <c r="E1427" s="42" t="s">
        <v>5623</v>
      </c>
    </row>
    <row r="1428" spans="1:5" ht="89.25">
      <c r="A1428" t="s">
        <v>58</v>
      </c>
      <c r="E1428" s="39" t="s">
        <v>5624</v>
      </c>
    </row>
    <row r="1429" spans="1:16" ht="12.75">
      <c r="A1429" t="s">
        <v>50</v>
      </c>
      <c s="34" t="s">
        <v>1412</v>
      </c>
      <c s="34" t="s">
        <v>5625</v>
      </c>
      <c s="35" t="s">
        <v>5</v>
      </c>
      <c s="6" t="s">
        <v>5626</v>
      </c>
      <c s="36" t="s">
        <v>54</v>
      </c>
      <c s="37">
        <v>1</v>
      </c>
      <c s="36">
        <v>0</v>
      </c>
      <c s="36">
        <f>ROUND(G1429*H1429,6)</f>
      </c>
      <c r="L1429" s="38">
        <v>0</v>
      </c>
      <c s="32">
        <f>ROUND(ROUND(L1429,2)*ROUND(G1429,3),2)</f>
      </c>
      <c s="36" t="s">
        <v>62</v>
      </c>
      <c>
        <f>(M1429*21)/100</f>
      </c>
      <c t="s">
        <v>28</v>
      </c>
    </row>
    <row r="1430" spans="1:5" ht="12.75">
      <c r="A1430" s="35" t="s">
        <v>56</v>
      </c>
      <c r="E1430" s="39" t="s">
        <v>5626</v>
      </c>
    </row>
    <row r="1431" spans="1:5" ht="25.5">
      <c r="A1431" s="35" t="s">
        <v>57</v>
      </c>
      <c r="E1431" s="42" t="s">
        <v>5627</v>
      </c>
    </row>
    <row r="1432" spans="1:5" ht="89.25">
      <c r="A1432" t="s">
        <v>58</v>
      </c>
      <c r="E1432" s="39" t="s">
        <v>5628</v>
      </c>
    </row>
    <row r="1433" spans="1:16" ht="12.75">
      <c r="A1433" t="s">
        <v>50</v>
      </c>
      <c s="34" t="s">
        <v>1413</v>
      </c>
      <c s="34" t="s">
        <v>5629</v>
      </c>
      <c s="35" t="s">
        <v>5</v>
      </c>
      <c s="6" t="s">
        <v>5630</v>
      </c>
      <c s="36" t="s">
        <v>54</v>
      </c>
      <c s="37">
        <v>1</v>
      </c>
      <c s="36">
        <v>0</v>
      </c>
      <c s="36">
        <f>ROUND(G1433*H1433,6)</f>
      </c>
      <c r="L1433" s="38">
        <v>0</v>
      </c>
      <c s="32">
        <f>ROUND(ROUND(L1433,2)*ROUND(G1433,3),2)</f>
      </c>
      <c s="36" t="s">
        <v>62</v>
      </c>
      <c>
        <f>(M1433*21)/100</f>
      </c>
      <c t="s">
        <v>28</v>
      </c>
    </row>
    <row r="1434" spans="1:5" ht="12.75">
      <c r="A1434" s="35" t="s">
        <v>56</v>
      </c>
      <c r="E1434" s="39" t="s">
        <v>5630</v>
      </c>
    </row>
    <row r="1435" spans="1:5" ht="25.5">
      <c r="A1435" s="35" t="s">
        <v>57</v>
      </c>
      <c r="E1435" s="42" t="s">
        <v>5631</v>
      </c>
    </row>
    <row r="1436" spans="1:5" ht="89.25">
      <c r="A1436" t="s">
        <v>58</v>
      </c>
      <c r="E1436" s="39" t="s">
        <v>5632</v>
      </c>
    </row>
    <row r="1437" spans="1:16" ht="12.75">
      <c r="A1437" t="s">
        <v>50</v>
      </c>
      <c s="34" t="s">
        <v>1414</v>
      </c>
      <c s="34" t="s">
        <v>5633</v>
      </c>
      <c s="35" t="s">
        <v>5</v>
      </c>
      <c s="6" t="s">
        <v>5634</v>
      </c>
      <c s="36" t="s">
        <v>54</v>
      </c>
      <c s="37">
        <v>2</v>
      </c>
      <c s="36">
        <v>0</v>
      </c>
      <c s="36">
        <f>ROUND(G1437*H1437,6)</f>
      </c>
      <c r="L1437" s="38">
        <v>0</v>
      </c>
      <c s="32">
        <f>ROUND(ROUND(L1437,2)*ROUND(G1437,3),2)</f>
      </c>
      <c s="36" t="s">
        <v>62</v>
      </c>
      <c>
        <f>(M1437*21)/100</f>
      </c>
      <c t="s">
        <v>28</v>
      </c>
    </row>
    <row r="1438" spans="1:5" ht="12.75">
      <c r="A1438" s="35" t="s">
        <v>56</v>
      </c>
      <c r="E1438" s="39" t="s">
        <v>5634</v>
      </c>
    </row>
    <row r="1439" spans="1:5" ht="25.5">
      <c r="A1439" s="35" t="s">
        <v>57</v>
      </c>
      <c r="E1439" s="42" t="s">
        <v>5635</v>
      </c>
    </row>
    <row r="1440" spans="1:5" ht="89.25">
      <c r="A1440" t="s">
        <v>58</v>
      </c>
      <c r="E1440" s="39" t="s">
        <v>5636</v>
      </c>
    </row>
    <row r="1441" spans="1:16" ht="12.75">
      <c r="A1441" t="s">
        <v>50</v>
      </c>
      <c s="34" t="s">
        <v>1415</v>
      </c>
      <c s="34" t="s">
        <v>5637</v>
      </c>
      <c s="35" t="s">
        <v>5</v>
      </c>
      <c s="6" t="s">
        <v>5638</v>
      </c>
      <c s="36" t="s">
        <v>54</v>
      </c>
      <c s="37">
        <v>1</v>
      </c>
      <c s="36">
        <v>0</v>
      </c>
      <c s="36">
        <f>ROUND(G1441*H1441,6)</f>
      </c>
      <c r="L1441" s="38">
        <v>0</v>
      </c>
      <c s="32">
        <f>ROUND(ROUND(L1441,2)*ROUND(G1441,3),2)</f>
      </c>
      <c s="36" t="s">
        <v>62</v>
      </c>
      <c>
        <f>(M1441*21)/100</f>
      </c>
      <c t="s">
        <v>28</v>
      </c>
    </row>
    <row r="1442" spans="1:5" ht="12.75">
      <c r="A1442" s="35" t="s">
        <v>56</v>
      </c>
      <c r="E1442" s="39" t="s">
        <v>5638</v>
      </c>
    </row>
    <row r="1443" spans="1:5" ht="25.5">
      <c r="A1443" s="35" t="s">
        <v>57</v>
      </c>
      <c r="E1443" s="42" t="s">
        <v>5639</v>
      </c>
    </row>
    <row r="1444" spans="1:5" ht="89.25">
      <c r="A1444" t="s">
        <v>58</v>
      </c>
      <c r="E1444" s="39" t="s">
        <v>5640</v>
      </c>
    </row>
    <row r="1445" spans="1:16" ht="12.75">
      <c r="A1445" t="s">
        <v>50</v>
      </c>
      <c s="34" t="s">
        <v>1416</v>
      </c>
      <c s="34" t="s">
        <v>5641</v>
      </c>
      <c s="35" t="s">
        <v>5</v>
      </c>
      <c s="6" t="s">
        <v>5642</v>
      </c>
      <c s="36" t="s">
        <v>54</v>
      </c>
      <c s="37">
        <v>1</v>
      </c>
      <c s="36">
        <v>0</v>
      </c>
      <c s="36">
        <f>ROUND(G1445*H1445,6)</f>
      </c>
      <c r="L1445" s="38">
        <v>0</v>
      </c>
      <c s="32">
        <f>ROUND(ROUND(L1445,2)*ROUND(G1445,3),2)</f>
      </c>
      <c s="36" t="s">
        <v>62</v>
      </c>
      <c>
        <f>(M1445*21)/100</f>
      </c>
      <c t="s">
        <v>28</v>
      </c>
    </row>
    <row r="1446" spans="1:5" ht="12.75">
      <c r="A1446" s="35" t="s">
        <v>56</v>
      </c>
      <c r="E1446" s="39" t="s">
        <v>5642</v>
      </c>
    </row>
    <row r="1447" spans="1:5" ht="25.5">
      <c r="A1447" s="35" t="s">
        <v>57</v>
      </c>
      <c r="E1447" s="42" t="s">
        <v>5643</v>
      </c>
    </row>
    <row r="1448" spans="1:5" ht="89.25">
      <c r="A1448" t="s">
        <v>58</v>
      </c>
      <c r="E1448" s="39" t="s">
        <v>5644</v>
      </c>
    </row>
    <row r="1449" spans="1:16" ht="12.75">
      <c r="A1449" t="s">
        <v>50</v>
      </c>
      <c s="34" t="s">
        <v>1417</v>
      </c>
      <c s="34" t="s">
        <v>5645</v>
      </c>
      <c s="35" t="s">
        <v>5</v>
      </c>
      <c s="6" t="s">
        <v>5646</v>
      </c>
      <c s="36" t="s">
        <v>54</v>
      </c>
      <c s="37">
        <v>2</v>
      </c>
      <c s="36">
        <v>0</v>
      </c>
      <c s="36">
        <f>ROUND(G1449*H1449,6)</f>
      </c>
      <c r="L1449" s="38">
        <v>0</v>
      </c>
      <c s="32">
        <f>ROUND(ROUND(L1449,2)*ROUND(G1449,3),2)</f>
      </c>
      <c s="36" t="s">
        <v>62</v>
      </c>
      <c>
        <f>(M1449*21)/100</f>
      </c>
      <c t="s">
        <v>28</v>
      </c>
    </row>
    <row r="1450" spans="1:5" ht="12.75">
      <c r="A1450" s="35" t="s">
        <v>56</v>
      </c>
      <c r="E1450" s="39" t="s">
        <v>5646</v>
      </c>
    </row>
    <row r="1451" spans="1:5" ht="25.5">
      <c r="A1451" s="35" t="s">
        <v>57</v>
      </c>
      <c r="E1451" s="42" t="s">
        <v>5647</v>
      </c>
    </row>
    <row r="1452" spans="1:5" ht="89.25">
      <c r="A1452" t="s">
        <v>58</v>
      </c>
      <c r="E1452" s="39" t="s">
        <v>5648</v>
      </c>
    </row>
    <row r="1453" spans="1:16" ht="12.75">
      <c r="A1453" t="s">
        <v>50</v>
      </c>
      <c s="34" t="s">
        <v>1418</v>
      </c>
      <c s="34" t="s">
        <v>5649</v>
      </c>
      <c s="35" t="s">
        <v>5</v>
      </c>
      <c s="6" t="s">
        <v>5650</v>
      </c>
      <c s="36" t="s">
        <v>54</v>
      </c>
      <c s="37">
        <v>1</v>
      </c>
      <c s="36">
        <v>0</v>
      </c>
      <c s="36">
        <f>ROUND(G1453*H1453,6)</f>
      </c>
      <c r="L1453" s="38">
        <v>0</v>
      </c>
      <c s="32">
        <f>ROUND(ROUND(L1453,2)*ROUND(G1453,3),2)</f>
      </c>
      <c s="36" t="s">
        <v>62</v>
      </c>
      <c>
        <f>(M1453*21)/100</f>
      </c>
      <c t="s">
        <v>28</v>
      </c>
    </row>
    <row r="1454" spans="1:5" ht="12.75">
      <c r="A1454" s="35" t="s">
        <v>56</v>
      </c>
      <c r="E1454" s="39" t="s">
        <v>5650</v>
      </c>
    </row>
    <row r="1455" spans="1:5" ht="25.5">
      <c r="A1455" s="35" t="s">
        <v>57</v>
      </c>
      <c r="E1455" s="42" t="s">
        <v>5651</v>
      </c>
    </row>
    <row r="1456" spans="1:5" ht="89.25">
      <c r="A1456" t="s">
        <v>58</v>
      </c>
      <c r="E1456" s="39" t="s">
        <v>5652</v>
      </c>
    </row>
    <row r="1457" spans="1:16" ht="12.75">
      <c r="A1457" t="s">
        <v>50</v>
      </c>
      <c s="34" t="s">
        <v>1419</v>
      </c>
      <c s="34" t="s">
        <v>5653</v>
      </c>
      <c s="35" t="s">
        <v>5</v>
      </c>
      <c s="6" t="s">
        <v>5654</v>
      </c>
      <c s="36" t="s">
        <v>54</v>
      </c>
      <c s="37">
        <v>1</v>
      </c>
      <c s="36">
        <v>0</v>
      </c>
      <c s="36">
        <f>ROUND(G1457*H1457,6)</f>
      </c>
      <c r="L1457" s="38">
        <v>0</v>
      </c>
      <c s="32">
        <f>ROUND(ROUND(L1457,2)*ROUND(G1457,3),2)</f>
      </c>
      <c s="36" t="s">
        <v>62</v>
      </c>
      <c>
        <f>(M1457*21)/100</f>
      </c>
      <c t="s">
        <v>28</v>
      </c>
    </row>
    <row r="1458" spans="1:5" ht="12.75">
      <c r="A1458" s="35" t="s">
        <v>56</v>
      </c>
      <c r="E1458" s="39" t="s">
        <v>5654</v>
      </c>
    </row>
    <row r="1459" spans="1:5" ht="25.5">
      <c r="A1459" s="35" t="s">
        <v>57</v>
      </c>
      <c r="E1459" s="42" t="s">
        <v>5655</v>
      </c>
    </row>
    <row r="1460" spans="1:5" ht="89.25">
      <c r="A1460" t="s">
        <v>58</v>
      </c>
      <c r="E1460" s="39" t="s">
        <v>5656</v>
      </c>
    </row>
    <row r="1461" spans="1:16" ht="12.75">
      <c r="A1461" t="s">
        <v>50</v>
      </c>
      <c s="34" t="s">
        <v>1420</v>
      </c>
      <c s="34" t="s">
        <v>5657</v>
      </c>
      <c s="35" t="s">
        <v>5</v>
      </c>
      <c s="6" t="s">
        <v>5658</v>
      </c>
      <c s="36" t="s">
        <v>54</v>
      </c>
      <c s="37">
        <v>2</v>
      </c>
      <c s="36">
        <v>0</v>
      </c>
      <c s="36">
        <f>ROUND(G1461*H1461,6)</f>
      </c>
      <c r="L1461" s="38">
        <v>0</v>
      </c>
      <c s="32">
        <f>ROUND(ROUND(L1461,2)*ROUND(G1461,3),2)</f>
      </c>
      <c s="36" t="s">
        <v>62</v>
      </c>
      <c>
        <f>(M1461*21)/100</f>
      </c>
      <c t="s">
        <v>28</v>
      </c>
    </row>
    <row r="1462" spans="1:5" ht="12.75">
      <c r="A1462" s="35" t="s">
        <v>56</v>
      </c>
      <c r="E1462" s="39" t="s">
        <v>5658</v>
      </c>
    </row>
    <row r="1463" spans="1:5" ht="25.5">
      <c r="A1463" s="35" t="s">
        <v>57</v>
      </c>
      <c r="E1463" s="42" t="s">
        <v>5659</v>
      </c>
    </row>
    <row r="1464" spans="1:5" ht="89.25">
      <c r="A1464" t="s">
        <v>58</v>
      </c>
      <c r="E1464" s="39" t="s">
        <v>5660</v>
      </c>
    </row>
    <row r="1465" spans="1:16" ht="12.75">
      <c r="A1465" t="s">
        <v>50</v>
      </c>
      <c s="34" t="s">
        <v>1421</v>
      </c>
      <c s="34" t="s">
        <v>5661</v>
      </c>
      <c s="35" t="s">
        <v>5</v>
      </c>
      <c s="6" t="s">
        <v>5662</v>
      </c>
      <c s="36" t="s">
        <v>54</v>
      </c>
      <c s="37">
        <v>4</v>
      </c>
      <c s="36">
        <v>0</v>
      </c>
      <c s="36">
        <f>ROUND(G1465*H1465,6)</f>
      </c>
      <c r="L1465" s="38">
        <v>0</v>
      </c>
      <c s="32">
        <f>ROUND(ROUND(L1465,2)*ROUND(G1465,3),2)</f>
      </c>
      <c s="36" t="s">
        <v>62</v>
      </c>
      <c>
        <f>(M1465*21)/100</f>
      </c>
      <c t="s">
        <v>28</v>
      </c>
    </row>
    <row r="1466" spans="1:5" ht="12.75">
      <c r="A1466" s="35" t="s">
        <v>56</v>
      </c>
      <c r="E1466" s="39" t="s">
        <v>5662</v>
      </c>
    </row>
    <row r="1467" spans="1:5" ht="25.5">
      <c r="A1467" s="35" t="s">
        <v>57</v>
      </c>
      <c r="E1467" s="42" t="s">
        <v>5663</v>
      </c>
    </row>
    <row r="1468" spans="1:5" ht="89.25">
      <c r="A1468" t="s">
        <v>58</v>
      </c>
      <c r="E1468" s="39" t="s">
        <v>5664</v>
      </c>
    </row>
    <row r="1469" spans="1:16" ht="12.75">
      <c r="A1469" t="s">
        <v>50</v>
      </c>
      <c s="34" t="s">
        <v>1422</v>
      </c>
      <c s="34" t="s">
        <v>5665</v>
      </c>
      <c s="35" t="s">
        <v>5</v>
      </c>
      <c s="6" t="s">
        <v>5666</v>
      </c>
      <c s="36" t="s">
        <v>54</v>
      </c>
      <c s="37">
        <v>1</v>
      </c>
      <c s="36">
        <v>0</v>
      </c>
      <c s="36">
        <f>ROUND(G1469*H1469,6)</f>
      </c>
      <c r="L1469" s="38">
        <v>0</v>
      </c>
      <c s="32">
        <f>ROUND(ROUND(L1469,2)*ROUND(G1469,3),2)</f>
      </c>
      <c s="36" t="s">
        <v>62</v>
      </c>
      <c>
        <f>(M1469*21)/100</f>
      </c>
      <c t="s">
        <v>28</v>
      </c>
    </row>
    <row r="1470" spans="1:5" ht="12.75">
      <c r="A1470" s="35" t="s">
        <v>56</v>
      </c>
      <c r="E1470" s="39" t="s">
        <v>5666</v>
      </c>
    </row>
    <row r="1471" spans="1:5" ht="25.5">
      <c r="A1471" s="35" t="s">
        <v>57</v>
      </c>
      <c r="E1471" s="42" t="s">
        <v>5667</v>
      </c>
    </row>
    <row r="1472" spans="1:5" ht="89.25">
      <c r="A1472" t="s">
        <v>58</v>
      </c>
      <c r="E1472" s="39" t="s">
        <v>5668</v>
      </c>
    </row>
    <row r="1473" spans="1:16" ht="12.75">
      <c r="A1473" t="s">
        <v>50</v>
      </c>
      <c s="34" t="s">
        <v>1423</v>
      </c>
      <c s="34" t="s">
        <v>5669</v>
      </c>
      <c s="35" t="s">
        <v>5</v>
      </c>
      <c s="6" t="s">
        <v>5670</v>
      </c>
      <c s="36" t="s">
        <v>54</v>
      </c>
      <c s="37">
        <v>1</v>
      </c>
      <c s="36">
        <v>0</v>
      </c>
      <c s="36">
        <f>ROUND(G1473*H1473,6)</f>
      </c>
      <c r="L1473" s="38">
        <v>0</v>
      </c>
      <c s="32">
        <f>ROUND(ROUND(L1473,2)*ROUND(G1473,3),2)</f>
      </c>
      <c s="36" t="s">
        <v>62</v>
      </c>
      <c>
        <f>(M1473*21)/100</f>
      </c>
      <c t="s">
        <v>28</v>
      </c>
    </row>
    <row r="1474" spans="1:5" ht="12.75">
      <c r="A1474" s="35" t="s">
        <v>56</v>
      </c>
      <c r="E1474" s="39" t="s">
        <v>5670</v>
      </c>
    </row>
    <row r="1475" spans="1:5" ht="25.5">
      <c r="A1475" s="35" t="s">
        <v>57</v>
      </c>
      <c r="E1475" s="42" t="s">
        <v>5671</v>
      </c>
    </row>
    <row r="1476" spans="1:5" ht="89.25">
      <c r="A1476" t="s">
        <v>58</v>
      </c>
      <c r="E1476" s="39" t="s">
        <v>5672</v>
      </c>
    </row>
    <row r="1477" spans="1:16" ht="12.75">
      <c r="A1477" t="s">
        <v>50</v>
      </c>
      <c s="34" t="s">
        <v>1424</v>
      </c>
      <c s="34" t="s">
        <v>5673</v>
      </c>
      <c s="35" t="s">
        <v>5</v>
      </c>
      <c s="6" t="s">
        <v>5674</v>
      </c>
      <c s="36" t="s">
        <v>54</v>
      </c>
      <c s="37">
        <v>1</v>
      </c>
      <c s="36">
        <v>0</v>
      </c>
      <c s="36">
        <f>ROUND(G1477*H1477,6)</f>
      </c>
      <c r="L1477" s="38">
        <v>0</v>
      </c>
      <c s="32">
        <f>ROUND(ROUND(L1477,2)*ROUND(G1477,3),2)</f>
      </c>
      <c s="36" t="s">
        <v>62</v>
      </c>
      <c>
        <f>(M1477*21)/100</f>
      </c>
      <c t="s">
        <v>28</v>
      </c>
    </row>
    <row r="1478" spans="1:5" ht="12.75">
      <c r="A1478" s="35" t="s">
        <v>56</v>
      </c>
      <c r="E1478" s="39" t="s">
        <v>5674</v>
      </c>
    </row>
    <row r="1479" spans="1:5" ht="25.5">
      <c r="A1479" s="35" t="s">
        <v>57</v>
      </c>
      <c r="E1479" s="42" t="s">
        <v>5675</v>
      </c>
    </row>
    <row r="1480" spans="1:5" ht="89.25">
      <c r="A1480" t="s">
        <v>58</v>
      </c>
      <c r="E1480" s="39" t="s">
        <v>5676</v>
      </c>
    </row>
    <row r="1481" spans="1:16" ht="12.75">
      <c r="A1481" t="s">
        <v>50</v>
      </c>
      <c s="34" t="s">
        <v>1425</v>
      </c>
      <c s="34" t="s">
        <v>5677</v>
      </c>
      <c s="35" t="s">
        <v>5</v>
      </c>
      <c s="6" t="s">
        <v>5678</v>
      </c>
      <c s="36" t="s">
        <v>54</v>
      </c>
      <c s="37">
        <v>8</v>
      </c>
      <c s="36">
        <v>0</v>
      </c>
      <c s="36">
        <f>ROUND(G1481*H1481,6)</f>
      </c>
      <c r="L1481" s="38">
        <v>0</v>
      </c>
      <c s="32">
        <f>ROUND(ROUND(L1481,2)*ROUND(G1481,3),2)</f>
      </c>
      <c s="36" t="s">
        <v>62</v>
      </c>
      <c>
        <f>(M1481*21)/100</f>
      </c>
      <c t="s">
        <v>28</v>
      </c>
    </row>
    <row r="1482" spans="1:5" ht="12.75">
      <c r="A1482" s="35" t="s">
        <v>56</v>
      </c>
      <c r="E1482" s="39" t="s">
        <v>5678</v>
      </c>
    </row>
    <row r="1483" spans="1:5" ht="25.5">
      <c r="A1483" s="35" t="s">
        <v>57</v>
      </c>
      <c r="E1483" s="42" t="s">
        <v>5679</v>
      </c>
    </row>
    <row r="1484" spans="1:5" ht="89.25">
      <c r="A1484" t="s">
        <v>58</v>
      </c>
      <c r="E1484" s="39" t="s">
        <v>5680</v>
      </c>
    </row>
    <row r="1485" spans="1:16" ht="12.75">
      <c r="A1485" t="s">
        <v>50</v>
      </c>
      <c s="34" t="s">
        <v>1426</v>
      </c>
      <c s="34" t="s">
        <v>5681</v>
      </c>
      <c s="35" t="s">
        <v>5</v>
      </c>
      <c s="6" t="s">
        <v>5682</v>
      </c>
      <c s="36" t="s">
        <v>54</v>
      </c>
      <c s="37">
        <v>1</v>
      </c>
      <c s="36">
        <v>0</v>
      </c>
      <c s="36">
        <f>ROUND(G1485*H1485,6)</f>
      </c>
      <c r="L1485" s="38">
        <v>0</v>
      </c>
      <c s="32">
        <f>ROUND(ROUND(L1485,2)*ROUND(G1485,3),2)</f>
      </c>
      <c s="36" t="s">
        <v>62</v>
      </c>
      <c>
        <f>(M1485*21)/100</f>
      </c>
      <c t="s">
        <v>28</v>
      </c>
    </row>
    <row r="1486" spans="1:5" ht="12.75">
      <c r="A1486" s="35" t="s">
        <v>56</v>
      </c>
      <c r="E1486" s="39" t="s">
        <v>5682</v>
      </c>
    </row>
    <row r="1487" spans="1:5" ht="25.5">
      <c r="A1487" s="35" t="s">
        <v>57</v>
      </c>
      <c r="E1487" s="42" t="s">
        <v>5683</v>
      </c>
    </row>
    <row r="1488" spans="1:5" ht="89.25">
      <c r="A1488" t="s">
        <v>58</v>
      </c>
      <c r="E1488" s="39" t="s">
        <v>5684</v>
      </c>
    </row>
    <row r="1489" spans="1:16" ht="12.75">
      <c r="A1489" t="s">
        <v>50</v>
      </c>
      <c s="34" t="s">
        <v>1428</v>
      </c>
      <c s="34" t="s">
        <v>5685</v>
      </c>
      <c s="35" t="s">
        <v>5</v>
      </c>
      <c s="6" t="s">
        <v>5686</v>
      </c>
      <c s="36" t="s">
        <v>54</v>
      </c>
      <c s="37">
        <v>1</v>
      </c>
      <c s="36">
        <v>0</v>
      </c>
      <c s="36">
        <f>ROUND(G1489*H1489,6)</f>
      </c>
      <c r="L1489" s="38">
        <v>0</v>
      </c>
      <c s="32">
        <f>ROUND(ROUND(L1489,2)*ROUND(G1489,3),2)</f>
      </c>
      <c s="36" t="s">
        <v>62</v>
      </c>
      <c>
        <f>(M1489*21)/100</f>
      </c>
      <c t="s">
        <v>28</v>
      </c>
    </row>
    <row r="1490" spans="1:5" ht="12.75">
      <c r="A1490" s="35" t="s">
        <v>56</v>
      </c>
      <c r="E1490" s="39" t="s">
        <v>5686</v>
      </c>
    </row>
    <row r="1491" spans="1:5" ht="25.5">
      <c r="A1491" s="35" t="s">
        <v>57</v>
      </c>
      <c r="E1491" s="42" t="s">
        <v>5687</v>
      </c>
    </row>
    <row r="1492" spans="1:5" ht="89.25">
      <c r="A1492" t="s">
        <v>58</v>
      </c>
      <c r="E1492" s="39" t="s">
        <v>5688</v>
      </c>
    </row>
    <row r="1493" spans="1:16" ht="12.75">
      <c r="A1493" t="s">
        <v>50</v>
      </c>
      <c s="34" t="s">
        <v>1429</v>
      </c>
      <c s="34" t="s">
        <v>5689</v>
      </c>
      <c s="35" t="s">
        <v>5</v>
      </c>
      <c s="6" t="s">
        <v>5690</v>
      </c>
      <c s="36" t="s">
        <v>54</v>
      </c>
      <c s="37">
        <v>1</v>
      </c>
      <c s="36">
        <v>0</v>
      </c>
      <c s="36">
        <f>ROUND(G1493*H1493,6)</f>
      </c>
      <c r="L1493" s="38">
        <v>0</v>
      </c>
      <c s="32">
        <f>ROUND(ROUND(L1493,2)*ROUND(G1493,3),2)</f>
      </c>
      <c s="36" t="s">
        <v>62</v>
      </c>
      <c>
        <f>(M1493*21)/100</f>
      </c>
      <c t="s">
        <v>28</v>
      </c>
    </row>
    <row r="1494" spans="1:5" ht="12.75">
      <c r="A1494" s="35" t="s">
        <v>56</v>
      </c>
      <c r="E1494" s="39" t="s">
        <v>5690</v>
      </c>
    </row>
    <row r="1495" spans="1:5" ht="25.5">
      <c r="A1495" s="35" t="s">
        <v>57</v>
      </c>
      <c r="E1495" s="42" t="s">
        <v>5691</v>
      </c>
    </row>
    <row r="1496" spans="1:5" ht="89.25">
      <c r="A1496" t="s">
        <v>58</v>
      </c>
      <c r="E1496" s="39" t="s">
        <v>5692</v>
      </c>
    </row>
    <row r="1497" spans="1:16" ht="12.75">
      <c r="A1497" t="s">
        <v>50</v>
      </c>
      <c s="34" t="s">
        <v>1430</v>
      </c>
      <c s="34" t="s">
        <v>5693</v>
      </c>
      <c s="35" t="s">
        <v>5</v>
      </c>
      <c s="6" t="s">
        <v>5694</v>
      </c>
      <c s="36" t="s">
        <v>54</v>
      </c>
      <c s="37">
        <v>1</v>
      </c>
      <c s="36">
        <v>0</v>
      </c>
      <c s="36">
        <f>ROUND(G1497*H1497,6)</f>
      </c>
      <c r="L1497" s="38">
        <v>0</v>
      </c>
      <c s="32">
        <f>ROUND(ROUND(L1497,2)*ROUND(G1497,3),2)</f>
      </c>
      <c s="36" t="s">
        <v>62</v>
      </c>
      <c>
        <f>(M1497*21)/100</f>
      </c>
      <c t="s">
        <v>28</v>
      </c>
    </row>
    <row r="1498" spans="1:5" ht="12.75">
      <c r="A1498" s="35" t="s">
        <v>56</v>
      </c>
      <c r="E1498" s="39" t="s">
        <v>5694</v>
      </c>
    </row>
    <row r="1499" spans="1:5" ht="25.5">
      <c r="A1499" s="35" t="s">
        <v>57</v>
      </c>
      <c r="E1499" s="42" t="s">
        <v>5695</v>
      </c>
    </row>
    <row r="1500" spans="1:5" ht="89.25">
      <c r="A1500" t="s">
        <v>58</v>
      </c>
      <c r="E1500" s="39" t="s">
        <v>5696</v>
      </c>
    </row>
    <row r="1501" spans="1:16" ht="12.75">
      <c r="A1501" t="s">
        <v>50</v>
      </c>
      <c s="34" t="s">
        <v>1431</v>
      </c>
      <c s="34" t="s">
        <v>5697</v>
      </c>
      <c s="35" t="s">
        <v>5</v>
      </c>
      <c s="6" t="s">
        <v>5698</v>
      </c>
      <c s="36" t="s">
        <v>54</v>
      </c>
      <c s="37">
        <v>1</v>
      </c>
      <c s="36">
        <v>0</v>
      </c>
      <c s="36">
        <f>ROUND(G1501*H1501,6)</f>
      </c>
      <c r="L1501" s="38">
        <v>0</v>
      </c>
      <c s="32">
        <f>ROUND(ROUND(L1501,2)*ROUND(G1501,3),2)</f>
      </c>
      <c s="36" t="s">
        <v>62</v>
      </c>
      <c>
        <f>(M1501*21)/100</f>
      </c>
      <c t="s">
        <v>28</v>
      </c>
    </row>
    <row r="1502" spans="1:5" ht="12.75">
      <c r="A1502" s="35" t="s">
        <v>56</v>
      </c>
      <c r="E1502" s="39" t="s">
        <v>5698</v>
      </c>
    </row>
    <row r="1503" spans="1:5" ht="25.5">
      <c r="A1503" s="35" t="s">
        <v>57</v>
      </c>
      <c r="E1503" s="42" t="s">
        <v>5699</v>
      </c>
    </row>
    <row r="1504" spans="1:5" ht="89.25">
      <c r="A1504" t="s">
        <v>58</v>
      </c>
      <c r="E1504" s="39" t="s">
        <v>5700</v>
      </c>
    </row>
    <row r="1505" spans="1:16" ht="12.75">
      <c r="A1505" t="s">
        <v>50</v>
      </c>
      <c s="34" t="s">
        <v>1432</v>
      </c>
      <c s="34" t="s">
        <v>5701</v>
      </c>
      <c s="35" t="s">
        <v>5</v>
      </c>
      <c s="6" t="s">
        <v>5702</v>
      </c>
      <c s="36" t="s">
        <v>54</v>
      </c>
      <c s="37">
        <v>3</v>
      </c>
      <c s="36">
        <v>0</v>
      </c>
      <c s="36">
        <f>ROUND(G1505*H1505,6)</f>
      </c>
      <c r="L1505" s="38">
        <v>0</v>
      </c>
      <c s="32">
        <f>ROUND(ROUND(L1505,2)*ROUND(G1505,3),2)</f>
      </c>
      <c s="36" t="s">
        <v>62</v>
      </c>
      <c>
        <f>(M1505*21)/100</f>
      </c>
      <c t="s">
        <v>28</v>
      </c>
    </row>
    <row r="1506" spans="1:5" ht="12.75">
      <c r="A1506" s="35" t="s">
        <v>56</v>
      </c>
      <c r="E1506" s="39" t="s">
        <v>5702</v>
      </c>
    </row>
    <row r="1507" spans="1:5" ht="25.5">
      <c r="A1507" s="35" t="s">
        <v>57</v>
      </c>
      <c r="E1507" s="42" t="s">
        <v>5703</v>
      </c>
    </row>
    <row r="1508" spans="1:5" ht="89.25">
      <c r="A1508" t="s">
        <v>58</v>
      </c>
      <c r="E1508" s="39" t="s">
        <v>5704</v>
      </c>
    </row>
    <row r="1509" spans="1:16" ht="12.75">
      <c r="A1509" t="s">
        <v>50</v>
      </c>
      <c s="34" t="s">
        <v>1433</v>
      </c>
      <c s="34" t="s">
        <v>5705</v>
      </c>
      <c s="35" t="s">
        <v>5</v>
      </c>
      <c s="6" t="s">
        <v>5706</v>
      </c>
      <c s="36" t="s">
        <v>54</v>
      </c>
      <c s="37">
        <v>1</v>
      </c>
      <c s="36">
        <v>0</v>
      </c>
      <c s="36">
        <f>ROUND(G1509*H1509,6)</f>
      </c>
      <c r="L1509" s="38">
        <v>0</v>
      </c>
      <c s="32">
        <f>ROUND(ROUND(L1509,2)*ROUND(G1509,3),2)</f>
      </c>
      <c s="36" t="s">
        <v>62</v>
      </c>
      <c>
        <f>(M1509*21)/100</f>
      </c>
      <c t="s">
        <v>28</v>
      </c>
    </row>
    <row r="1510" spans="1:5" ht="12.75">
      <c r="A1510" s="35" t="s">
        <v>56</v>
      </c>
      <c r="E1510" s="39" t="s">
        <v>5706</v>
      </c>
    </row>
    <row r="1511" spans="1:5" ht="25.5">
      <c r="A1511" s="35" t="s">
        <v>57</v>
      </c>
      <c r="E1511" s="42" t="s">
        <v>5707</v>
      </c>
    </row>
    <row r="1512" spans="1:5" ht="89.25">
      <c r="A1512" t="s">
        <v>58</v>
      </c>
      <c r="E1512" s="39" t="s">
        <v>5708</v>
      </c>
    </row>
    <row r="1513" spans="1:16" ht="12.75">
      <c r="A1513" t="s">
        <v>50</v>
      </c>
      <c s="34" t="s">
        <v>1434</v>
      </c>
      <c s="34" t="s">
        <v>5709</v>
      </c>
      <c s="35" t="s">
        <v>5</v>
      </c>
      <c s="6" t="s">
        <v>5710</v>
      </c>
      <c s="36" t="s">
        <v>54</v>
      </c>
      <c s="37">
        <v>2</v>
      </c>
      <c s="36">
        <v>0</v>
      </c>
      <c s="36">
        <f>ROUND(G1513*H1513,6)</f>
      </c>
      <c r="L1513" s="38">
        <v>0</v>
      </c>
      <c s="32">
        <f>ROUND(ROUND(L1513,2)*ROUND(G1513,3),2)</f>
      </c>
      <c s="36" t="s">
        <v>62</v>
      </c>
      <c>
        <f>(M1513*21)/100</f>
      </c>
      <c t="s">
        <v>28</v>
      </c>
    </row>
    <row r="1514" spans="1:5" ht="12.75">
      <c r="A1514" s="35" t="s">
        <v>56</v>
      </c>
      <c r="E1514" s="39" t="s">
        <v>5710</v>
      </c>
    </row>
    <row r="1515" spans="1:5" ht="25.5">
      <c r="A1515" s="35" t="s">
        <v>57</v>
      </c>
      <c r="E1515" s="42" t="s">
        <v>5711</v>
      </c>
    </row>
    <row r="1516" spans="1:5" ht="89.25">
      <c r="A1516" t="s">
        <v>58</v>
      </c>
      <c r="E1516" s="39" t="s">
        <v>5712</v>
      </c>
    </row>
    <row r="1517" spans="1:16" ht="12.75">
      <c r="A1517" t="s">
        <v>50</v>
      </c>
      <c s="34" t="s">
        <v>1435</v>
      </c>
      <c s="34" t="s">
        <v>5713</v>
      </c>
      <c s="35" t="s">
        <v>5</v>
      </c>
      <c s="6" t="s">
        <v>5714</v>
      </c>
      <c s="36" t="s">
        <v>54</v>
      </c>
      <c s="37">
        <v>1</v>
      </c>
      <c s="36">
        <v>0</v>
      </c>
      <c s="36">
        <f>ROUND(G1517*H1517,6)</f>
      </c>
      <c r="L1517" s="38">
        <v>0</v>
      </c>
      <c s="32">
        <f>ROUND(ROUND(L1517,2)*ROUND(G1517,3),2)</f>
      </c>
      <c s="36" t="s">
        <v>62</v>
      </c>
      <c>
        <f>(M1517*21)/100</f>
      </c>
      <c t="s">
        <v>28</v>
      </c>
    </row>
    <row r="1518" spans="1:5" ht="12.75">
      <c r="A1518" s="35" t="s">
        <v>56</v>
      </c>
      <c r="E1518" s="39" t="s">
        <v>5714</v>
      </c>
    </row>
    <row r="1519" spans="1:5" ht="25.5">
      <c r="A1519" s="35" t="s">
        <v>57</v>
      </c>
      <c r="E1519" s="42" t="s">
        <v>5715</v>
      </c>
    </row>
    <row r="1520" spans="1:5" ht="89.25">
      <c r="A1520" t="s">
        <v>58</v>
      </c>
      <c r="E1520" s="39" t="s">
        <v>5716</v>
      </c>
    </row>
    <row r="1521" spans="1:16" ht="12.75">
      <c r="A1521" t="s">
        <v>50</v>
      </c>
      <c s="34" t="s">
        <v>1436</v>
      </c>
      <c s="34" t="s">
        <v>5717</v>
      </c>
      <c s="35" t="s">
        <v>5</v>
      </c>
      <c s="6" t="s">
        <v>5718</v>
      </c>
      <c s="36" t="s">
        <v>54</v>
      </c>
      <c s="37">
        <v>1</v>
      </c>
      <c s="36">
        <v>0</v>
      </c>
      <c s="36">
        <f>ROUND(G1521*H1521,6)</f>
      </c>
      <c r="L1521" s="38">
        <v>0</v>
      </c>
      <c s="32">
        <f>ROUND(ROUND(L1521,2)*ROUND(G1521,3),2)</f>
      </c>
      <c s="36" t="s">
        <v>62</v>
      </c>
      <c>
        <f>(M1521*21)/100</f>
      </c>
      <c t="s">
        <v>28</v>
      </c>
    </row>
    <row r="1522" spans="1:5" ht="12.75">
      <c r="A1522" s="35" t="s">
        <v>56</v>
      </c>
      <c r="E1522" s="39" t="s">
        <v>5718</v>
      </c>
    </row>
    <row r="1523" spans="1:5" ht="25.5">
      <c r="A1523" s="35" t="s">
        <v>57</v>
      </c>
      <c r="E1523" s="42" t="s">
        <v>5719</v>
      </c>
    </row>
    <row r="1524" spans="1:5" ht="89.25">
      <c r="A1524" t="s">
        <v>58</v>
      </c>
      <c r="E1524" s="39" t="s">
        <v>5720</v>
      </c>
    </row>
    <row r="1525" spans="1:16" ht="12.75">
      <c r="A1525" t="s">
        <v>50</v>
      </c>
      <c s="34" t="s">
        <v>1437</v>
      </c>
      <c s="34" t="s">
        <v>5721</v>
      </c>
      <c s="35" t="s">
        <v>5</v>
      </c>
      <c s="6" t="s">
        <v>5722</v>
      </c>
      <c s="36" t="s">
        <v>54</v>
      </c>
      <c s="37">
        <v>1</v>
      </c>
      <c s="36">
        <v>0</v>
      </c>
      <c s="36">
        <f>ROUND(G1525*H1525,6)</f>
      </c>
      <c r="L1525" s="38">
        <v>0</v>
      </c>
      <c s="32">
        <f>ROUND(ROUND(L1525,2)*ROUND(G1525,3),2)</f>
      </c>
      <c s="36" t="s">
        <v>62</v>
      </c>
      <c>
        <f>(M1525*21)/100</f>
      </c>
      <c t="s">
        <v>28</v>
      </c>
    </row>
    <row r="1526" spans="1:5" ht="12.75">
      <c r="A1526" s="35" t="s">
        <v>56</v>
      </c>
      <c r="E1526" s="39" t="s">
        <v>5722</v>
      </c>
    </row>
    <row r="1527" spans="1:5" ht="25.5">
      <c r="A1527" s="35" t="s">
        <v>57</v>
      </c>
      <c r="E1527" s="42" t="s">
        <v>5723</v>
      </c>
    </row>
    <row r="1528" spans="1:5" ht="89.25">
      <c r="A1528" t="s">
        <v>58</v>
      </c>
      <c r="E1528" s="39" t="s">
        <v>5724</v>
      </c>
    </row>
    <row r="1529" spans="1:16" ht="12.75">
      <c r="A1529" t="s">
        <v>50</v>
      </c>
      <c s="34" t="s">
        <v>1438</v>
      </c>
      <c s="34" t="s">
        <v>5725</v>
      </c>
      <c s="35" t="s">
        <v>5</v>
      </c>
      <c s="6" t="s">
        <v>5726</v>
      </c>
      <c s="36" t="s">
        <v>54</v>
      </c>
      <c s="37">
        <v>1</v>
      </c>
      <c s="36">
        <v>0</v>
      </c>
      <c s="36">
        <f>ROUND(G1529*H1529,6)</f>
      </c>
      <c r="L1529" s="38">
        <v>0</v>
      </c>
      <c s="32">
        <f>ROUND(ROUND(L1529,2)*ROUND(G1529,3),2)</f>
      </c>
      <c s="36" t="s">
        <v>62</v>
      </c>
      <c>
        <f>(M1529*21)/100</f>
      </c>
      <c t="s">
        <v>28</v>
      </c>
    </row>
    <row r="1530" spans="1:5" ht="12.75">
      <c r="A1530" s="35" t="s">
        <v>56</v>
      </c>
      <c r="E1530" s="39" t="s">
        <v>5726</v>
      </c>
    </row>
    <row r="1531" spans="1:5" ht="25.5">
      <c r="A1531" s="35" t="s">
        <v>57</v>
      </c>
      <c r="E1531" s="42" t="s">
        <v>5727</v>
      </c>
    </row>
    <row r="1532" spans="1:5" ht="89.25">
      <c r="A1532" t="s">
        <v>58</v>
      </c>
      <c r="E1532" s="39" t="s">
        <v>5728</v>
      </c>
    </row>
    <row r="1533" spans="1:16" ht="12.75">
      <c r="A1533" t="s">
        <v>50</v>
      </c>
      <c s="34" t="s">
        <v>1439</v>
      </c>
      <c s="34" t="s">
        <v>5729</v>
      </c>
      <c s="35" t="s">
        <v>5</v>
      </c>
      <c s="6" t="s">
        <v>5730</v>
      </c>
      <c s="36" t="s">
        <v>54</v>
      </c>
      <c s="37">
        <v>2</v>
      </c>
      <c s="36">
        <v>0</v>
      </c>
      <c s="36">
        <f>ROUND(G1533*H1533,6)</f>
      </c>
      <c r="L1533" s="38">
        <v>0</v>
      </c>
      <c s="32">
        <f>ROUND(ROUND(L1533,2)*ROUND(G1533,3),2)</f>
      </c>
      <c s="36" t="s">
        <v>62</v>
      </c>
      <c>
        <f>(M1533*21)/100</f>
      </c>
      <c t="s">
        <v>28</v>
      </c>
    </row>
    <row r="1534" spans="1:5" ht="12.75">
      <c r="A1534" s="35" t="s">
        <v>56</v>
      </c>
      <c r="E1534" s="39" t="s">
        <v>5730</v>
      </c>
    </row>
    <row r="1535" spans="1:5" ht="25.5">
      <c r="A1535" s="35" t="s">
        <v>57</v>
      </c>
      <c r="E1535" s="42" t="s">
        <v>5731</v>
      </c>
    </row>
    <row r="1536" spans="1:5" ht="89.25">
      <c r="A1536" t="s">
        <v>58</v>
      </c>
      <c r="E1536" s="39" t="s">
        <v>5732</v>
      </c>
    </row>
    <row r="1537" spans="1:16" ht="12.75">
      <c r="A1537" t="s">
        <v>50</v>
      </c>
      <c s="34" t="s">
        <v>1440</v>
      </c>
      <c s="34" t="s">
        <v>5733</v>
      </c>
      <c s="35" t="s">
        <v>5</v>
      </c>
      <c s="6" t="s">
        <v>5734</v>
      </c>
      <c s="36" t="s">
        <v>54</v>
      </c>
      <c s="37">
        <v>1</v>
      </c>
      <c s="36">
        <v>0</v>
      </c>
      <c s="36">
        <f>ROUND(G1537*H1537,6)</f>
      </c>
      <c r="L1537" s="38">
        <v>0</v>
      </c>
      <c s="32">
        <f>ROUND(ROUND(L1537,2)*ROUND(G1537,3),2)</f>
      </c>
      <c s="36" t="s">
        <v>62</v>
      </c>
      <c>
        <f>(M1537*21)/100</f>
      </c>
      <c t="s">
        <v>28</v>
      </c>
    </row>
    <row r="1538" spans="1:5" ht="12.75">
      <c r="A1538" s="35" t="s">
        <v>56</v>
      </c>
      <c r="E1538" s="39" t="s">
        <v>5734</v>
      </c>
    </row>
    <row r="1539" spans="1:5" ht="25.5">
      <c r="A1539" s="35" t="s">
        <v>57</v>
      </c>
      <c r="E1539" s="42" t="s">
        <v>5735</v>
      </c>
    </row>
    <row r="1540" spans="1:5" ht="89.25">
      <c r="A1540" t="s">
        <v>58</v>
      </c>
      <c r="E1540" s="39" t="s">
        <v>5736</v>
      </c>
    </row>
    <row r="1541" spans="1:16" ht="12.75">
      <c r="A1541" t="s">
        <v>50</v>
      </c>
      <c s="34" t="s">
        <v>1441</v>
      </c>
      <c s="34" t="s">
        <v>5737</v>
      </c>
      <c s="35" t="s">
        <v>5</v>
      </c>
      <c s="6" t="s">
        <v>5738</v>
      </c>
      <c s="36" t="s">
        <v>54</v>
      </c>
      <c s="37">
        <v>2</v>
      </c>
      <c s="36">
        <v>0</v>
      </c>
      <c s="36">
        <f>ROUND(G1541*H1541,6)</f>
      </c>
      <c r="L1541" s="38">
        <v>0</v>
      </c>
      <c s="32">
        <f>ROUND(ROUND(L1541,2)*ROUND(G1541,3),2)</f>
      </c>
      <c s="36" t="s">
        <v>62</v>
      </c>
      <c>
        <f>(M1541*21)/100</f>
      </c>
      <c t="s">
        <v>28</v>
      </c>
    </row>
    <row r="1542" spans="1:5" ht="12.75">
      <c r="A1542" s="35" t="s">
        <v>56</v>
      </c>
      <c r="E1542" s="39" t="s">
        <v>5738</v>
      </c>
    </row>
    <row r="1543" spans="1:5" ht="25.5">
      <c r="A1543" s="35" t="s">
        <v>57</v>
      </c>
      <c r="E1543" s="42" t="s">
        <v>5739</v>
      </c>
    </row>
    <row r="1544" spans="1:5" ht="89.25">
      <c r="A1544" t="s">
        <v>58</v>
      </c>
      <c r="E1544" s="39" t="s">
        <v>5740</v>
      </c>
    </row>
    <row r="1545" spans="1:16" ht="12.75">
      <c r="A1545" t="s">
        <v>50</v>
      </c>
      <c s="34" t="s">
        <v>1442</v>
      </c>
      <c s="34" t="s">
        <v>5741</v>
      </c>
      <c s="35" t="s">
        <v>5</v>
      </c>
      <c s="6" t="s">
        <v>5742</v>
      </c>
      <c s="36" t="s">
        <v>54</v>
      </c>
      <c s="37">
        <v>2</v>
      </c>
      <c s="36">
        <v>0</v>
      </c>
      <c s="36">
        <f>ROUND(G1545*H1545,6)</f>
      </c>
      <c r="L1545" s="38">
        <v>0</v>
      </c>
      <c s="32">
        <f>ROUND(ROUND(L1545,2)*ROUND(G1545,3),2)</f>
      </c>
      <c s="36" t="s">
        <v>62</v>
      </c>
      <c>
        <f>(M1545*21)/100</f>
      </c>
      <c t="s">
        <v>28</v>
      </c>
    </row>
    <row r="1546" spans="1:5" ht="12.75">
      <c r="A1546" s="35" t="s">
        <v>56</v>
      </c>
      <c r="E1546" s="39" t="s">
        <v>5742</v>
      </c>
    </row>
    <row r="1547" spans="1:5" ht="25.5">
      <c r="A1547" s="35" t="s">
        <v>57</v>
      </c>
      <c r="E1547" s="42" t="s">
        <v>5743</v>
      </c>
    </row>
    <row r="1548" spans="1:5" ht="89.25">
      <c r="A1548" t="s">
        <v>58</v>
      </c>
      <c r="E1548" s="39" t="s">
        <v>5744</v>
      </c>
    </row>
    <row r="1549" spans="1:16" ht="12.75">
      <c r="A1549" t="s">
        <v>50</v>
      </c>
      <c s="34" t="s">
        <v>1443</v>
      </c>
      <c s="34" t="s">
        <v>5745</v>
      </c>
      <c s="35" t="s">
        <v>5</v>
      </c>
      <c s="6" t="s">
        <v>5746</v>
      </c>
      <c s="36" t="s">
        <v>54</v>
      </c>
      <c s="37">
        <v>1</v>
      </c>
      <c s="36">
        <v>0</v>
      </c>
      <c s="36">
        <f>ROUND(G1549*H1549,6)</f>
      </c>
      <c r="L1549" s="38">
        <v>0</v>
      </c>
      <c s="32">
        <f>ROUND(ROUND(L1549,2)*ROUND(G1549,3),2)</f>
      </c>
      <c s="36" t="s">
        <v>62</v>
      </c>
      <c>
        <f>(M1549*21)/100</f>
      </c>
      <c t="s">
        <v>28</v>
      </c>
    </row>
    <row r="1550" spans="1:5" ht="12.75">
      <c r="A1550" s="35" t="s">
        <v>56</v>
      </c>
      <c r="E1550" s="39" t="s">
        <v>5746</v>
      </c>
    </row>
    <row r="1551" spans="1:5" ht="25.5">
      <c r="A1551" s="35" t="s">
        <v>57</v>
      </c>
      <c r="E1551" s="42" t="s">
        <v>5747</v>
      </c>
    </row>
    <row r="1552" spans="1:5" ht="89.25">
      <c r="A1552" t="s">
        <v>58</v>
      </c>
      <c r="E1552" s="39" t="s">
        <v>5748</v>
      </c>
    </row>
    <row r="1553" spans="1:16" ht="12.75">
      <c r="A1553" t="s">
        <v>50</v>
      </c>
      <c s="34" t="s">
        <v>1444</v>
      </c>
      <c s="34" t="s">
        <v>5749</v>
      </c>
      <c s="35" t="s">
        <v>5</v>
      </c>
      <c s="6" t="s">
        <v>5750</v>
      </c>
      <c s="36" t="s">
        <v>54</v>
      </c>
      <c s="37">
        <v>1</v>
      </c>
      <c s="36">
        <v>0</v>
      </c>
      <c s="36">
        <f>ROUND(G1553*H1553,6)</f>
      </c>
      <c r="L1553" s="38">
        <v>0</v>
      </c>
      <c s="32">
        <f>ROUND(ROUND(L1553,2)*ROUND(G1553,3),2)</f>
      </c>
      <c s="36" t="s">
        <v>62</v>
      </c>
      <c>
        <f>(M1553*21)/100</f>
      </c>
      <c t="s">
        <v>28</v>
      </c>
    </row>
    <row r="1554" spans="1:5" ht="12.75">
      <c r="A1554" s="35" t="s">
        <v>56</v>
      </c>
      <c r="E1554" s="39" t="s">
        <v>5750</v>
      </c>
    </row>
    <row r="1555" spans="1:5" ht="25.5">
      <c r="A1555" s="35" t="s">
        <v>57</v>
      </c>
      <c r="E1555" s="42" t="s">
        <v>5751</v>
      </c>
    </row>
    <row r="1556" spans="1:5" ht="89.25">
      <c r="A1556" t="s">
        <v>58</v>
      </c>
      <c r="E1556" s="39" t="s">
        <v>5752</v>
      </c>
    </row>
    <row r="1557" spans="1:16" ht="12.75">
      <c r="A1557" t="s">
        <v>50</v>
      </c>
      <c s="34" t="s">
        <v>1125</v>
      </c>
      <c s="34" t="s">
        <v>5753</v>
      </c>
      <c s="35" t="s">
        <v>5</v>
      </c>
      <c s="6" t="s">
        <v>5754</v>
      </c>
      <c s="36" t="s">
        <v>54</v>
      </c>
      <c s="37">
        <v>2</v>
      </c>
      <c s="36">
        <v>0</v>
      </c>
      <c s="36">
        <f>ROUND(G1557*H1557,6)</f>
      </c>
      <c r="L1557" s="38">
        <v>0</v>
      </c>
      <c s="32">
        <f>ROUND(ROUND(L1557,2)*ROUND(G1557,3),2)</f>
      </c>
      <c s="36" t="s">
        <v>62</v>
      </c>
      <c>
        <f>(M1557*21)/100</f>
      </c>
      <c t="s">
        <v>28</v>
      </c>
    </row>
    <row r="1558" spans="1:5" ht="12.75">
      <c r="A1558" s="35" t="s">
        <v>56</v>
      </c>
      <c r="E1558" s="39" t="s">
        <v>5754</v>
      </c>
    </row>
    <row r="1559" spans="1:5" ht="25.5">
      <c r="A1559" s="35" t="s">
        <v>57</v>
      </c>
      <c r="E1559" s="42" t="s">
        <v>5755</v>
      </c>
    </row>
    <row r="1560" spans="1:5" ht="89.25">
      <c r="A1560" t="s">
        <v>58</v>
      </c>
      <c r="E1560" s="39" t="s">
        <v>5756</v>
      </c>
    </row>
    <row r="1561" spans="1:16" ht="12.75">
      <c r="A1561" t="s">
        <v>50</v>
      </c>
      <c s="34" t="s">
        <v>1126</v>
      </c>
      <c s="34" t="s">
        <v>5757</v>
      </c>
      <c s="35" t="s">
        <v>5</v>
      </c>
      <c s="6" t="s">
        <v>5758</v>
      </c>
      <c s="36" t="s">
        <v>54</v>
      </c>
      <c s="37">
        <v>1</v>
      </c>
      <c s="36">
        <v>0</v>
      </c>
      <c s="36">
        <f>ROUND(G1561*H1561,6)</f>
      </c>
      <c r="L1561" s="38">
        <v>0</v>
      </c>
      <c s="32">
        <f>ROUND(ROUND(L1561,2)*ROUND(G1561,3),2)</f>
      </c>
      <c s="36" t="s">
        <v>62</v>
      </c>
      <c>
        <f>(M1561*21)/100</f>
      </c>
      <c t="s">
        <v>28</v>
      </c>
    </row>
    <row r="1562" spans="1:5" ht="12.75">
      <c r="A1562" s="35" t="s">
        <v>56</v>
      </c>
      <c r="E1562" s="39" t="s">
        <v>5758</v>
      </c>
    </row>
    <row r="1563" spans="1:5" ht="25.5">
      <c r="A1563" s="35" t="s">
        <v>57</v>
      </c>
      <c r="E1563" s="42" t="s">
        <v>5759</v>
      </c>
    </row>
    <row r="1564" spans="1:5" ht="89.25">
      <c r="A1564" t="s">
        <v>58</v>
      </c>
      <c r="E1564" s="39" t="s">
        <v>5760</v>
      </c>
    </row>
    <row r="1565" spans="1:16" ht="12.75">
      <c r="A1565" t="s">
        <v>50</v>
      </c>
      <c s="34" t="s">
        <v>1130</v>
      </c>
      <c s="34" t="s">
        <v>5761</v>
      </c>
      <c s="35" t="s">
        <v>5</v>
      </c>
      <c s="6" t="s">
        <v>5762</v>
      </c>
      <c s="36" t="s">
        <v>54</v>
      </c>
      <c s="37">
        <v>1</v>
      </c>
      <c s="36">
        <v>0</v>
      </c>
      <c s="36">
        <f>ROUND(G1565*H1565,6)</f>
      </c>
      <c r="L1565" s="38">
        <v>0</v>
      </c>
      <c s="32">
        <f>ROUND(ROUND(L1565,2)*ROUND(G1565,3),2)</f>
      </c>
      <c s="36" t="s">
        <v>62</v>
      </c>
      <c>
        <f>(M1565*21)/100</f>
      </c>
      <c t="s">
        <v>28</v>
      </c>
    </row>
    <row r="1566" spans="1:5" ht="12.75">
      <c r="A1566" s="35" t="s">
        <v>56</v>
      </c>
      <c r="E1566" s="39" t="s">
        <v>5762</v>
      </c>
    </row>
    <row r="1567" spans="1:5" ht="25.5">
      <c r="A1567" s="35" t="s">
        <v>57</v>
      </c>
      <c r="E1567" s="42" t="s">
        <v>5763</v>
      </c>
    </row>
    <row r="1568" spans="1:5" ht="89.25">
      <c r="A1568" t="s">
        <v>58</v>
      </c>
      <c r="E1568" s="39" t="s">
        <v>5764</v>
      </c>
    </row>
    <row r="1569" spans="1:16" ht="12.75">
      <c r="A1569" t="s">
        <v>50</v>
      </c>
      <c s="34" t="s">
        <v>1131</v>
      </c>
      <c s="34" t="s">
        <v>5765</v>
      </c>
      <c s="35" t="s">
        <v>5</v>
      </c>
      <c s="6" t="s">
        <v>5766</v>
      </c>
      <c s="36" t="s">
        <v>54</v>
      </c>
      <c s="37">
        <v>1</v>
      </c>
      <c s="36">
        <v>0</v>
      </c>
      <c s="36">
        <f>ROUND(G1569*H1569,6)</f>
      </c>
      <c r="L1569" s="38">
        <v>0</v>
      </c>
      <c s="32">
        <f>ROUND(ROUND(L1569,2)*ROUND(G1569,3),2)</f>
      </c>
      <c s="36" t="s">
        <v>62</v>
      </c>
      <c>
        <f>(M1569*21)/100</f>
      </c>
      <c t="s">
        <v>28</v>
      </c>
    </row>
    <row r="1570" spans="1:5" ht="12.75">
      <c r="A1570" s="35" t="s">
        <v>56</v>
      </c>
      <c r="E1570" s="39" t="s">
        <v>5766</v>
      </c>
    </row>
    <row r="1571" spans="1:5" ht="25.5">
      <c r="A1571" s="35" t="s">
        <v>57</v>
      </c>
      <c r="E1571" s="42" t="s">
        <v>5767</v>
      </c>
    </row>
    <row r="1572" spans="1:5" ht="89.25">
      <c r="A1572" t="s">
        <v>58</v>
      </c>
      <c r="E1572" s="39" t="s">
        <v>5768</v>
      </c>
    </row>
    <row r="1573" spans="1:16" ht="12.75">
      <c r="A1573" t="s">
        <v>50</v>
      </c>
      <c s="34" t="s">
        <v>1132</v>
      </c>
      <c s="34" t="s">
        <v>5769</v>
      </c>
      <c s="35" t="s">
        <v>5</v>
      </c>
      <c s="6" t="s">
        <v>5770</v>
      </c>
      <c s="36" t="s">
        <v>54</v>
      </c>
      <c s="37">
        <v>1</v>
      </c>
      <c s="36">
        <v>0</v>
      </c>
      <c s="36">
        <f>ROUND(G1573*H1573,6)</f>
      </c>
      <c r="L1573" s="38">
        <v>0</v>
      </c>
      <c s="32">
        <f>ROUND(ROUND(L1573,2)*ROUND(G1573,3),2)</f>
      </c>
      <c s="36" t="s">
        <v>62</v>
      </c>
      <c>
        <f>(M1573*21)/100</f>
      </c>
      <c t="s">
        <v>28</v>
      </c>
    </row>
    <row r="1574" spans="1:5" ht="12.75">
      <c r="A1574" s="35" t="s">
        <v>56</v>
      </c>
      <c r="E1574" s="39" t="s">
        <v>5770</v>
      </c>
    </row>
    <row r="1575" spans="1:5" ht="25.5">
      <c r="A1575" s="35" t="s">
        <v>57</v>
      </c>
      <c r="E1575" s="42" t="s">
        <v>5771</v>
      </c>
    </row>
    <row r="1576" spans="1:5" ht="89.25">
      <c r="A1576" t="s">
        <v>58</v>
      </c>
      <c r="E1576" s="39" t="s">
        <v>5772</v>
      </c>
    </row>
    <row r="1577" spans="1:16" ht="12.75">
      <c r="A1577" t="s">
        <v>50</v>
      </c>
      <c s="34" t="s">
        <v>1133</v>
      </c>
      <c s="34" t="s">
        <v>5773</v>
      </c>
      <c s="35" t="s">
        <v>5</v>
      </c>
      <c s="6" t="s">
        <v>5774</v>
      </c>
      <c s="36" t="s">
        <v>54</v>
      </c>
      <c s="37">
        <v>1</v>
      </c>
      <c s="36">
        <v>0</v>
      </c>
      <c s="36">
        <f>ROUND(G1577*H1577,6)</f>
      </c>
      <c r="L1577" s="38">
        <v>0</v>
      </c>
      <c s="32">
        <f>ROUND(ROUND(L1577,2)*ROUND(G1577,3),2)</f>
      </c>
      <c s="36" t="s">
        <v>62</v>
      </c>
      <c>
        <f>(M1577*21)/100</f>
      </c>
      <c t="s">
        <v>28</v>
      </c>
    </row>
    <row r="1578" spans="1:5" ht="12.75">
      <c r="A1578" s="35" t="s">
        <v>56</v>
      </c>
      <c r="E1578" s="39" t="s">
        <v>5774</v>
      </c>
    </row>
    <row r="1579" spans="1:5" ht="25.5">
      <c r="A1579" s="35" t="s">
        <v>57</v>
      </c>
      <c r="E1579" s="42" t="s">
        <v>5775</v>
      </c>
    </row>
    <row r="1580" spans="1:5" ht="89.25">
      <c r="A1580" t="s">
        <v>58</v>
      </c>
      <c r="E1580" s="39" t="s">
        <v>5776</v>
      </c>
    </row>
    <row r="1581" spans="1:16" ht="12.75">
      <c r="A1581" t="s">
        <v>50</v>
      </c>
      <c s="34" t="s">
        <v>1134</v>
      </c>
      <c s="34" t="s">
        <v>5777</v>
      </c>
      <c s="35" t="s">
        <v>5</v>
      </c>
      <c s="6" t="s">
        <v>5778</v>
      </c>
      <c s="36" t="s">
        <v>54</v>
      </c>
      <c s="37">
        <v>1</v>
      </c>
      <c s="36">
        <v>0</v>
      </c>
      <c s="36">
        <f>ROUND(G1581*H1581,6)</f>
      </c>
      <c r="L1581" s="38">
        <v>0</v>
      </c>
      <c s="32">
        <f>ROUND(ROUND(L1581,2)*ROUND(G1581,3),2)</f>
      </c>
      <c s="36" t="s">
        <v>62</v>
      </c>
      <c>
        <f>(M1581*21)/100</f>
      </c>
      <c t="s">
        <v>28</v>
      </c>
    </row>
    <row r="1582" spans="1:5" ht="12.75">
      <c r="A1582" s="35" t="s">
        <v>56</v>
      </c>
      <c r="E1582" s="39" t="s">
        <v>5778</v>
      </c>
    </row>
    <row r="1583" spans="1:5" ht="25.5">
      <c r="A1583" s="35" t="s">
        <v>57</v>
      </c>
      <c r="E1583" s="42" t="s">
        <v>5779</v>
      </c>
    </row>
    <row r="1584" spans="1:5" ht="89.25">
      <c r="A1584" t="s">
        <v>58</v>
      </c>
      <c r="E1584" s="39" t="s">
        <v>5780</v>
      </c>
    </row>
    <row r="1585" spans="1:16" ht="12.75">
      <c r="A1585" t="s">
        <v>50</v>
      </c>
      <c s="34" t="s">
        <v>1135</v>
      </c>
      <c s="34" t="s">
        <v>5781</v>
      </c>
      <c s="35" t="s">
        <v>5</v>
      </c>
      <c s="6" t="s">
        <v>5782</v>
      </c>
      <c s="36" t="s">
        <v>54</v>
      </c>
      <c s="37">
        <v>1</v>
      </c>
      <c s="36">
        <v>0</v>
      </c>
      <c s="36">
        <f>ROUND(G1585*H1585,6)</f>
      </c>
      <c r="L1585" s="38">
        <v>0</v>
      </c>
      <c s="32">
        <f>ROUND(ROUND(L1585,2)*ROUND(G1585,3),2)</f>
      </c>
      <c s="36" t="s">
        <v>62</v>
      </c>
      <c>
        <f>(M1585*21)/100</f>
      </c>
      <c t="s">
        <v>28</v>
      </c>
    </row>
    <row r="1586" spans="1:5" ht="12.75">
      <c r="A1586" s="35" t="s">
        <v>56</v>
      </c>
      <c r="E1586" s="39" t="s">
        <v>5782</v>
      </c>
    </row>
    <row r="1587" spans="1:5" ht="25.5">
      <c r="A1587" s="35" t="s">
        <v>57</v>
      </c>
      <c r="E1587" s="42" t="s">
        <v>5783</v>
      </c>
    </row>
    <row r="1588" spans="1:5" ht="89.25">
      <c r="A1588" t="s">
        <v>58</v>
      </c>
      <c r="E1588" s="39" t="s">
        <v>5784</v>
      </c>
    </row>
    <row r="1589" spans="1:16" ht="12.75">
      <c r="A1589" t="s">
        <v>50</v>
      </c>
      <c s="34" t="s">
        <v>1136</v>
      </c>
      <c s="34" t="s">
        <v>5785</v>
      </c>
      <c s="35" t="s">
        <v>5</v>
      </c>
      <c s="6" t="s">
        <v>5786</v>
      </c>
      <c s="36" t="s">
        <v>2716</v>
      </c>
      <c s="37">
        <v>19.2</v>
      </c>
      <c s="36">
        <v>0</v>
      </c>
      <c s="36">
        <f>ROUND(G1589*H1589,6)</f>
      </c>
      <c r="L1589" s="38">
        <v>0</v>
      </c>
      <c s="32">
        <f>ROUND(ROUND(L1589,2)*ROUND(G1589,3),2)</f>
      </c>
      <c s="36" t="s">
        <v>62</v>
      </c>
      <c>
        <f>(M1589*21)/100</f>
      </c>
      <c t="s">
        <v>28</v>
      </c>
    </row>
    <row r="1590" spans="1:5" ht="12.75">
      <c r="A1590" s="35" t="s">
        <v>56</v>
      </c>
      <c r="E1590" s="39" t="s">
        <v>5786</v>
      </c>
    </row>
    <row r="1591" spans="1:5" ht="25.5">
      <c r="A1591" s="35" t="s">
        <v>57</v>
      </c>
      <c r="E1591" s="42" t="s">
        <v>5787</v>
      </c>
    </row>
    <row r="1592" spans="1:5" ht="89.25">
      <c r="A1592" t="s">
        <v>58</v>
      </c>
      <c r="E1592" s="39" t="s">
        <v>5788</v>
      </c>
    </row>
    <row r="1593" spans="1:16" ht="12.75">
      <c r="A1593" t="s">
        <v>50</v>
      </c>
      <c s="34" t="s">
        <v>1137</v>
      </c>
      <c s="34" t="s">
        <v>5789</v>
      </c>
      <c s="35" t="s">
        <v>5</v>
      </c>
      <c s="6" t="s">
        <v>5790</v>
      </c>
      <c s="36" t="s">
        <v>2716</v>
      </c>
      <c s="37">
        <v>5.78</v>
      </c>
      <c s="36">
        <v>0</v>
      </c>
      <c s="36">
        <f>ROUND(G1593*H1593,6)</f>
      </c>
      <c r="L1593" s="38">
        <v>0</v>
      </c>
      <c s="32">
        <f>ROUND(ROUND(L1593,2)*ROUND(G1593,3),2)</f>
      </c>
      <c s="36" t="s">
        <v>62</v>
      </c>
      <c>
        <f>(M1593*21)/100</f>
      </c>
      <c t="s">
        <v>28</v>
      </c>
    </row>
    <row r="1594" spans="1:5" ht="12.75">
      <c r="A1594" s="35" t="s">
        <v>56</v>
      </c>
      <c r="E1594" s="39" t="s">
        <v>5790</v>
      </c>
    </row>
    <row r="1595" spans="1:5" ht="25.5">
      <c r="A1595" s="35" t="s">
        <v>57</v>
      </c>
      <c r="E1595" s="42" t="s">
        <v>5791</v>
      </c>
    </row>
    <row r="1596" spans="1:5" ht="89.25">
      <c r="A1596" t="s">
        <v>58</v>
      </c>
      <c r="E1596" s="39" t="s">
        <v>5792</v>
      </c>
    </row>
    <row r="1597" spans="1:16" ht="12.75">
      <c r="A1597" t="s">
        <v>50</v>
      </c>
      <c s="34" t="s">
        <v>1138</v>
      </c>
      <c s="34" t="s">
        <v>5793</v>
      </c>
      <c s="35" t="s">
        <v>5</v>
      </c>
      <c s="6" t="s">
        <v>5794</v>
      </c>
      <c s="36" t="s">
        <v>2716</v>
      </c>
      <c s="37">
        <v>14.972</v>
      </c>
      <c s="36">
        <v>0</v>
      </c>
      <c s="36">
        <f>ROUND(G1597*H1597,6)</f>
      </c>
      <c r="L1597" s="38">
        <v>0</v>
      </c>
      <c s="32">
        <f>ROUND(ROUND(L1597,2)*ROUND(G1597,3),2)</f>
      </c>
      <c s="36" t="s">
        <v>62</v>
      </c>
      <c>
        <f>(M1597*21)/100</f>
      </c>
      <c t="s">
        <v>28</v>
      </c>
    </row>
    <row r="1598" spans="1:5" ht="12.75">
      <c r="A1598" s="35" t="s">
        <v>56</v>
      </c>
      <c r="E1598" s="39" t="s">
        <v>5794</v>
      </c>
    </row>
    <row r="1599" spans="1:5" ht="25.5">
      <c r="A1599" s="35" t="s">
        <v>57</v>
      </c>
      <c r="E1599" s="42" t="s">
        <v>5795</v>
      </c>
    </row>
    <row r="1600" spans="1:5" ht="89.25">
      <c r="A1600" t="s">
        <v>58</v>
      </c>
      <c r="E1600" s="39" t="s">
        <v>5796</v>
      </c>
    </row>
    <row r="1601" spans="1:16" ht="12.75">
      <c r="A1601" t="s">
        <v>50</v>
      </c>
      <c s="34" t="s">
        <v>1139</v>
      </c>
      <c s="34" t="s">
        <v>5797</v>
      </c>
      <c s="35" t="s">
        <v>5</v>
      </c>
      <c s="6" t="s">
        <v>5798</v>
      </c>
      <c s="36" t="s">
        <v>54</v>
      </c>
      <c s="37">
        <v>18</v>
      </c>
      <c s="36">
        <v>0</v>
      </c>
      <c s="36">
        <f>ROUND(G1601*H1601,6)</f>
      </c>
      <c r="L1601" s="38">
        <v>0</v>
      </c>
      <c s="32">
        <f>ROUND(ROUND(L1601,2)*ROUND(G1601,3),2)</f>
      </c>
      <c s="36" t="s">
        <v>55</v>
      </c>
      <c>
        <f>(M1601*21)/100</f>
      </c>
      <c t="s">
        <v>28</v>
      </c>
    </row>
    <row r="1602" spans="1:5" ht="12.75">
      <c r="A1602" s="35" t="s">
        <v>56</v>
      </c>
      <c r="E1602" s="39" t="s">
        <v>5798</v>
      </c>
    </row>
    <row r="1603" spans="1:5" ht="89.25">
      <c r="A1603" s="35" t="s">
        <v>57</v>
      </c>
      <c r="E1603" s="42" t="s">
        <v>5799</v>
      </c>
    </row>
    <row r="1604" spans="1:5" ht="89.25">
      <c r="A1604" t="s">
        <v>58</v>
      </c>
      <c r="E1604" s="39" t="s">
        <v>5800</v>
      </c>
    </row>
    <row r="1605" spans="1:16" ht="12.75">
      <c r="A1605" t="s">
        <v>50</v>
      </c>
      <c s="34" t="s">
        <v>1140</v>
      </c>
      <c s="34" t="s">
        <v>5801</v>
      </c>
      <c s="35" t="s">
        <v>5</v>
      </c>
      <c s="6" t="s">
        <v>5802</v>
      </c>
      <c s="36" t="s">
        <v>54</v>
      </c>
      <c s="37">
        <v>31</v>
      </c>
      <c s="36">
        <v>0</v>
      </c>
      <c s="36">
        <f>ROUND(G1605*H1605,6)</f>
      </c>
      <c r="L1605" s="38">
        <v>0</v>
      </c>
      <c s="32">
        <f>ROUND(ROUND(L1605,2)*ROUND(G1605,3),2)</f>
      </c>
      <c s="36" t="s">
        <v>55</v>
      </c>
      <c>
        <f>(M1605*21)/100</f>
      </c>
      <c t="s">
        <v>28</v>
      </c>
    </row>
    <row r="1606" spans="1:5" ht="12.75">
      <c r="A1606" s="35" t="s">
        <v>56</v>
      </c>
      <c r="E1606" s="39" t="s">
        <v>5802</v>
      </c>
    </row>
    <row r="1607" spans="1:5" ht="76.5">
      <c r="A1607" s="35" t="s">
        <v>57</v>
      </c>
      <c r="E1607" s="42" t="s">
        <v>5803</v>
      </c>
    </row>
    <row r="1608" spans="1:5" ht="89.25">
      <c r="A1608" t="s">
        <v>58</v>
      </c>
      <c r="E1608" s="39" t="s">
        <v>5804</v>
      </c>
    </row>
    <row r="1609" spans="1:16" ht="12.75">
      <c r="A1609" t="s">
        <v>50</v>
      </c>
      <c s="34" t="s">
        <v>1144</v>
      </c>
      <c s="34" t="s">
        <v>5805</v>
      </c>
      <c s="35" t="s">
        <v>5</v>
      </c>
      <c s="6" t="s">
        <v>5806</v>
      </c>
      <c s="36" t="s">
        <v>54</v>
      </c>
      <c s="37">
        <v>17</v>
      </c>
      <c s="36">
        <v>0</v>
      </c>
      <c s="36">
        <f>ROUND(G1609*H1609,6)</f>
      </c>
      <c r="L1609" s="38">
        <v>0</v>
      </c>
      <c s="32">
        <f>ROUND(ROUND(L1609,2)*ROUND(G1609,3),2)</f>
      </c>
      <c s="36" t="s">
        <v>55</v>
      </c>
      <c>
        <f>(M1609*21)/100</f>
      </c>
      <c t="s">
        <v>28</v>
      </c>
    </row>
    <row r="1610" spans="1:5" ht="12.75">
      <c r="A1610" s="35" t="s">
        <v>56</v>
      </c>
      <c r="E1610" s="39" t="s">
        <v>5806</v>
      </c>
    </row>
    <row r="1611" spans="1:5" ht="127.5">
      <c r="A1611" s="35" t="s">
        <v>57</v>
      </c>
      <c r="E1611" s="42" t="s">
        <v>5807</v>
      </c>
    </row>
    <row r="1612" spans="1:5" ht="89.25">
      <c r="A1612" t="s">
        <v>58</v>
      </c>
      <c r="E1612" s="39" t="s">
        <v>5808</v>
      </c>
    </row>
    <row r="1613" spans="1:16" ht="12.75">
      <c r="A1613" t="s">
        <v>50</v>
      </c>
      <c s="34" t="s">
        <v>1148</v>
      </c>
      <c s="34" t="s">
        <v>5809</v>
      </c>
      <c s="35" t="s">
        <v>5</v>
      </c>
      <c s="6" t="s">
        <v>5810</v>
      </c>
      <c s="36" t="s">
        <v>54</v>
      </c>
      <c s="37">
        <v>20</v>
      </c>
      <c s="36">
        <v>0</v>
      </c>
      <c s="36">
        <f>ROUND(G1613*H1613,6)</f>
      </c>
      <c r="L1613" s="38">
        <v>0</v>
      </c>
      <c s="32">
        <f>ROUND(ROUND(L1613,2)*ROUND(G1613,3),2)</f>
      </c>
      <c s="36" t="s">
        <v>55</v>
      </c>
      <c>
        <f>(M1613*21)/100</f>
      </c>
      <c t="s">
        <v>28</v>
      </c>
    </row>
    <row r="1614" spans="1:5" ht="12.75">
      <c r="A1614" s="35" t="s">
        <v>56</v>
      </c>
      <c r="E1614" s="39" t="s">
        <v>5810</v>
      </c>
    </row>
    <row r="1615" spans="1:5" ht="114.75">
      <c r="A1615" s="35" t="s">
        <v>57</v>
      </c>
      <c r="E1615" s="42" t="s">
        <v>5811</v>
      </c>
    </row>
    <row r="1616" spans="1:5" ht="89.25">
      <c r="A1616" t="s">
        <v>58</v>
      </c>
      <c r="E1616" s="39" t="s">
        <v>5812</v>
      </c>
    </row>
    <row r="1617" spans="1:16" ht="12.75">
      <c r="A1617" t="s">
        <v>50</v>
      </c>
      <c s="34" t="s">
        <v>1152</v>
      </c>
      <c s="34" t="s">
        <v>5813</v>
      </c>
      <c s="35" t="s">
        <v>5</v>
      </c>
      <c s="6" t="s">
        <v>5814</v>
      </c>
      <c s="36" t="s">
        <v>54</v>
      </c>
      <c s="37">
        <v>1</v>
      </c>
      <c s="36">
        <v>0</v>
      </c>
      <c s="36">
        <f>ROUND(G1617*H1617,6)</f>
      </c>
      <c r="L1617" s="38">
        <v>0</v>
      </c>
      <c s="32">
        <f>ROUND(ROUND(L1617,2)*ROUND(G1617,3),2)</f>
      </c>
      <c s="36" t="s">
        <v>55</v>
      </c>
      <c>
        <f>(M1617*21)/100</f>
      </c>
      <c t="s">
        <v>28</v>
      </c>
    </row>
    <row r="1618" spans="1:5" ht="12.75">
      <c r="A1618" s="35" t="s">
        <v>56</v>
      </c>
      <c r="E1618" s="39" t="s">
        <v>5814</v>
      </c>
    </row>
    <row r="1619" spans="1:5" ht="25.5">
      <c r="A1619" s="35" t="s">
        <v>57</v>
      </c>
      <c r="E1619" s="42" t="s">
        <v>5815</v>
      </c>
    </row>
    <row r="1620" spans="1:5" ht="89.25">
      <c r="A1620" t="s">
        <v>58</v>
      </c>
      <c r="E1620" s="39" t="s">
        <v>5816</v>
      </c>
    </row>
    <row r="1621" spans="1:16" ht="12.75">
      <c r="A1621" t="s">
        <v>50</v>
      </c>
      <c s="34" t="s">
        <v>1153</v>
      </c>
      <c s="34" t="s">
        <v>5817</v>
      </c>
      <c s="35" t="s">
        <v>5</v>
      </c>
      <c s="6" t="s">
        <v>5818</v>
      </c>
      <c s="36" t="s">
        <v>54</v>
      </c>
      <c s="37">
        <v>1</v>
      </c>
      <c s="36">
        <v>0</v>
      </c>
      <c s="36">
        <f>ROUND(G1621*H1621,6)</f>
      </c>
      <c r="L1621" s="38">
        <v>0</v>
      </c>
      <c s="32">
        <f>ROUND(ROUND(L1621,2)*ROUND(G1621,3),2)</f>
      </c>
      <c s="36" t="s">
        <v>55</v>
      </c>
      <c>
        <f>(M1621*21)/100</f>
      </c>
      <c t="s">
        <v>28</v>
      </c>
    </row>
    <row r="1622" spans="1:5" ht="12.75">
      <c r="A1622" s="35" t="s">
        <v>56</v>
      </c>
      <c r="E1622" s="39" t="s">
        <v>5818</v>
      </c>
    </row>
    <row r="1623" spans="1:5" ht="25.5">
      <c r="A1623" s="35" t="s">
        <v>57</v>
      </c>
      <c r="E1623" s="42" t="s">
        <v>4991</v>
      </c>
    </row>
    <row r="1624" spans="1:5" ht="89.25">
      <c r="A1624" t="s">
        <v>58</v>
      </c>
      <c r="E1624" s="39" t="s">
        <v>5819</v>
      </c>
    </row>
    <row r="1625" spans="1:16" ht="12.75">
      <c r="A1625" t="s">
        <v>50</v>
      </c>
      <c s="34" t="s">
        <v>1157</v>
      </c>
      <c s="34" t="s">
        <v>5817</v>
      </c>
      <c s="35" t="s">
        <v>51</v>
      </c>
      <c s="6" t="s">
        <v>5818</v>
      </c>
      <c s="36" t="s">
        <v>54</v>
      </c>
      <c s="37">
        <v>4</v>
      </c>
      <c s="36">
        <v>0</v>
      </c>
      <c s="36">
        <f>ROUND(G1625*H1625,6)</f>
      </c>
      <c r="L1625" s="38">
        <v>0</v>
      </c>
      <c s="32">
        <f>ROUND(ROUND(L1625,2)*ROUND(G1625,3),2)</f>
      </c>
      <c s="36" t="s">
        <v>55</v>
      </c>
      <c>
        <f>(M1625*21)/100</f>
      </c>
      <c t="s">
        <v>28</v>
      </c>
    </row>
    <row r="1626" spans="1:5" ht="12.75">
      <c r="A1626" s="35" t="s">
        <v>56</v>
      </c>
      <c r="E1626" s="39" t="s">
        <v>5818</v>
      </c>
    </row>
    <row r="1627" spans="1:5" ht="51">
      <c r="A1627" s="35" t="s">
        <v>57</v>
      </c>
      <c r="E1627" s="42" t="s">
        <v>5820</v>
      </c>
    </row>
    <row r="1628" spans="1:5" ht="89.25">
      <c r="A1628" t="s">
        <v>58</v>
      </c>
      <c r="E1628" s="39" t="s">
        <v>5819</v>
      </c>
    </row>
    <row r="1629" spans="1:16" ht="12.75">
      <c r="A1629" t="s">
        <v>50</v>
      </c>
      <c s="34" t="s">
        <v>1158</v>
      </c>
      <c s="34" t="s">
        <v>5821</v>
      </c>
      <c s="35" t="s">
        <v>5</v>
      </c>
      <c s="6" t="s">
        <v>5822</v>
      </c>
      <c s="36" t="s">
        <v>54</v>
      </c>
      <c s="37">
        <v>4</v>
      </c>
      <c s="36">
        <v>0</v>
      </c>
      <c s="36">
        <f>ROUND(G1629*H1629,6)</f>
      </c>
      <c r="L1629" s="38">
        <v>0</v>
      </c>
      <c s="32">
        <f>ROUND(ROUND(L1629,2)*ROUND(G1629,3),2)</f>
      </c>
      <c s="36" t="s">
        <v>55</v>
      </c>
      <c>
        <f>(M1629*21)/100</f>
      </c>
      <c t="s">
        <v>28</v>
      </c>
    </row>
    <row r="1630" spans="1:5" ht="12.75">
      <c r="A1630" s="35" t="s">
        <v>56</v>
      </c>
      <c r="E1630" s="39" t="s">
        <v>5822</v>
      </c>
    </row>
    <row r="1631" spans="1:5" ht="63.75">
      <c r="A1631" s="35" t="s">
        <v>57</v>
      </c>
      <c r="E1631" s="42" t="s">
        <v>4838</v>
      </c>
    </row>
    <row r="1632" spans="1:5" ht="89.25">
      <c r="A1632" t="s">
        <v>58</v>
      </c>
      <c r="E1632" s="39" t="s">
        <v>5823</v>
      </c>
    </row>
    <row r="1633" spans="1:16" ht="12.75">
      <c r="A1633" t="s">
        <v>50</v>
      </c>
      <c s="34" t="s">
        <v>1160</v>
      </c>
      <c s="34" t="s">
        <v>5824</v>
      </c>
      <c s="35" t="s">
        <v>5</v>
      </c>
      <c s="6" t="s">
        <v>5825</v>
      </c>
      <c s="36" t="s">
        <v>54</v>
      </c>
      <c s="37">
        <v>1</v>
      </c>
      <c s="36">
        <v>0</v>
      </c>
      <c s="36">
        <f>ROUND(G1633*H1633,6)</f>
      </c>
      <c r="L1633" s="38">
        <v>0</v>
      </c>
      <c s="32">
        <f>ROUND(ROUND(L1633,2)*ROUND(G1633,3),2)</f>
      </c>
      <c s="36" t="s">
        <v>55</v>
      </c>
      <c>
        <f>(M1633*21)/100</f>
      </c>
      <c t="s">
        <v>28</v>
      </c>
    </row>
    <row r="1634" spans="1:5" ht="12.75">
      <c r="A1634" s="35" t="s">
        <v>56</v>
      </c>
      <c r="E1634" s="39" t="s">
        <v>5825</v>
      </c>
    </row>
    <row r="1635" spans="1:5" ht="25.5">
      <c r="A1635" s="35" t="s">
        <v>57</v>
      </c>
      <c r="E1635" s="42" t="s">
        <v>5826</v>
      </c>
    </row>
    <row r="1636" spans="1:5" ht="89.25">
      <c r="A1636" t="s">
        <v>58</v>
      </c>
      <c r="E1636" s="39" t="s">
        <v>5827</v>
      </c>
    </row>
    <row r="1637" spans="1:16" ht="12.75">
      <c r="A1637" t="s">
        <v>50</v>
      </c>
      <c s="34" t="s">
        <v>1161</v>
      </c>
      <c s="34" t="s">
        <v>5828</v>
      </c>
      <c s="35" t="s">
        <v>5</v>
      </c>
      <c s="6" t="s">
        <v>5829</v>
      </c>
      <c s="36" t="s">
        <v>54</v>
      </c>
      <c s="37">
        <v>7</v>
      </c>
      <c s="36">
        <v>0</v>
      </c>
      <c s="36">
        <f>ROUND(G1637*H1637,6)</f>
      </c>
      <c r="L1637" s="38">
        <v>0</v>
      </c>
      <c s="32">
        <f>ROUND(ROUND(L1637,2)*ROUND(G1637,3),2)</f>
      </c>
      <c s="36" t="s">
        <v>62</v>
      </c>
      <c>
        <f>(M1637*21)/100</f>
      </c>
      <c t="s">
        <v>28</v>
      </c>
    </row>
    <row r="1638" spans="1:5" ht="12.75">
      <c r="A1638" s="35" t="s">
        <v>56</v>
      </c>
      <c r="E1638" s="39" t="s">
        <v>5829</v>
      </c>
    </row>
    <row r="1639" spans="1:5" ht="25.5">
      <c r="A1639" s="35" t="s">
        <v>57</v>
      </c>
      <c r="E1639" s="42" t="s">
        <v>5384</v>
      </c>
    </row>
    <row r="1640" spans="1:5" ht="89.25">
      <c r="A1640" t="s">
        <v>58</v>
      </c>
      <c r="E1640" s="39" t="s">
        <v>5830</v>
      </c>
    </row>
    <row r="1641" spans="1:16" ht="12.75">
      <c r="A1641" t="s">
        <v>50</v>
      </c>
      <c s="34" t="s">
        <v>1162</v>
      </c>
      <c s="34" t="s">
        <v>5831</v>
      </c>
      <c s="35" t="s">
        <v>5</v>
      </c>
      <c s="6" t="s">
        <v>5832</v>
      </c>
      <c s="36" t="s">
        <v>54</v>
      </c>
      <c s="37">
        <v>1</v>
      </c>
      <c s="36">
        <v>0</v>
      </c>
      <c s="36">
        <f>ROUND(G1641*H1641,6)</f>
      </c>
      <c r="L1641" s="38">
        <v>0</v>
      </c>
      <c s="32">
        <f>ROUND(ROUND(L1641,2)*ROUND(G1641,3),2)</f>
      </c>
      <c s="36" t="s">
        <v>62</v>
      </c>
      <c>
        <f>(M1641*21)/100</f>
      </c>
      <c t="s">
        <v>28</v>
      </c>
    </row>
    <row r="1642" spans="1:5" ht="12.75">
      <c r="A1642" s="35" t="s">
        <v>56</v>
      </c>
      <c r="E1642" s="39" t="s">
        <v>5832</v>
      </c>
    </row>
    <row r="1643" spans="1:5" ht="25.5">
      <c r="A1643" s="35" t="s">
        <v>57</v>
      </c>
      <c r="E1643" s="42" t="s">
        <v>5388</v>
      </c>
    </row>
    <row r="1644" spans="1:5" ht="89.25">
      <c r="A1644" t="s">
        <v>58</v>
      </c>
      <c r="E1644" s="39" t="s">
        <v>5833</v>
      </c>
    </row>
    <row r="1645" spans="1:16" ht="12.75">
      <c r="A1645" t="s">
        <v>50</v>
      </c>
      <c s="34" t="s">
        <v>1166</v>
      </c>
      <c s="34" t="s">
        <v>5834</v>
      </c>
      <c s="35" t="s">
        <v>5</v>
      </c>
      <c s="6" t="s">
        <v>5835</v>
      </c>
      <c s="36" t="s">
        <v>54</v>
      </c>
      <c s="37">
        <v>1</v>
      </c>
      <c s="36">
        <v>0</v>
      </c>
      <c s="36">
        <f>ROUND(G1645*H1645,6)</f>
      </c>
      <c r="L1645" s="38">
        <v>0</v>
      </c>
      <c s="32">
        <f>ROUND(ROUND(L1645,2)*ROUND(G1645,3),2)</f>
      </c>
      <c s="36" t="s">
        <v>62</v>
      </c>
      <c>
        <f>(M1645*21)/100</f>
      </c>
      <c t="s">
        <v>28</v>
      </c>
    </row>
    <row r="1646" spans="1:5" ht="12.75">
      <c r="A1646" s="35" t="s">
        <v>56</v>
      </c>
      <c r="E1646" s="39" t="s">
        <v>5835</v>
      </c>
    </row>
    <row r="1647" spans="1:5" ht="25.5">
      <c r="A1647" s="35" t="s">
        <v>57</v>
      </c>
      <c r="E1647" s="42" t="s">
        <v>5392</v>
      </c>
    </row>
    <row r="1648" spans="1:5" ht="89.25">
      <c r="A1648" t="s">
        <v>58</v>
      </c>
      <c r="E1648" s="39" t="s">
        <v>5836</v>
      </c>
    </row>
    <row r="1649" spans="1:16" ht="12.75">
      <c r="A1649" t="s">
        <v>50</v>
      </c>
      <c s="34" t="s">
        <v>1167</v>
      </c>
      <c s="34" t="s">
        <v>5837</v>
      </c>
      <c s="35" t="s">
        <v>5</v>
      </c>
      <c s="6" t="s">
        <v>5838</v>
      </c>
      <c s="36" t="s">
        <v>54</v>
      </c>
      <c s="37">
        <v>2</v>
      </c>
      <c s="36">
        <v>0</v>
      </c>
      <c s="36">
        <f>ROUND(G1649*H1649,6)</f>
      </c>
      <c r="L1649" s="38">
        <v>0</v>
      </c>
      <c s="32">
        <f>ROUND(ROUND(L1649,2)*ROUND(G1649,3),2)</f>
      </c>
      <c s="36" t="s">
        <v>62</v>
      </c>
      <c>
        <f>(M1649*21)/100</f>
      </c>
      <c t="s">
        <v>28</v>
      </c>
    </row>
    <row r="1650" spans="1:5" ht="12.75">
      <c r="A1650" s="35" t="s">
        <v>56</v>
      </c>
      <c r="E1650" s="39" t="s">
        <v>5838</v>
      </c>
    </row>
    <row r="1651" spans="1:5" ht="25.5">
      <c r="A1651" s="35" t="s">
        <v>57</v>
      </c>
      <c r="E1651" s="42" t="s">
        <v>5396</v>
      </c>
    </row>
    <row r="1652" spans="1:5" ht="89.25">
      <c r="A1652" t="s">
        <v>58</v>
      </c>
      <c r="E1652" s="39" t="s">
        <v>5839</v>
      </c>
    </row>
    <row r="1653" spans="1:16" ht="12.75">
      <c r="A1653" t="s">
        <v>50</v>
      </c>
      <c s="34" t="s">
        <v>1445</v>
      </c>
      <c s="34" t="s">
        <v>5840</v>
      </c>
      <c s="35" t="s">
        <v>5</v>
      </c>
      <c s="6" t="s">
        <v>5841</v>
      </c>
      <c s="36" t="s">
        <v>54</v>
      </c>
      <c s="37">
        <v>1</v>
      </c>
      <c s="36">
        <v>0</v>
      </c>
      <c s="36">
        <f>ROUND(G1653*H1653,6)</f>
      </c>
      <c r="L1653" s="38">
        <v>0</v>
      </c>
      <c s="32">
        <f>ROUND(ROUND(L1653,2)*ROUND(G1653,3),2)</f>
      </c>
      <c s="36" t="s">
        <v>62</v>
      </c>
      <c>
        <f>(M1653*21)/100</f>
      </c>
      <c t="s">
        <v>28</v>
      </c>
    </row>
    <row r="1654" spans="1:5" ht="12.75">
      <c r="A1654" s="35" t="s">
        <v>56</v>
      </c>
      <c r="E1654" s="39" t="s">
        <v>5841</v>
      </c>
    </row>
    <row r="1655" spans="1:5" ht="25.5">
      <c r="A1655" s="35" t="s">
        <v>57</v>
      </c>
      <c r="E1655" s="42" t="s">
        <v>5400</v>
      </c>
    </row>
    <row r="1656" spans="1:5" ht="89.25">
      <c r="A1656" t="s">
        <v>58</v>
      </c>
      <c r="E1656" s="39" t="s">
        <v>5842</v>
      </c>
    </row>
    <row r="1657" spans="1:16" ht="12.75">
      <c r="A1657" t="s">
        <v>50</v>
      </c>
      <c s="34" t="s">
        <v>1446</v>
      </c>
      <c s="34" t="s">
        <v>5843</v>
      </c>
      <c s="35" t="s">
        <v>5</v>
      </c>
      <c s="6" t="s">
        <v>5844</v>
      </c>
      <c s="36" t="s">
        <v>54</v>
      </c>
      <c s="37">
        <v>1</v>
      </c>
      <c s="36">
        <v>0</v>
      </c>
      <c s="36">
        <f>ROUND(G1657*H1657,6)</f>
      </c>
      <c r="L1657" s="38">
        <v>0</v>
      </c>
      <c s="32">
        <f>ROUND(ROUND(L1657,2)*ROUND(G1657,3),2)</f>
      </c>
      <c s="36" t="s">
        <v>62</v>
      </c>
      <c>
        <f>(M1657*21)/100</f>
      </c>
      <c t="s">
        <v>28</v>
      </c>
    </row>
    <row r="1658" spans="1:5" ht="12.75">
      <c r="A1658" s="35" t="s">
        <v>56</v>
      </c>
      <c r="E1658" s="39" t="s">
        <v>5844</v>
      </c>
    </row>
    <row r="1659" spans="1:5" ht="25.5">
      <c r="A1659" s="35" t="s">
        <v>57</v>
      </c>
      <c r="E1659" s="42" t="s">
        <v>5404</v>
      </c>
    </row>
    <row r="1660" spans="1:5" ht="89.25">
      <c r="A1660" t="s">
        <v>58</v>
      </c>
      <c r="E1660" s="39" t="s">
        <v>5845</v>
      </c>
    </row>
    <row r="1661" spans="1:16" ht="12.75">
      <c r="A1661" t="s">
        <v>50</v>
      </c>
      <c s="34" t="s">
        <v>1447</v>
      </c>
      <c s="34" t="s">
        <v>5846</v>
      </c>
      <c s="35" t="s">
        <v>5</v>
      </c>
      <c s="6" t="s">
        <v>5847</v>
      </c>
      <c s="36" t="s">
        <v>54</v>
      </c>
      <c s="37">
        <v>1</v>
      </c>
      <c s="36">
        <v>0</v>
      </c>
      <c s="36">
        <f>ROUND(G1661*H1661,6)</f>
      </c>
      <c r="L1661" s="38">
        <v>0</v>
      </c>
      <c s="32">
        <f>ROUND(ROUND(L1661,2)*ROUND(G1661,3),2)</f>
      </c>
      <c s="36" t="s">
        <v>62</v>
      </c>
      <c>
        <f>(M1661*21)/100</f>
      </c>
      <c t="s">
        <v>28</v>
      </c>
    </row>
    <row r="1662" spans="1:5" ht="12.75">
      <c r="A1662" s="35" t="s">
        <v>56</v>
      </c>
      <c r="E1662" s="39" t="s">
        <v>5847</v>
      </c>
    </row>
    <row r="1663" spans="1:5" ht="25.5">
      <c r="A1663" s="35" t="s">
        <v>57</v>
      </c>
      <c r="E1663" s="42" t="s">
        <v>5412</v>
      </c>
    </row>
    <row r="1664" spans="1:5" ht="89.25">
      <c r="A1664" t="s">
        <v>58</v>
      </c>
      <c r="E1664" s="39" t="s">
        <v>5848</v>
      </c>
    </row>
    <row r="1665" spans="1:16" ht="12.75">
      <c r="A1665" t="s">
        <v>50</v>
      </c>
      <c s="34" t="s">
        <v>1449</v>
      </c>
      <c s="34" t="s">
        <v>5849</v>
      </c>
      <c s="35" t="s">
        <v>5</v>
      </c>
      <c s="6" t="s">
        <v>5850</v>
      </c>
      <c s="36" t="s">
        <v>54</v>
      </c>
      <c s="37">
        <v>1</v>
      </c>
      <c s="36">
        <v>0</v>
      </c>
      <c s="36">
        <f>ROUND(G1665*H1665,6)</f>
      </c>
      <c r="L1665" s="38">
        <v>0</v>
      </c>
      <c s="32">
        <f>ROUND(ROUND(L1665,2)*ROUND(G1665,3),2)</f>
      </c>
      <c s="36" t="s">
        <v>62</v>
      </c>
      <c>
        <f>(M1665*21)/100</f>
      </c>
      <c t="s">
        <v>28</v>
      </c>
    </row>
    <row r="1666" spans="1:5" ht="12.75">
      <c r="A1666" s="35" t="s">
        <v>56</v>
      </c>
      <c r="E1666" s="39" t="s">
        <v>5850</v>
      </c>
    </row>
    <row r="1667" spans="1:5" ht="25.5">
      <c r="A1667" s="35" t="s">
        <v>57</v>
      </c>
      <c r="E1667" s="42" t="s">
        <v>5416</v>
      </c>
    </row>
    <row r="1668" spans="1:5" ht="89.25">
      <c r="A1668" t="s">
        <v>58</v>
      </c>
      <c r="E1668" s="39" t="s">
        <v>5851</v>
      </c>
    </row>
    <row r="1669" spans="1:16" ht="12.75">
      <c r="A1669" t="s">
        <v>50</v>
      </c>
      <c s="34" t="s">
        <v>1453</v>
      </c>
      <c s="34" t="s">
        <v>5852</v>
      </c>
      <c s="35" t="s">
        <v>5</v>
      </c>
      <c s="6" t="s">
        <v>5853</v>
      </c>
      <c s="36" t="s">
        <v>54</v>
      </c>
      <c s="37">
        <v>4</v>
      </c>
      <c s="36">
        <v>0</v>
      </c>
      <c s="36">
        <f>ROUND(G1669*H1669,6)</f>
      </c>
      <c r="L1669" s="38">
        <v>0</v>
      </c>
      <c s="32">
        <f>ROUND(ROUND(L1669,2)*ROUND(G1669,3),2)</f>
      </c>
      <c s="36" t="s">
        <v>62</v>
      </c>
      <c>
        <f>(M1669*21)/100</f>
      </c>
      <c t="s">
        <v>28</v>
      </c>
    </row>
    <row r="1670" spans="1:5" ht="12.75">
      <c r="A1670" s="35" t="s">
        <v>56</v>
      </c>
      <c r="E1670" s="39" t="s">
        <v>5853</v>
      </c>
    </row>
    <row r="1671" spans="1:5" ht="25.5">
      <c r="A1671" s="35" t="s">
        <v>57</v>
      </c>
      <c r="E1671" s="42" t="s">
        <v>5854</v>
      </c>
    </row>
    <row r="1672" spans="1:5" ht="89.25">
      <c r="A1672" t="s">
        <v>58</v>
      </c>
      <c r="E1672" s="39" t="s">
        <v>5855</v>
      </c>
    </row>
    <row r="1673" spans="1:16" ht="12.75">
      <c r="A1673" t="s">
        <v>50</v>
      </c>
      <c s="34" t="s">
        <v>1455</v>
      </c>
      <c s="34" t="s">
        <v>5856</v>
      </c>
      <c s="35" t="s">
        <v>5</v>
      </c>
      <c s="6" t="s">
        <v>5857</v>
      </c>
      <c s="36" t="s">
        <v>54</v>
      </c>
      <c s="37">
        <v>1</v>
      </c>
      <c s="36">
        <v>0</v>
      </c>
      <c s="36">
        <f>ROUND(G1673*H1673,6)</f>
      </c>
      <c r="L1673" s="38">
        <v>0</v>
      </c>
      <c s="32">
        <f>ROUND(ROUND(L1673,2)*ROUND(G1673,3),2)</f>
      </c>
      <c s="36" t="s">
        <v>62</v>
      </c>
      <c>
        <f>(M1673*21)/100</f>
      </c>
      <c t="s">
        <v>28</v>
      </c>
    </row>
    <row r="1674" spans="1:5" ht="12.75">
      <c r="A1674" s="35" t="s">
        <v>56</v>
      </c>
      <c r="E1674" s="39" t="s">
        <v>5857</v>
      </c>
    </row>
    <row r="1675" spans="1:5" ht="25.5">
      <c r="A1675" s="35" t="s">
        <v>57</v>
      </c>
      <c r="E1675" s="42" t="s">
        <v>5420</v>
      </c>
    </row>
    <row r="1676" spans="1:5" ht="89.25">
      <c r="A1676" t="s">
        <v>58</v>
      </c>
      <c r="E1676" s="39" t="s">
        <v>5858</v>
      </c>
    </row>
    <row r="1677" spans="1:16" ht="12.75">
      <c r="A1677" t="s">
        <v>50</v>
      </c>
      <c s="34" t="s">
        <v>1456</v>
      </c>
      <c s="34" t="s">
        <v>5859</v>
      </c>
      <c s="35" t="s">
        <v>5</v>
      </c>
      <c s="6" t="s">
        <v>5860</v>
      </c>
      <c s="36" t="s">
        <v>54</v>
      </c>
      <c s="37">
        <v>1</v>
      </c>
      <c s="36">
        <v>0</v>
      </c>
      <c s="36">
        <f>ROUND(G1677*H1677,6)</f>
      </c>
      <c r="L1677" s="38">
        <v>0</v>
      </c>
      <c s="32">
        <f>ROUND(ROUND(L1677,2)*ROUND(G1677,3),2)</f>
      </c>
      <c s="36" t="s">
        <v>62</v>
      </c>
      <c>
        <f>(M1677*21)/100</f>
      </c>
      <c t="s">
        <v>28</v>
      </c>
    </row>
    <row r="1678" spans="1:5" ht="12.75">
      <c r="A1678" s="35" t="s">
        <v>56</v>
      </c>
      <c r="E1678" s="39" t="s">
        <v>5860</v>
      </c>
    </row>
    <row r="1679" spans="1:5" ht="25.5">
      <c r="A1679" s="35" t="s">
        <v>57</v>
      </c>
      <c r="E1679" s="42" t="s">
        <v>5861</v>
      </c>
    </row>
    <row r="1680" spans="1:5" ht="89.25">
      <c r="A1680" t="s">
        <v>58</v>
      </c>
      <c r="E1680" s="39" t="s">
        <v>5862</v>
      </c>
    </row>
    <row r="1681" spans="1:16" ht="12.75">
      <c r="A1681" t="s">
        <v>50</v>
      </c>
      <c s="34" t="s">
        <v>1457</v>
      </c>
      <c s="34" t="s">
        <v>5863</v>
      </c>
      <c s="35" t="s">
        <v>5</v>
      </c>
      <c s="6" t="s">
        <v>5864</v>
      </c>
      <c s="36" t="s">
        <v>54</v>
      </c>
      <c s="37">
        <v>1</v>
      </c>
      <c s="36">
        <v>0</v>
      </c>
      <c s="36">
        <f>ROUND(G1681*H1681,6)</f>
      </c>
      <c r="L1681" s="38">
        <v>0</v>
      </c>
      <c s="32">
        <f>ROUND(ROUND(L1681,2)*ROUND(G1681,3),2)</f>
      </c>
      <c s="36" t="s">
        <v>62</v>
      </c>
      <c>
        <f>(M1681*21)/100</f>
      </c>
      <c t="s">
        <v>28</v>
      </c>
    </row>
    <row r="1682" spans="1:5" ht="12.75">
      <c r="A1682" s="35" t="s">
        <v>56</v>
      </c>
      <c r="E1682" s="39" t="s">
        <v>5864</v>
      </c>
    </row>
    <row r="1683" spans="1:5" ht="25.5">
      <c r="A1683" s="35" t="s">
        <v>57</v>
      </c>
      <c r="E1683" s="42" t="s">
        <v>5424</v>
      </c>
    </row>
    <row r="1684" spans="1:5" ht="89.25">
      <c r="A1684" t="s">
        <v>58</v>
      </c>
      <c r="E1684" s="39" t="s">
        <v>5865</v>
      </c>
    </row>
    <row r="1685" spans="1:16" ht="12.75">
      <c r="A1685" t="s">
        <v>50</v>
      </c>
      <c s="34" t="s">
        <v>1458</v>
      </c>
      <c s="34" t="s">
        <v>5866</v>
      </c>
      <c s="35" t="s">
        <v>5</v>
      </c>
      <c s="6" t="s">
        <v>5867</v>
      </c>
      <c s="36" t="s">
        <v>54</v>
      </c>
      <c s="37">
        <v>1</v>
      </c>
      <c s="36">
        <v>0</v>
      </c>
      <c s="36">
        <f>ROUND(G1685*H1685,6)</f>
      </c>
      <c r="L1685" s="38">
        <v>0</v>
      </c>
      <c s="32">
        <f>ROUND(ROUND(L1685,2)*ROUND(G1685,3),2)</f>
      </c>
      <c s="36" t="s">
        <v>62</v>
      </c>
      <c>
        <f>(M1685*21)/100</f>
      </c>
      <c t="s">
        <v>28</v>
      </c>
    </row>
    <row r="1686" spans="1:5" ht="12.75">
      <c r="A1686" s="35" t="s">
        <v>56</v>
      </c>
      <c r="E1686" s="39" t="s">
        <v>5867</v>
      </c>
    </row>
    <row r="1687" spans="1:5" ht="25.5">
      <c r="A1687" s="35" t="s">
        <v>57</v>
      </c>
      <c r="E1687" s="42" t="s">
        <v>5428</v>
      </c>
    </row>
    <row r="1688" spans="1:5" ht="89.25">
      <c r="A1688" t="s">
        <v>58</v>
      </c>
      <c r="E1688" s="39" t="s">
        <v>5868</v>
      </c>
    </row>
    <row r="1689" spans="1:16" ht="12.75">
      <c r="A1689" t="s">
        <v>50</v>
      </c>
      <c s="34" t="s">
        <v>1459</v>
      </c>
      <c s="34" t="s">
        <v>5869</v>
      </c>
      <c s="35" t="s">
        <v>5</v>
      </c>
      <c s="6" t="s">
        <v>5870</v>
      </c>
      <c s="36" t="s">
        <v>54</v>
      </c>
      <c s="37">
        <v>1</v>
      </c>
      <c s="36">
        <v>0</v>
      </c>
      <c s="36">
        <f>ROUND(G1689*H1689,6)</f>
      </c>
      <c r="L1689" s="38">
        <v>0</v>
      </c>
      <c s="32">
        <f>ROUND(ROUND(L1689,2)*ROUND(G1689,3),2)</f>
      </c>
      <c s="36" t="s">
        <v>62</v>
      </c>
      <c>
        <f>(M1689*21)/100</f>
      </c>
      <c t="s">
        <v>28</v>
      </c>
    </row>
    <row r="1690" spans="1:5" ht="12.75">
      <c r="A1690" s="35" t="s">
        <v>56</v>
      </c>
      <c r="E1690" s="39" t="s">
        <v>5870</v>
      </c>
    </row>
    <row r="1691" spans="1:5" ht="25.5">
      <c r="A1691" s="35" t="s">
        <v>57</v>
      </c>
      <c r="E1691" s="42" t="s">
        <v>5432</v>
      </c>
    </row>
    <row r="1692" spans="1:5" ht="89.25">
      <c r="A1692" t="s">
        <v>58</v>
      </c>
      <c r="E1692" s="39" t="s">
        <v>5871</v>
      </c>
    </row>
    <row r="1693" spans="1:16" ht="12.75">
      <c r="A1693" t="s">
        <v>50</v>
      </c>
      <c s="34" t="s">
        <v>5872</v>
      </c>
      <c s="34" t="s">
        <v>5873</v>
      </c>
      <c s="35" t="s">
        <v>5</v>
      </c>
      <c s="6" t="s">
        <v>5874</v>
      </c>
      <c s="36" t="s">
        <v>54</v>
      </c>
      <c s="37">
        <v>1</v>
      </c>
      <c s="36">
        <v>0</v>
      </c>
      <c s="36">
        <f>ROUND(G1693*H1693,6)</f>
      </c>
      <c r="L1693" s="38">
        <v>0</v>
      </c>
      <c s="32">
        <f>ROUND(ROUND(L1693,2)*ROUND(G1693,3),2)</f>
      </c>
      <c s="36" t="s">
        <v>62</v>
      </c>
      <c>
        <f>(M1693*21)/100</f>
      </c>
      <c t="s">
        <v>28</v>
      </c>
    </row>
    <row r="1694" spans="1:5" ht="12.75">
      <c r="A1694" s="35" t="s">
        <v>56</v>
      </c>
      <c r="E1694" s="39" t="s">
        <v>5874</v>
      </c>
    </row>
    <row r="1695" spans="1:5" ht="25.5">
      <c r="A1695" s="35" t="s">
        <v>57</v>
      </c>
      <c r="E1695" s="42" t="s">
        <v>4826</v>
      </c>
    </row>
    <row r="1696" spans="1:5" ht="89.25">
      <c r="A1696" t="s">
        <v>58</v>
      </c>
      <c r="E1696" s="39" t="s">
        <v>5875</v>
      </c>
    </row>
    <row r="1697" spans="1:16" ht="12.75">
      <c r="A1697" t="s">
        <v>50</v>
      </c>
      <c s="34" t="s">
        <v>5876</v>
      </c>
      <c s="34" t="s">
        <v>5877</v>
      </c>
      <c s="35" t="s">
        <v>5</v>
      </c>
      <c s="6" t="s">
        <v>5878</v>
      </c>
      <c s="36" t="s">
        <v>54</v>
      </c>
      <c s="37">
        <v>1</v>
      </c>
      <c s="36">
        <v>0</v>
      </c>
      <c s="36">
        <f>ROUND(G1697*H1697,6)</f>
      </c>
      <c r="L1697" s="38">
        <v>0</v>
      </c>
      <c s="32">
        <f>ROUND(ROUND(L1697,2)*ROUND(G1697,3),2)</f>
      </c>
      <c s="36" t="s">
        <v>62</v>
      </c>
      <c>
        <f>(M1697*21)/100</f>
      </c>
      <c t="s">
        <v>28</v>
      </c>
    </row>
    <row r="1698" spans="1:5" ht="12.75">
      <c r="A1698" s="35" t="s">
        <v>56</v>
      </c>
      <c r="E1698" s="39" t="s">
        <v>5878</v>
      </c>
    </row>
    <row r="1699" spans="1:5" ht="25.5">
      <c r="A1699" s="35" t="s">
        <v>57</v>
      </c>
      <c r="E1699" s="42" t="s">
        <v>5436</v>
      </c>
    </row>
    <row r="1700" spans="1:5" ht="89.25">
      <c r="A1700" t="s">
        <v>58</v>
      </c>
      <c r="E1700" s="39" t="s">
        <v>5879</v>
      </c>
    </row>
    <row r="1701" spans="1:16" ht="12.75">
      <c r="A1701" t="s">
        <v>50</v>
      </c>
      <c s="34" t="s">
        <v>5880</v>
      </c>
      <c s="34" t="s">
        <v>5881</v>
      </c>
      <c s="35" t="s">
        <v>5</v>
      </c>
      <c s="6" t="s">
        <v>5882</v>
      </c>
      <c s="36" t="s">
        <v>54</v>
      </c>
      <c s="37">
        <v>1</v>
      </c>
      <c s="36">
        <v>0</v>
      </c>
      <c s="36">
        <f>ROUND(G1701*H1701,6)</f>
      </c>
      <c r="L1701" s="38">
        <v>0</v>
      </c>
      <c s="32">
        <f>ROUND(ROUND(L1701,2)*ROUND(G1701,3),2)</f>
      </c>
      <c s="36" t="s">
        <v>62</v>
      </c>
      <c>
        <f>(M1701*21)/100</f>
      </c>
      <c t="s">
        <v>28</v>
      </c>
    </row>
    <row r="1702" spans="1:5" ht="12.75">
      <c r="A1702" s="35" t="s">
        <v>56</v>
      </c>
      <c r="E1702" s="39" t="s">
        <v>5882</v>
      </c>
    </row>
    <row r="1703" spans="1:5" ht="25.5">
      <c r="A1703" s="35" t="s">
        <v>57</v>
      </c>
      <c r="E1703" s="42" t="s">
        <v>5883</v>
      </c>
    </row>
    <row r="1704" spans="1:5" ht="89.25">
      <c r="A1704" t="s">
        <v>58</v>
      </c>
      <c r="E1704" s="39" t="s">
        <v>5884</v>
      </c>
    </row>
    <row r="1705" spans="1:16" ht="12.75">
      <c r="A1705" t="s">
        <v>50</v>
      </c>
      <c s="34" t="s">
        <v>5885</v>
      </c>
      <c s="34" t="s">
        <v>5886</v>
      </c>
      <c s="35" t="s">
        <v>5</v>
      </c>
      <c s="6" t="s">
        <v>5887</v>
      </c>
      <c s="36" t="s">
        <v>54</v>
      </c>
      <c s="37">
        <v>1</v>
      </c>
      <c s="36">
        <v>0</v>
      </c>
      <c s="36">
        <f>ROUND(G1705*H1705,6)</f>
      </c>
      <c r="L1705" s="38">
        <v>0</v>
      </c>
      <c s="32">
        <f>ROUND(ROUND(L1705,2)*ROUND(G1705,3),2)</f>
      </c>
      <c s="36" t="s">
        <v>62</v>
      </c>
      <c>
        <f>(M1705*21)/100</f>
      </c>
      <c t="s">
        <v>28</v>
      </c>
    </row>
    <row r="1706" spans="1:5" ht="12.75">
      <c r="A1706" s="35" t="s">
        <v>56</v>
      </c>
      <c r="E1706" s="39" t="s">
        <v>5887</v>
      </c>
    </row>
    <row r="1707" spans="1:5" ht="25.5">
      <c r="A1707" s="35" t="s">
        <v>57</v>
      </c>
      <c r="E1707" s="42" t="s">
        <v>5440</v>
      </c>
    </row>
    <row r="1708" spans="1:5" ht="89.25">
      <c r="A1708" t="s">
        <v>58</v>
      </c>
      <c r="E1708" s="39" t="s">
        <v>5888</v>
      </c>
    </row>
    <row r="1709" spans="1:16" ht="12.75">
      <c r="A1709" t="s">
        <v>50</v>
      </c>
      <c s="34" t="s">
        <v>5889</v>
      </c>
      <c s="34" t="s">
        <v>5890</v>
      </c>
      <c s="35" t="s">
        <v>5</v>
      </c>
      <c s="6" t="s">
        <v>5891</v>
      </c>
      <c s="36" t="s">
        <v>54</v>
      </c>
      <c s="37">
        <v>1</v>
      </c>
      <c s="36">
        <v>0</v>
      </c>
      <c s="36">
        <f>ROUND(G1709*H1709,6)</f>
      </c>
      <c r="L1709" s="38">
        <v>0</v>
      </c>
      <c s="32">
        <f>ROUND(ROUND(L1709,2)*ROUND(G1709,3),2)</f>
      </c>
      <c s="36" t="s">
        <v>62</v>
      </c>
      <c>
        <f>(M1709*21)/100</f>
      </c>
      <c t="s">
        <v>28</v>
      </c>
    </row>
    <row r="1710" spans="1:5" ht="12.75">
      <c r="A1710" s="35" t="s">
        <v>56</v>
      </c>
      <c r="E1710" s="39" t="s">
        <v>5891</v>
      </c>
    </row>
    <row r="1711" spans="1:5" ht="25.5">
      <c r="A1711" s="35" t="s">
        <v>57</v>
      </c>
      <c r="E1711" s="42" t="s">
        <v>5444</v>
      </c>
    </row>
    <row r="1712" spans="1:5" ht="89.25">
      <c r="A1712" t="s">
        <v>58</v>
      </c>
      <c r="E1712" s="39" t="s">
        <v>5892</v>
      </c>
    </row>
    <row r="1713" spans="1:16" ht="12.75">
      <c r="A1713" t="s">
        <v>50</v>
      </c>
      <c s="34" t="s">
        <v>5893</v>
      </c>
      <c s="34" t="s">
        <v>5894</v>
      </c>
      <c s="35" t="s">
        <v>5</v>
      </c>
      <c s="6" t="s">
        <v>5895</v>
      </c>
      <c s="36" t="s">
        <v>54</v>
      </c>
      <c s="37">
        <v>4</v>
      </c>
      <c s="36">
        <v>0</v>
      </c>
      <c s="36">
        <f>ROUND(G1713*H1713,6)</f>
      </c>
      <c r="L1713" s="38">
        <v>0</v>
      </c>
      <c s="32">
        <f>ROUND(ROUND(L1713,2)*ROUND(G1713,3),2)</f>
      </c>
      <c s="36" t="s">
        <v>62</v>
      </c>
      <c>
        <f>(M1713*21)/100</f>
      </c>
      <c t="s">
        <v>28</v>
      </c>
    </row>
    <row r="1714" spans="1:5" ht="12.75">
      <c r="A1714" s="35" t="s">
        <v>56</v>
      </c>
      <c r="E1714" s="39" t="s">
        <v>5895</v>
      </c>
    </row>
    <row r="1715" spans="1:5" ht="25.5">
      <c r="A1715" s="35" t="s">
        <v>57</v>
      </c>
      <c r="E1715" s="42" t="s">
        <v>5896</v>
      </c>
    </row>
    <row r="1716" spans="1:5" ht="89.25">
      <c r="A1716" t="s">
        <v>58</v>
      </c>
      <c r="E1716" s="39" t="s">
        <v>5897</v>
      </c>
    </row>
    <row r="1717" spans="1:16" ht="12.75">
      <c r="A1717" t="s">
        <v>50</v>
      </c>
      <c s="34" t="s">
        <v>5898</v>
      </c>
      <c s="34" t="s">
        <v>5899</v>
      </c>
      <c s="35" t="s">
        <v>5</v>
      </c>
      <c s="6" t="s">
        <v>5900</v>
      </c>
      <c s="36" t="s">
        <v>54</v>
      </c>
      <c s="37">
        <v>1</v>
      </c>
      <c s="36">
        <v>0</v>
      </c>
      <c s="36">
        <f>ROUND(G1717*H1717,6)</f>
      </c>
      <c r="L1717" s="38">
        <v>0</v>
      </c>
      <c s="32">
        <f>ROUND(ROUND(L1717,2)*ROUND(G1717,3),2)</f>
      </c>
      <c s="36" t="s">
        <v>62</v>
      </c>
      <c>
        <f>(M1717*21)/100</f>
      </c>
      <c t="s">
        <v>28</v>
      </c>
    </row>
    <row r="1718" spans="1:5" ht="12.75">
      <c r="A1718" s="35" t="s">
        <v>56</v>
      </c>
      <c r="E1718" s="39" t="s">
        <v>5900</v>
      </c>
    </row>
    <row r="1719" spans="1:5" ht="25.5">
      <c r="A1719" s="35" t="s">
        <v>57</v>
      </c>
      <c r="E1719" s="42" t="s">
        <v>5448</v>
      </c>
    </row>
    <row r="1720" spans="1:5" ht="89.25">
      <c r="A1720" t="s">
        <v>58</v>
      </c>
      <c r="E1720" s="39" t="s">
        <v>5901</v>
      </c>
    </row>
    <row r="1721" spans="1:16" ht="12.75">
      <c r="A1721" t="s">
        <v>50</v>
      </c>
      <c s="34" t="s">
        <v>5902</v>
      </c>
      <c s="34" t="s">
        <v>5903</v>
      </c>
      <c s="35" t="s">
        <v>5</v>
      </c>
      <c s="6" t="s">
        <v>5904</v>
      </c>
      <c s="36" t="s">
        <v>54</v>
      </c>
      <c s="37">
        <v>1</v>
      </c>
      <c s="36">
        <v>0</v>
      </c>
      <c s="36">
        <f>ROUND(G1721*H1721,6)</f>
      </c>
      <c r="L1721" s="38">
        <v>0</v>
      </c>
      <c s="32">
        <f>ROUND(ROUND(L1721,2)*ROUND(G1721,3),2)</f>
      </c>
      <c s="36" t="s">
        <v>62</v>
      </c>
      <c>
        <f>(M1721*21)/100</f>
      </c>
      <c t="s">
        <v>28</v>
      </c>
    </row>
    <row r="1722" spans="1:5" ht="12.75">
      <c r="A1722" s="35" t="s">
        <v>56</v>
      </c>
      <c r="E1722" s="39" t="s">
        <v>5904</v>
      </c>
    </row>
    <row r="1723" spans="1:5" ht="25.5">
      <c r="A1723" s="35" t="s">
        <v>57</v>
      </c>
      <c r="E1723" s="42" t="s">
        <v>5452</v>
      </c>
    </row>
    <row r="1724" spans="1:5" ht="89.25">
      <c r="A1724" t="s">
        <v>58</v>
      </c>
      <c r="E1724" s="39" t="s">
        <v>5905</v>
      </c>
    </row>
    <row r="1725" spans="1:16" ht="12.75">
      <c r="A1725" t="s">
        <v>50</v>
      </c>
      <c s="34" t="s">
        <v>5906</v>
      </c>
      <c s="34" t="s">
        <v>5907</v>
      </c>
      <c s="35" t="s">
        <v>5</v>
      </c>
      <c s="6" t="s">
        <v>5908</v>
      </c>
      <c s="36" t="s">
        <v>54</v>
      </c>
      <c s="37">
        <v>1</v>
      </c>
      <c s="36">
        <v>0</v>
      </c>
      <c s="36">
        <f>ROUND(G1725*H1725,6)</f>
      </c>
      <c r="L1725" s="38">
        <v>0</v>
      </c>
      <c s="32">
        <f>ROUND(ROUND(L1725,2)*ROUND(G1725,3),2)</f>
      </c>
      <c s="36" t="s">
        <v>62</v>
      </c>
      <c>
        <f>(M1725*21)/100</f>
      </c>
      <c t="s">
        <v>28</v>
      </c>
    </row>
    <row r="1726" spans="1:5" ht="12.75">
      <c r="A1726" s="35" t="s">
        <v>56</v>
      </c>
      <c r="E1726" s="39" t="s">
        <v>5908</v>
      </c>
    </row>
    <row r="1727" spans="1:5" ht="25.5">
      <c r="A1727" s="35" t="s">
        <v>57</v>
      </c>
      <c r="E1727" s="42" t="s">
        <v>5456</v>
      </c>
    </row>
    <row r="1728" spans="1:5" ht="89.25">
      <c r="A1728" t="s">
        <v>58</v>
      </c>
      <c r="E1728" s="39" t="s">
        <v>5909</v>
      </c>
    </row>
    <row r="1729" spans="1:16" ht="12.75">
      <c r="A1729" t="s">
        <v>50</v>
      </c>
      <c s="34" t="s">
        <v>5910</v>
      </c>
      <c s="34" t="s">
        <v>5911</v>
      </c>
      <c s="35" t="s">
        <v>5</v>
      </c>
      <c s="6" t="s">
        <v>5912</v>
      </c>
      <c s="36" t="s">
        <v>54</v>
      </c>
      <c s="37">
        <v>1</v>
      </c>
      <c s="36">
        <v>0</v>
      </c>
      <c s="36">
        <f>ROUND(G1729*H1729,6)</f>
      </c>
      <c r="L1729" s="38">
        <v>0</v>
      </c>
      <c s="32">
        <f>ROUND(ROUND(L1729,2)*ROUND(G1729,3),2)</f>
      </c>
      <c s="36" t="s">
        <v>62</v>
      </c>
      <c>
        <f>(M1729*21)/100</f>
      </c>
      <c t="s">
        <v>28</v>
      </c>
    </row>
    <row r="1730" spans="1:5" ht="12.75">
      <c r="A1730" s="35" t="s">
        <v>56</v>
      </c>
      <c r="E1730" s="39" t="s">
        <v>5912</v>
      </c>
    </row>
    <row r="1731" spans="1:5" ht="25.5">
      <c r="A1731" s="35" t="s">
        <v>57</v>
      </c>
      <c r="E1731" s="42" t="s">
        <v>5460</v>
      </c>
    </row>
    <row r="1732" spans="1:5" ht="89.25">
      <c r="A1732" t="s">
        <v>58</v>
      </c>
      <c r="E1732" s="39" t="s">
        <v>5913</v>
      </c>
    </row>
    <row r="1733" spans="1:16" ht="12.75">
      <c r="A1733" t="s">
        <v>50</v>
      </c>
      <c s="34" t="s">
        <v>5914</v>
      </c>
      <c s="34" t="s">
        <v>5915</v>
      </c>
      <c s="35" t="s">
        <v>5</v>
      </c>
      <c s="6" t="s">
        <v>5916</v>
      </c>
      <c s="36" t="s">
        <v>54</v>
      </c>
      <c s="37">
        <v>1</v>
      </c>
      <c s="36">
        <v>0</v>
      </c>
      <c s="36">
        <f>ROUND(G1733*H1733,6)</f>
      </c>
      <c r="L1733" s="38">
        <v>0</v>
      </c>
      <c s="32">
        <f>ROUND(ROUND(L1733,2)*ROUND(G1733,3),2)</f>
      </c>
      <c s="36" t="s">
        <v>62</v>
      </c>
      <c>
        <f>(M1733*21)/100</f>
      </c>
      <c t="s">
        <v>28</v>
      </c>
    </row>
    <row r="1734" spans="1:5" ht="12.75">
      <c r="A1734" s="35" t="s">
        <v>56</v>
      </c>
      <c r="E1734" s="39" t="s">
        <v>5916</v>
      </c>
    </row>
    <row r="1735" spans="1:5" ht="25.5">
      <c r="A1735" s="35" t="s">
        <v>57</v>
      </c>
      <c r="E1735" s="42" t="s">
        <v>5464</v>
      </c>
    </row>
    <row r="1736" spans="1:5" ht="89.25">
      <c r="A1736" t="s">
        <v>58</v>
      </c>
      <c r="E1736" s="39" t="s">
        <v>5917</v>
      </c>
    </row>
    <row r="1737" spans="1:16" ht="12.75">
      <c r="A1737" t="s">
        <v>50</v>
      </c>
      <c s="34" t="s">
        <v>5918</v>
      </c>
      <c s="34" t="s">
        <v>5919</v>
      </c>
      <c s="35" t="s">
        <v>5</v>
      </c>
      <c s="6" t="s">
        <v>5920</v>
      </c>
      <c s="36" t="s">
        <v>54</v>
      </c>
      <c s="37">
        <v>1</v>
      </c>
      <c s="36">
        <v>0</v>
      </c>
      <c s="36">
        <f>ROUND(G1737*H1737,6)</f>
      </c>
      <c r="L1737" s="38">
        <v>0</v>
      </c>
      <c s="32">
        <f>ROUND(ROUND(L1737,2)*ROUND(G1737,3),2)</f>
      </c>
      <c s="36" t="s">
        <v>62</v>
      </c>
      <c>
        <f>(M1737*21)/100</f>
      </c>
      <c t="s">
        <v>28</v>
      </c>
    </row>
    <row r="1738" spans="1:5" ht="12.75">
      <c r="A1738" s="35" t="s">
        <v>56</v>
      </c>
      <c r="E1738" s="39" t="s">
        <v>5920</v>
      </c>
    </row>
    <row r="1739" spans="1:5" ht="25.5">
      <c r="A1739" s="35" t="s">
        <v>57</v>
      </c>
      <c r="E1739" s="42" t="s">
        <v>5468</v>
      </c>
    </row>
    <row r="1740" spans="1:5" ht="89.25">
      <c r="A1740" t="s">
        <v>58</v>
      </c>
      <c r="E1740" s="39" t="s">
        <v>5921</v>
      </c>
    </row>
    <row r="1741" spans="1:16" ht="12.75">
      <c r="A1741" t="s">
        <v>50</v>
      </c>
      <c s="34" t="s">
        <v>5922</v>
      </c>
      <c s="34" t="s">
        <v>5923</v>
      </c>
      <c s="35" t="s">
        <v>5</v>
      </c>
      <c s="6" t="s">
        <v>5924</v>
      </c>
      <c s="36" t="s">
        <v>54</v>
      </c>
      <c s="37">
        <v>1</v>
      </c>
      <c s="36">
        <v>0</v>
      </c>
      <c s="36">
        <f>ROUND(G1741*H1741,6)</f>
      </c>
      <c r="L1741" s="38">
        <v>0</v>
      </c>
      <c s="32">
        <f>ROUND(ROUND(L1741,2)*ROUND(G1741,3),2)</f>
      </c>
      <c s="36" t="s">
        <v>62</v>
      </c>
      <c>
        <f>(M1741*21)/100</f>
      </c>
      <c t="s">
        <v>28</v>
      </c>
    </row>
    <row r="1742" spans="1:5" ht="12.75">
      <c r="A1742" s="35" t="s">
        <v>56</v>
      </c>
      <c r="E1742" s="39" t="s">
        <v>5924</v>
      </c>
    </row>
    <row r="1743" spans="1:5" ht="25.5">
      <c r="A1743" s="35" t="s">
        <v>57</v>
      </c>
      <c r="E1743" s="42" t="s">
        <v>5472</v>
      </c>
    </row>
    <row r="1744" spans="1:5" ht="89.25">
      <c r="A1744" t="s">
        <v>58</v>
      </c>
      <c r="E1744" s="39" t="s">
        <v>5925</v>
      </c>
    </row>
    <row r="1745" spans="1:16" ht="12.75">
      <c r="A1745" t="s">
        <v>50</v>
      </c>
      <c s="34" t="s">
        <v>5926</v>
      </c>
      <c s="34" t="s">
        <v>5927</v>
      </c>
      <c s="35" t="s">
        <v>5</v>
      </c>
      <c s="6" t="s">
        <v>5928</v>
      </c>
      <c s="36" t="s">
        <v>54</v>
      </c>
      <c s="37">
        <v>1</v>
      </c>
      <c s="36">
        <v>0</v>
      </c>
      <c s="36">
        <f>ROUND(G1745*H1745,6)</f>
      </c>
      <c r="L1745" s="38">
        <v>0</v>
      </c>
      <c s="32">
        <f>ROUND(ROUND(L1745,2)*ROUND(G1745,3),2)</f>
      </c>
      <c s="36" t="s">
        <v>62</v>
      </c>
      <c>
        <f>(M1745*21)/100</f>
      </c>
      <c t="s">
        <v>28</v>
      </c>
    </row>
    <row r="1746" spans="1:5" ht="12.75">
      <c r="A1746" s="35" t="s">
        <v>56</v>
      </c>
      <c r="E1746" s="39" t="s">
        <v>5928</v>
      </c>
    </row>
    <row r="1747" spans="1:5" ht="25.5">
      <c r="A1747" s="35" t="s">
        <v>57</v>
      </c>
      <c r="E1747" s="42" t="s">
        <v>4846</v>
      </c>
    </row>
    <row r="1748" spans="1:5" ht="89.25">
      <c r="A1748" t="s">
        <v>58</v>
      </c>
      <c r="E1748" s="39" t="s">
        <v>5929</v>
      </c>
    </row>
    <row r="1749" spans="1:16" ht="12.75">
      <c r="A1749" t="s">
        <v>50</v>
      </c>
      <c s="34" t="s">
        <v>5930</v>
      </c>
      <c s="34" t="s">
        <v>5931</v>
      </c>
      <c s="35" t="s">
        <v>5</v>
      </c>
      <c s="6" t="s">
        <v>5932</v>
      </c>
      <c s="36" t="s">
        <v>54</v>
      </c>
      <c s="37">
        <v>2</v>
      </c>
      <c s="36">
        <v>0</v>
      </c>
      <c s="36">
        <f>ROUND(G1749*H1749,6)</f>
      </c>
      <c r="L1749" s="38">
        <v>0</v>
      </c>
      <c s="32">
        <f>ROUND(ROUND(L1749,2)*ROUND(G1749,3),2)</f>
      </c>
      <c s="36" t="s">
        <v>62</v>
      </c>
      <c>
        <f>(M1749*21)/100</f>
      </c>
      <c t="s">
        <v>28</v>
      </c>
    </row>
    <row r="1750" spans="1:5" ht="12.75">
      <c r="A1750" s="35" t="s">
        <v>56</v>
      </c>
      <c r="E1750" s="39" t="s">
        <v>5932</v>
      </c>
    </row>
    <row r="1751" spans="1:5" ht="25.5">
      <c r="A1751" s="35" t="s">
        <v>57</v>
      </c>
      <c r="E1751" s="42" t="s">
        <v>5933</v>
      </c>
    </row>
    <row r="1752" spans="1:5" ht="89.25">
      <c r="A1752" t="s">
        <v>58</v>
      </c>
      <c r="E1752" s="39" t="s">
        <v>5934</v>
      </c>
    </row>
    <row r="1753" spans="1:16" ht="12.75">
      <c r="A1753" t="s">
        <v>50</v>
      </c>
      <c s="34" t="s">
        <v>5935</v>
      </c>
      <c s="34" t="s">
        <v>5936</v>
      </c>
      <c s="35" t="s">
        <v>5</v>
      </c>
      <c s="6" t="s">
        <v>5937</v>
      </c>
      <c s="36" t="s">
        <v>54</v>
      </c>
      <c s="37">
        <v>1</v>
      </c>
      <c s="36">
        <v>0</v>
      </c>
      <c s="36">
        <f>ROUND(G1753*H1753,6)</f>
      </c>
      <c r="L1753" s="38">
        <v>0</v>
      </c>
      <c s="32">
        <f>ROUND(ROUND(L1753,2)*ROUND(G1753,3),2)</f>
      </c>
      <c s="36" t="s">
        <v>62</v>
      </c>
      <c>
        <f>(M1753*21)/100</f>
      </c>
      <c t="s">
        <v>28</v>
      </c>
    </row>
    <row r="1754" spans="1:5" ht="12.75">
      <c r="A1754" s="35" t="s">
        <v>56</v>
      </c>
      <c r="E1754" s="39" t="s">
        <v>5937</v>
      </c>
    </row>
    <row r="1755" spans="1:5" ht="25.5">
      <c r="A1755" s="35" t="s">
        <v>57</v>
      </c>
      <c r="E1755" s="42" t="s">
        <v>5938</v>
      </c>
    </row>
    <row r="1756" spans="1:5" ht="89.25">
      <c r="A1756" t="s">
        <v>58</v>
      </c>
      <c r="E1756" s="39" t="s">
        <v>5939</v>
      </c>
    </row>
    <row r="1757" spans="1:16" ht="12.75">
      <c r="A1757" t="s">
        <v>50</v>
      </c>
      <c s="34" t="s">
        <v>5940</v>
      </c>
      <c s="34" t="s">
        <v>5941</v>
      </c>
      <c s="35" t="s">
        <v>5</v>
      </c>
      <c s="6" t="s">
        <v>5942</v>
      </c>
      <c s="36" t="s">
        <v>54</v>
      </c>
      <c s="37">
        <v>1</v>
      </c>
      <c s="36">
        <v>0</v>
      </c>
      <c s="36">
        <f>ROUND(G1757*H1757,6)</f>
      </c>
      <c r="L1757" s="38">
        <v>0</v>
      </c>
      <c s="32">
        <f>ROUND(ROUND(L1757,2)*ROUND(G1757,3),2)</f>
      </c>
      <c s="36" t="s">
        <v>62</v>
      </c>
      <c>
        <f>(M1757*21)/100</f>
      </c>
      <c t="s">
        <v>28</v>
      </c>
    </row>
    <row r="1758" spans="1:5" ht="12.75">
      <c r="A1758" s="35" t="s">
        <v>56</v>
      </c>
      <c r="E1758" s="39" t="s">
        <v>5942</v>
      </c>
    </row>
    <row r="1759" spans="1:5" ht="25.5">
      <c r="A1759" s="35" t="s">
        <v>57</v>
      </c>
      <c r="E1759" s="42" t="s">
        <v>5476</v>
      </c>
    </row>
    <row r="1760" spans="1:5" ht="89.25">
      <c r="A1760" t="s">
        <v>58</v>
      </c>
      <c r="E1760" s="39" t="s">
        <v>5943</v>
      </c>
    </row>
    <row r="1761" spans="1:16" ht="12.75">
      <c r="A1761" t="s">
        <v>50</v>
      </c>
      <c s="34" t="s">
        <v>5944</v>
      </c>
      <c s="34" t="s">
        <v>5945</v>
      </c>
      <c s="35" t="s">
        <v>5</v>
      </c>
      <c s="6" t="s">
        <v>5946</v>
      </c>
      <c s="36" t="s">
        <v>54</v>
      </c>
      <c s="37">
        <v>1</v>
      </c>
      <c s="36">
        <v>0</v>
      </c>
      <c s="36">
        <f>ROUND(G1761*H1761,6)</f>
      </c>
      <c r="L1761" s="38">
        <v>0</v>
      </c>
      <c s="32">
        <f>ROUND(ROUND(L1761,2)*ROUND(G1761,3),2)</f>
      </c>
      <c s="36" t="s">
        <v>62</v>
      </c>
      <c>
        <f>(M1761*21)/100</f>
      </c>
      <c t="s">
        <v>28</v>
      </c>
    </row>
    <row r="1762" spans="1:5" ht="12.75">
      <c r="A1762" s="35" t="s">
        <v>56</v>
      </c>
      <c r="E1762" s="39" t="s">
        <v>5946</v>
      </c>
    </row>
    <row r="1763" spans="1:5" ht="25.5">
      <c r="A1763" s="35" t="s">
        <v>57</v>
      </c>
      <c r="E1763" s="42" t="s">
        <v>5480</v>
      </c>
    </row>
    <row r="1764" spans="1:5" ht="89.25">
      <c r="A1764" t="s">
        <v>58</v>
      </c>
      <c r="E1764" s="39" t="s">
        <v>5947</v>
      </c>
    </row>
    <row r="1765" spans="1:16" ht="12.75">
      <c r="A1765" t="s">
        <v>50</v>
      </c>
      <c s="34" t="s">
        <v>5948</v>
      </c>
      <c s="34" t="s">
        <v>5949</v>
      </c>
      <c s="35" t="s">
        <v>5</v>
      </c>
      <c s="6" t="s">
        <v>5950</v>
      </c>
      <c s="36" t="s">
        <v>54</v>
      </c>
      <c s="37">
        <v>1</v>
      </c>
      <c s="36">
        <v>0</v>
      </c>
      <c s="36">
        <f>ROUND(G1765*H1765,6)</f>
      </c>
      <c r="L1765" s="38">
        <v>0</v>
      </c>
      <c s="32">
        <f>ROUND(ROUND(L1765,2)*ROUND(G1765,3),2)</f>
      </c>
      <c s="36" t="s">
        <v>62</v>
      </c>
      <c>
        <f>(M1765*21)/100</f>
      </c>
      <c t="s">
        <v>28</v>
      </c>
    </row>
    <row r="1766" spans="1:5" ht="12.75">
      <c r="A1766" s="35" t="s">
        <v>56</v>
      </c>
      <c r="E1766" s="39" t="s">
        <v>5950</v>
      </c>
    </row>
    <row r="1767" spans="1:5" ht="25.5">
      <c r="A1767" s="35" t="s">
        <v>57</v>
      </c>
      <c r="E1767" s="42" t="s">
        <v>5484</v>
      </c>
    </row>
    <row r="1768" spans="1:5" ht="89.25">
      <c r="A1768" t="s">
        <v>58</v>
      </c>
      <c r="E1768" s="39" t="s">
        <v>5951</v>
      </c>
    </row>
    <row r="1769" spans="1:16" ht="12.75">
      <c r="A1769" t="s">
        <v>50</v>
      </c>
      <c s="34" t="s">
        <v>5952</v>
      </c>
      <c s="34" t="s">
        <v>5953</v>
      </c>
      <c s="35" t="s">
        <v>5</v>
      </c>
      <c s="6" t="s">
        <v>5954</v>
      </c>
      <c s="36" t="s">
        <v>54</v>
      </c>
      <c s="37">
        <v>2</v>
      </c>
      <c s="36">
        <v>0</v>
      </c>
      <c s="36">
        <f>ROUND(G1769*H1769,6)</f>
      </c>
      <c r="L1769" s="38">
        <v>0</v>
      </c>
      <c s="32">
        <f>ROUND(ROUND(L1769,2)*ROUND(G1769,3),2)</f>
      </c>
      <c s="36" t="s">
        <v>62</v>
      </c>
      <c>
        <f>(M1769*21)/100</f>
      </c>
      <c t="s">
        <v>28</v>
      </c>
    </row>
    <row r="1770" spans="1:5" ht="12.75">
      <c r="A1770" s="35" t="s">
        <v>56</v>
      </c>
      <c r="E1770" s="39" t="s">
        <v>5954</v>
      </c>
    </row>
    <row r="1771" spans="1:5" ht="25.5">
      <c r="A1771" s="35" t="s">
        <v>57</v>
      </c>
      <c r="E1771" s="42" t="s">
        <v>5488</v>
      </c>
    </row>
    <row r="1772" spans="1:5" ht="89.25">
      <c r="A1772" t="s">
        <v>58</v>
      </c>
      <c r="E1772" s="39" t="s">
        <v>5955</v>
      </c>
    </row>
    <row r="1773" spans="1:16" ht="12.75">
      <c r="A1773" t="s">
        <v>50</v>
      </c>
      <c s="34" t="s">
        <v>5956</v>
      </c>
      <c s="34" t="s">
        <v>5957</v>
      </c>
      <c s="35" t="s">
        <v>5</v>
      </c>
      <c s="6" t="s">
        <v>5958</v>
      </c>
      <c s="36" t="s">
        <v>54</v>
      </c>
      <c s="37">
        <v>2</v>
      </c>
      <c s="36">
        <v>0</v>
      </c>
      <c s="36">
        <f>ROUND(G1773*H1773,6)</f>
      </c>
      <c r="L1773" s="38">
        <v>0</v>
      </c>
      <c s="32">
        <f>ROUND(ROUND(L1773,2)*ROUND(G1773,3),2)</f>
      </c>
      <c s="36" t="s">
        <v>62</v>
      </c>
      <c>
        <f>(M1773*21)/100</f>
      </c>
      <c t="s">
        <v>28</v>
      </c>
    </row>
    <row r="1774" spans="1:5" ht="12.75">
      <c r="A1774" s="35" t="s">
        <v>56</v>
      </c>
      <c r="E1774" s="39" t="s">
        <v>5958</v>
      </c>
    </row>
    <row r="1775" spans="1:5" ht="25.5">
      <c r="A1775" s="35" t="s">
        <v>57</v>
      </c>
      <c r="E1775" s="42" t="s">
        <v>5492</v>
      </c>
    </row>
    <row r="1776" spans="1:5" ht="89.25">
      <c r="A1776" t="s">
        <v>58</v>
      </c>
      <c r="E1776" s="39" t="s">
        <v>5959</v>
      </c>
    </row>
    <row r="1777" spans="1:16" ht="12.75">
      <c r="A1777" t="s">
        <v>50</v>
      </c>
      <c s="34" t="s">
        <v>5960</v>
      </c>
      <c s="34" t="s">
        <v>5961</v>
      </c>
      <c s="35" t="s">
        <v>5</v>
      </c>
      <c s="6" t="s">
        <v>5962</v>
      </c>
      <c s="36" t="s">
        <v>54</v>
      </c>
      <c s="37">
        <v>3</v>
      </c>
      <c s="36">
        <v>0</v>
      </c>
      <c s="36">
        <f>ROUND(G1777*H1777,6)</f>
      </c>
      <c r="L1777" s="38">
        <v>0</v>
      </c>
      <c s="32">
        <f>ROUND(ROUND(L1777,2)*ROUND(G1777,3),2)</f>
      </c>
      <c s="36" t="s">
        <v>62</v>
      </c>
      <c>
        <f>(M1777*21)/100</f>
      </c>
      <c t="s">
        <v>28</v>
      </c>
    </row>
    <row r="1778" spans="1:5" ht="12.75">
      <c r="A1778" s="35" t="s">
        <v>56</v>
      </c>
      <c r="E1778" s="39" t="s">
        <v>5962</v>
      </c>
    </row>
    <row r="1779" spans="1:5" ht="25.5">
      <c r="A1779" s="35" t="s">
        <v>57</v>
      </c>
      <c r="E1779" s="42" t="s">
        <v>5496</v>
      </c>
    </row>
    <row r="1780" spans="1:5" ht="89.25">
      <c r="A1780" t="s">
        <v>58</v>
      </c>
      <c r="E1780" s="39" t="s">
        <v>5963</v>
      </c>
    </row>
    <row r="1781" spans="1:16" ht="12.75">
      <c r="A1781" t="s">
        <v>50</v>
      </c>
      <c s="34" t="s">
        <v>5964</v>
      </c>
      <c s="34" t="s">
        <v>5965</v>
      </c>
      <c s="35" t="s">
        <v>5</v>
      </c>
      <c s="6" t="s">
        <v>5966</v>
      </c>
      <c s="36" t="s">
        <v>54</v>
      </c>
      <c s="37">
        <v>2</v>
      </c>
      <c s="36">
        <v>0</v>
      </c>
      <c s="36">
        <f>ROUND(G1781*H1781,6)</f>
      </c>
      <c r="L1781" s="38">
        <v>0</v>
      </c>
      <c s="32">
        <f>ROUND(ROUND(L1781,2)*ROUND(G1781,3),2)</f>
      </c>
      <c s="36" t="s">
        <v>62</v>
      </c>
      <c>
        <f>(M1781*21)/100</f>
      </c>
      <c t="s">
        <v>28</v>
      </c>
    </row>
    <row r="1782" spans="1:5" ht="12.75">
      <c r="A1782" s="35" t="s">
        <v>56</v>
      </c>
      <c r="E1782" s="39" t="s">
        <v>5966</v>
      </c>
    </row>
    <row r="1783" spans="1:5" ht="25.5">
      <c r="A1783" s="35" t="s">
        <v>57</v>
      </c>
      <c r="E1783" s="42" t="s">
        <v>5500</v>
      </c>
    </row>
    <row r="1784" spans="1:5" ht="89.25">
      <c r="A1784" t="s">
        <v>58</v>
      </c>
      <c r="E1784" s="39" t="s">
        <v>5967</v>
      </c>
    </row>
    <row r="1785" spans="1:16" ht="12.75">
      <c r="A1785" t="s">
        <v>50</v>
      </c>
      <c s="34" t="s">
        <v>5968</v>
      </c>
      <c s="34" t="s">
        <v>5969</v>
      </c>
      <c s="35" t="s">
        <v>5</v>
      </c>
      <c s="6" t="s">
        <v>5970</v>
      </c>
      <c s="36" t="s">
        <v>54</v>
      </c>
      <c s="37">
        <v>2</v>
      </c>
      <c s="36">
        <v>0</v>
      </c>
      <c s="36">
        <f>ROUND(G1785*H1785,6)</f>
      </c>
      <c r="L1785" s="38">
        <v>0</v>
      </c>
      <c s="32">
        <f>ROUND(ROUND(L1785,2)*ROUND(G1785,3),2)</f>
      </c>
      <c s="36" t="s">
        <v>62</v>
      </c>
      <c>
        <f>(M1785*21)/100</f>
      </c>
      <c t="s">
        <v>28</v>
      </c>
    </row>
    <row r="1786" spans="1:5" ht="12.75">
      <c r="A1786" s="35" t="s">
        <v>56</v>
      </c>
      <c r="E1786" s="39" t="s">
        <v>5970</v>
      </c>
    </row>
    <row r="1787" spans="1:5" ht="25.5">
      <c r="A1787" s="35" t="s">
        <v>57</v>
      </c>
      <c r="E1787" s="42" t="s">
        <v>5504</v>
      </c>
    </row>
    <row r="1788" spans="1:5" ht="89.25">
      <c r="A1788" t="s">
        <v>58</v>
      </c>
      <c r="E1788" s="39" t="s">
        <v>5971</v>
      </c>
    </row>
    <row r="1789" spans="1:16" ht="12.75">
      <c r="A1789" t="s">
        <v>50</v>
      </c>
      <c s="34" t="s">
        <v>5972</v>
      </c>
      <c s="34" t="s">
        <v>5973</v>
      </c>
      <c s="35" t="s">
        <v>5</v>
      </c>
      <c s="6" t="s">
        <v>5974</v>
      </c>
      <c s="36" t="s">
        <v>54</v>
      </c>
      <c s="37">
        <v>2</v>
      </c>
      <c s="36">
        <v>0</v>
      </c>
      <c s="36">
        <f>ROUND(G1789*H1789,6)</f>
      </c>
      <c r="L1789" s="38">
        <v>0</v>
      </c>
      <c s="32">
        <f>ROUND(ROUND(L1789,2)*ROUND(G1789,3),2)</f>
      </c>
      <c s="36" t="s">
        <v>62</v>
      </c>
      <c>
        <f>(M1789*21)/100</f>
      </c>
      <c t="s">
        <v>28</v>
      </c>
    </row>
    <row r="1790" spans="1:5" ht="12.75">
      <c r="A1790" s="35" t="s">
        <v>56</v>
      </c>
      <c r="E1790" s="39" t="s">
        <v>5974</v>
      </c>
    </row>
    <row r="1791" spans="1:5" ht="25.5">
      <c r="A1791" s="35" t="s">
        <v>57</v>
      </c>
      <c r="E1791" s="42" t="s">
        <v>5508</v>
      </c>
    </row>
    <row r="1792" spans="1:5" ht="89.25">
      <c r="A1792" t="s">
        <v>58</v>
      </c>
      <c r="E1792" s="39" t="s">
        <v>5975</v>
      </c>
    </row>
    <row r="1793" spans="1:16" ht="12.75">
      <c r="A1793" t="s">
        <v>50</v>
      </c>
      <c s="34" t="s">
        <v>5976</v>
      </c>
      <c s="34" t="s">
        <v>5977</v>
      </c>
      <c s="35" t="s">
        <v>5</v>
      </c>
      <c s="6" t="s">
        <v>5978</v>
      </c>
      <c s="36" t="s">
        <v>54</v>
      </c>
      <c s="37">
        <v>2</v>
      </c>
      <c s="36">
        <v>0</v>
      </c>
      <c s="36">
        <f>ROUND(G1793*H1793,6)</f>
      </c>
      <c r="L1793" s="38">
        <v>0</v>
      </c>
      <c s="32">
        <f>ROUND(ROUND(L1793,2)*ROUND(G1793,3),2)</f>
      </c>
      <c s="36" t="s">
        <v>62</v>
      </c>
      <c>
        <f>(M1793*21)/100</f>
      </c>
      <c t="s">
        <v>28</v>
      </c>
    </row>
    <row r="1794" spans="1:5" ht="12.75">
      <c r="A1794" s="35" t="s">
        <v>56</v>
      </c>
      <c r="E1794" s="39" t="s">
        <v>5978</v>
      </c>
    </row>
    <row r="1795" spans="1:5" ht="25.5">
      <c r="A1795" s="35" t="s">
        <v>57</v>
      </c>
      <c r="E1795" s="42" t="s">
        <v>5512</v>
      </c>
    </row>
    <row r="1796" spans="1:5" ht="89.25">
      <c r="A1796" t="s">
        <v>58</v>
      </c>
      <c r="E1796" s="39" t="s">
        <v>5979</v>
      </c>
    </row>
    <row r="1797" spans="1:16" ht="12.75">
      <c r="A1797" t="s">
        <v>50</v>
      </c>
      <c s="34" t="s">
        <v>5980</v>
      </c>
      <c s="34" t="s">
        <v>5981</v>
      </c>
      <c s="35" t="s">
        <v>5</v>
      </c>
      <c s="6" t="s">
        <v>5982</v>
      </c>
      <c s="36" t="s">
        <v>54</v>
      </c>
      <c s="37">
        <v>5</v>
      </c>
      <c s="36">
        <v>0</v>
      </c>
      <c s="36">
        <f>ROUND(G1797*H1797,6)</f>
      </c>
      <c r="L1797" s="38">
        <v>0</v>
      </c>
      <c s="32">
        <f>ROUND(ROUND(L1797,2)*ROUND(G1797,3),2)</f>
      </c>
      <c s="36" t="s">
        <v>62</v>
      </c>
      <c>
        <f>(M1797*21)/100</f>
      </c>
      <c t="s">
        <v>28</v>
      </c>
    </row>
    <row r="1798" spans="1:5" ht="12.75">
      <c r="A1798" s="35" t="s">
        <v>56</v>
      </c>
      <c r="E1798" s="39" t="s">
        <v>5982</v>
      </c>
    </row>
    <row r="1799" spans="1:5" ht="25.5">
      <c r="A1799" s="35" t="s">
        <v>57</v>
      </c>
      <c r="E1799" s="42" t="s">
        <v>5516</v>
      </c>
    </row>
    <row r="1800" spans="1:5" ht="89.25">
      <c r="A1800" t="s">
        <v>58</v>
      </c>
      <c r="E1800" s="39" t="s">
        <v>5983</v>
      </c>
    </row>
    <row r="1801" spans="1:16" ht="12.75">
      <c r="A1801" t="s">
        <v>50</v>
      </c>
      <c s="34" t="s">
        <v>5984</v>
      </c>
      <c s="34" t="s">
        <v>5985</v>
      </c>
      <c s="35" t="s">
        <v>5</v>
      </c>
      <c s="6" t="s">
        <v>5986</v>
      </c>
      <c s="36" t="s">
        <v>54</v>
      </c>
      <c s="37">
        <v>1</v>
      </c>
      <c s="36">
        <v>0</v>
      </c>
      <c s="36">
        <f>ROUND(G1801*H1801,6)</f>
      </c>
      <c r="L1801" s="38">
        <v>0</v>
      </c>
      <c s="32">
        <f>ROUND(ROUND(L1801,2)*ROUND(G1801,3),2)</f>
      </c>
      <c s="36" t="s">
        <v>62</v>
      </c>
      <c>
        <f>(M1801*21)/100</f>
      </c>
      <c t="s">
        <v>28</v>
      </c>
    </row>
    <row r="1802" spans="1:5" ht="12.75">
      <c r="A1802" s="35" t="s">
        <v>56</v>
      </c>
      <c r="E1802" s="39" t="s">
        <v>5986</v>
      </c>
    </row>
    <row r="1803" spans="1:5" ht="25.5">
      <c r="A1803" s="35" t="s">
        <v>57</v>
      </c>
      <c r="E1803" s="42" t="s">
        <v>5520</v>
      </c>
    </row>
    <row r="1804" spans="1:5" ht="89.25">
      <c r="A1804" t="s">
        <v>58</v>
      </c>
      <c r="E1804" s="39" t="s">
        <v>5987</v>
      </c>
    </row>
    <row r="1805" spans="1:16" ht="12.75">
      <c r="A1805" t="s">
        <v>50</v>
      </c>
      <c s="34" t="s">
        <v>5988</v>
      </c>
      <c s="34" t="s">
        <v>5989</v>
      </c>
      <c s="35" t="s">
        <v>5</v>
      </c>
      <c s="6" t="s">
        <v>5990</v>
      </c>
      <c s="36" t="s">
        <v>54</v>
      </c>
      <c s="37">
        <v>1</v>
      </c>
      <c s="36">
        <v>0</v>
      </c>
      <c s="36">
        <f>ROUND(G1805*H1805,6)</f>
      </c>
      <c r="L1805" s="38">
        <v>0</v>
      </c>
      <c s="32">
        <f>ROUND(ROUND(L1805,2)*ROUND(G1805,3),2)</f>
      </c>
      <c s="36" t="s">
        <v>62</v>
      </c>
      <c>
        <f>(M1805*21)/100</f>
      </c>
      <c t="s">
        <v>28</v>
      </c>
    </row>
    <row r="1806" spans="1:5" ht="12.75">
      <c r="A1806" s="35" t="s">
        <v>56</v>
      </c>
      <c r="E1806" s="39" t="s">
        <v>5990</v>
      </c>
    </row>
    <row r="1807" spans="1:5" ht="25.5">
      <c r="A1807" s="35" t="s">
        <v>57</v>
      </c>
      <c r="E1807" s="42" t="s">
        <v>5524</v>
      </c>
    </row>
    <row r="1808" spans="1:5" ht="89.25">
      <c r="A1808" t="s">
        <v>58</v>
      </c>
      <c r="E1808" s="39" t="s">
        <v>5991</v>
      </c>
    </row>
    <row r="1809" spans="1:16" ht="12.75">
      <c r="A1809" t="s">
        <v>50</v>
      </c>
      <c s="34" t="s">
        <v>5992</v>
      </c>
      <c s="34" t="s">
        <v>5993</v>
      </c>
      <c s="35" t="s">
        <v>5</v>
      </c>
      <c s="6" t="s">
        <v>5994</v>
      </c>
      <c s="36" t="s">
        <v>54</v>
      </c>
      <c s="37">
        <v>2</v>
      </c>
      <c s="36">
        <v>0</v>
      </c>
      <c s="36">
        <f>ROUND(G1809*H1809,6)</f>
      </c>
      <c r="L1809" s="38">
        <v>0</v>
      </c>
      <c s="32">
        <f>ROUND(ROUND(L1809,2)*ROUND(G1809,3),2)</f>
      </c>
      <c s="36" t="s">
        <v>62</v>
      </c>
      <c>
        <f>(M1809*21)/100</f>
      </c>
      <c t="s">
        <v>28</v>
      </c>
    </row>
    <row r="1810" spans="1:5" ht="12.75">
      <c r="A1810" s="35" t="s">
        <v>56</v>
      </c>
      <c r="E1810" s="39" t="s">
        <v>5994</v>
      </c>
    </row>
    <row r="1811" spans="1:5" ht="25.5">
      <c r="A1811" s="35" t="s">
        <v>57</v>
      </c>
      <c r="E1811" s="42" t="s">
        <v>5528</v>
      </c>
    </row>
    <row r="1812" spans="1:5" ht="89.25">
      <c r="A1812" t="s">
        <v>58</v>
      </c>
      <c r="E1812" s="39" t="s">
        <v>5995</v>
      </c>
    </row>
    <row r="1813" spans="1:16" ht="12.75">
      <c r="A1813" t="s">
        <v>50</v>
      </c>
      <c s="34" t="s">
        <v>5996</v>
      </c>
      <c s="34" t="s">
        <v>5997</v>
      </c>
      <c s="35" t="s">
        <v>5</v>
      </c>
      <c s="6" t="s">
        <v>5998</v>
      </c>
      <c s="36" t="s">
        <v>54</v>
      </c>
      <c s="37">
        <v>4</v>
      </c>
      <c s="36">
        <v>0</v>
      </c>
      <c s="36">
        <f>ROUND(G1813*H1813,6)</f>
      </c>
      <c r="L1813" s="38">
        <v>0</v>
      </c>
      <c s="32">
        <f>ROUND(ROUND(L1813,2)*ROUND(G1813,3),2)</f>
      </c>
      <c s="36" t="s">
        <v>62</v>
      </c>
      <c>
        <f>(M1813*21)/100</f>
      </c>
      <c t="s">
        <v>28</v>
      </c>
    </row>
    <row r="1814" spans="1:5" ht="12.75">
      <c r="A1814" s="35" t="s">
        <v>56</v>
      </c>
      <c r="E1814" s="39" t="s">
        <v>5998</v>
      </c>
    </row>
    <row r="1815" spans="1:5" ht="25.5">
      <c r="A1815" s="35" t="s">
        <v>57</v>
      </c>
      <c r="E1815" s="42" t="s">
        <v>5532</v>
      </c>
    </row>
    <row r="1816" spans="1:5" ht="89.25">
      <c r="A1816" t="s">
        <v>58</v>
      </c>
      <c r="E1816" s="39" t="s">
        <v>5999</v>
      </c>
    </row>
    <row r="1817" spans="1:16" ht="12.75">
      <c r="A1817" t="s">
        <v>50</v>
      </c>
      <c s="34" t="s">
        <v>6000</v>
      </c>
      <c s="34" t="s">
        <v>6001</v>
      </c>
      <c s="35" t="s">
        <v>5</v>
      </c>
      <c s="6" t="s">
        <v>6002</v>
      </c>
      <c s="36" t="s">
        <v>54</v>
      </c>
      <c s="37">
        <v>1</v>
      </c>
      <c s="36">
        <v>0</v>
      </c>
      <c s="36">
        <f>ROUND(G1817*H1817,6)</f>
      </c>
      <c r="L1817" s="38">
        <v>0</v>
      </c>
      <c s="32">
        <f>ROUND(ROUND(L1817,2)*ROUND(G1817,3),2)</f>
      </c>
      <c s="36" t="s">
        <v>62</v>
      </c>
      <c>
        <f>(M1817*21)/100</f>
      </c>
      <c t="s">
        <v>28</v>
      </c>
    </row>
    <row r="1818" spans="1:5" ht="12.75">
      <c r="A1818" s="35" t="s">
        <v>56</v>
      </c>
      <c r="E1818" s="39" t="s">
        <v>6002</v>
      </c>
    </row>
    <row r="1819" spans="1:5" ht="25.5">
      <c r="A1819" s="35" t="s">
        <v>57</v>
      </c>
      <c r="E1819" s="42" t="s">
        <v>5536</v>
      </c>
    </row>
    <row r="1820" spans="1:5" ht="89.25">
      <c r="A1820" t="s">
        <v>58</v>
      </c>
      <c r="E1820" s="39" t="s">
        <v>6003</v>
      </c>
    </row>
    <row r="1821" spans="1:16" ht="12.75">
      <c r="A1821" t="s">
        <v>50</v>
      </c>
      <c s="34" t="s">
        <v>6004</v>
      </c>
      <c s="34" t="s">
        <v>6005</v>
      </c>
      <c s="35" t="s">
        <v>5</v>
      </c>
      <c s="6" t="s">
        <v>6006</v>
      </c>
      <c s="36" t="s">
        <v>54</v>
      </c>
      <c s="37">
        <v>4</v>
      </c>
      <c s="36">
        <v>0</v>
      </c>
      <c s="36">
        <f>ROUND(G1821*H1821,6)</f>
      </c>
      <c r="L1821" s="38">
        <v>0</v>
      </c>
      <c s="32">
        <f>ROUND(ROUND(L1821,2)*ROUND(G1821,3),2)</f>
      </c>
      <c s="36" t="s">
        <v>62</v>
      </c>
      <c>
        <f>(M1821*21)/100</f>
      </c>
      <c t="s">
        <v>28</v>
      </c>
    </row>
    <row r="1822" spans="1:5" ht="12.75">
      <c r="A1822" s="35" t="s">
        <v>56</v>
      </c>
      <c r="E1822" s="39" t="s">
        <v>6006</v>
      </c>
    </row>
    <row r="1823" spans="1:5" ht="25.5">
      <c r="A1823" s="35" t="s">
        <v>57</v>
      </c>
      <c r="E1823" s="42" t="s">
        <v>5540</v>
      </c>
    </row>
    <row r="1824" spans="1:5" ht="89.25">
      <c r="A1824" t="s">
        <v>58</v>
      </c>
      <c r="E1824" s="39" t="s">
        <v>6007</v>
      </c>
    </row>
    <row r="1825" spans="1:16" ht="12.75">
      <c r="A1825" t="s">
        <v>50</v>
      </c>
      <c s="34" t="s">
        <v>6008</v>
      </c>
      <c s="34" t="s">
        <v>6009</v>
      </c>
      <c s="35" t="s">
        <v>5</v>
      </c>
      <c s="6" t="s">
        <v>6010</v>
      </c>
      <c s="36" t="s">
        <v>54</v>
      </c>
      <c s="37">
        <v>1</v>
      </c>
      <c s="36">
        <v>0</v>
      </c>
      <c s="36">
        <f>ROUND(G1825*H1825,6)</f>
      </c>
      <c r="L1825" s="38">
        <v>0</v>
      </c>
      <c s="32">
        <f>ROUND(ROUND(L1825,2)*ROUND(G1825,3),2)</f>
      </c>
      <c s="36" t="s">
        <v>62</v>
      </c>
      <c>
        <f>(M1825*21)/100</f>
      </c>
      <c t="s">
        <v>28</v>
      </c>
    </row>
    <row r="1826" spans="1:5" ht="12.75">
      <c r="A1826" s="35" t="s">
        <v>56</v>
      </c>
      <c r="E1826" s="39" t="s">
        <v>6010</v>
      </c>
    </row>
    <row r="1827" spans="1:5" ht="25.5">
      <c r="A1827" s="35" t="s">
        <v>57</v>
      </c>
      <c r="E1827" s="42" t="s">
        <v>5544</v>
      </c>
    </row>
    <row r="1828" spans="1:5" ht="89.25">
      <c r="A1828" t="s">
        <v>58</v>
      </c>
      <c r="E1828" s="39" t="s">
        <v>6011</v>
      </c>
    </row>
    <row r="1829" spans="1:16" ht="12.75">
      <c r="A1829" t="s">
        <v>50</v>
      </c>
      <c s="34" t="s">
        <v>6012</v>
      </c>
      <c s="34" t="s">
        <v>6013</v>
      </c>
      <c s="35" t="s">
        <v>5</v>
      </c>
      <c s="6" t="s">
        <v>6014</v>
      </c>
      <c s="36" t="s">
        <v>54</v>
      </c>
      <c s="37">
        <v>1</v>
      </c>
      <c s="36">
        <v>0</v>
      </c>
      <c s="36">
        <f>ROUND(G1829*H1829,6)</f>
      </c>
      <c r="L1829" s="38">
        <v>0</v>
      </c>
      <c s="32">
        <f>ROUND(ROUND(L1829,2)*ROUND(G1829,3),2)</f>
      </c>
      <c s="36" t="s">
        <v>62</v>
      </c>
      <c>
        <f>(M1829*21)/100</f>
      </c>
      <c t="s">
        <v>28</v>
      </c>
    </row>
    <row r="1830" spans="1:5" ht="12.75">
      <c r="A1830" s="35" t="s">
        <v>56</v>
      </c>
      <c r="E1830" s="39" t="s">
        <v>6014</v>
      </c>
    </row>
    <row r="1831" spans="1:5" ht="25.5">
      <c r="A1831" s="35" t="s">
        <v>57</v>
      </c>
      <c r="E1831" s="42" t="s">
        <v>5548</v>
      </c>
    </row>
    <row r="1832" spans="1:5" ht="89.25">
      <c r="A1832" t="s">
        <v>58</v>
      </c>
      <c r="E1832" s="39" t="s">
        <v>6015</v>
      </c>
    </row>
    <row r="1833" spans="1:16" ht="12.75">
      <c r="A1833" t="s">
        <v>50</v>
      </c>
      <c s="34" t="s">
        <v>6016</v>
      </c>
      <c s="34" t="s">
        <v>6017</v>
      </c>
      <c s="35" t="s">
        <v>5</v>
      </c>
      <c s="6" t="s">
        <v>6018</v>
      </c>
      <c s="36" t="s">
        <v>54</v>
      </c>
      <c s="37">
        <v>1</v>
      </c>
      <c s="36">
        <v>0</v>
      </c>
      <c s="36">
        <f>ROUND(G1833*H1833,6)</f>
      </c>
      <c r="L1833" s="38">
        <v>0</v>
      </c>
      <c s="32">
        <f>ROUND(ROUND(L1833,2)*ROUND(G1833,3),2)</f>
      </c>
      <c s="36" t="s">
        <v>62</v>
      </c>
      <c>
        <f>(M1833*21)/100</f>
      </c>
      <c t="s">
        <v>28</v>
      </c>
    </row>
    <row r="1834" spans="1:5" ht="12.75">
      <c r="A1834" s="35" t="s">
        <v>56</v>
      </c>
      <c r="E1834" s="39" t="s">
        <v>6018</v>
      </c>
    </row>
    <row r="1835" spans="1:5" ht="25.5">
      <c r="A1835" s="35" t="s">
        <v>57</v>
      </c>
      <c r="E1835" s="42" t="s">
        <v>6019</v>
      </c>
    </row>
    <row r="1836" spans="1:5" ht="89.25">
      <c r="A1836" t="s">
        <v>58</v>
      </c>
      <c r="E1836" s="39" t="s">
        <v>6020</v>
      </c>
    </row>
    <row r="1837" spans="1:16" ht="12.75">
      <c r="A1837" t="s">
        <v>50</v>
      </c>
      <c s="34" t="s">
        <v>6021</v>
      </c>
      <c s="34" t="s">
        <v>6022</v>
      </c>
      <c s="35" t="s">
        <v>5</v>
      </c>
      <c s="6" t="s">
        <v>6023</v>
      </c>
      <c s="36" t="s">
        <v>54</v>
      </c>
      <c s="37">
        <v>1</v>
      </c>
      <c s="36">
        <v>0</v>
      </c>
      <c s="36">
        <f>ROUND(G1837*H1837,6)</f>
      </c>
      <c r="L1837" s="38">
        <v>0</v>
      </c>
      <c s="32">
        <f>ROUND(ROUND(L1837,2)*ROUND(G1837,3),2)</f>
      </c>
      <c s="36" t="s">
        <v>62</v>
      </c>
      <c>
        <f>(M1837*21)/100</f>
      </c>
      <c t="s">
        <v>28</v>
      </c>
    </row>
    <row r="1838" spans="1:5" ht="12.75">
      <c r="A1838" s="35" t="s">
        <v>56</v>
      </c>
      <c r="E1838" s="39" t="s">
        <v>6023</v>
      </c>
    </row>
    <row r="1839" spans="1:5" ht="25.5">
      <c r="A1839" s="35" t="s">
        <v>57</v>
      </c>
      <c r="E1839" s="42" t="s">
        <v>5552</v>
      </c>
    </row>
    <row r="1840" spans="1:5" ht="89.25">
      <c r="A1840" t="s">
        <v>58</v>
      </c>
      <c r="E1840" s="39" t="s">
        <v>6024</v>
      </c>
    </row>
    <row r="1841" spans="1:16" ht="12.75">
      <c r="A1841" t="s">
        <v>50</v>
      </c>
      <c s="34" t="s">
        <v>6025</v>
      </c>
      <c s="34" t="s">
        <v>6026</v>
      </c>
      <c s="35" t="s">
        <v>5</v>
      </c>
      <c s="6" t="s">
        <v>6027</v>
      </c>
      <c s="36" t="s">
        <v>54</v>
      </c>
      <c s="37">
        <v>3</v>
      </c>
      <c s="36">
        <v>0</v>
      </c>
      <c s="36">
        <f>ROUND(G1841*H1841,6)</f>
      </c>
      <c r="L1841" s="38">
        <v>0</v>
      </c>
      <c s="32">
        <f>ROUND(ROUND(L1841,2)*ROUND(G1841,3),2)</f>
      </c>
      <c s="36" t="s">
        <v>62</v>
      </c>
      <c>
        <f>(M1841*21)/100</f>
      </c>
      <c t="s">
        <v>28</v>
      </c>
    </row>
    <row r="1842" spans="1:5" ht="12.75">
      <c r="A1842" s="35" t="s">
        <v>56</v>
      </c>
      <c r="E1842" s="39" t="s">
        <v>6027</v>
      </c>
    </row>
    <row r="1843" spans="1:5" ht="25.5">
      <c r="A1843" s="35" t="s">
        <v>57</v>
      </c>
      <c r="E1843" s="42" t="s">
        <v>6028</v>
      </c>
    </row>
    <row r="1844" spans="1:5" ht="89.25">
      <c r="A1844" t="s">
        <v>58</v>
      </c>
      <c r="E1844" s="39" t="s">
        <v>6029</v>
      </c>
    </row>
    <row r="1845" spans="1:16" ht="12.75">
      <c r="A1845" t="s">
        <v>50</v>
      </c>
      <c s="34" t="s">
        <v>6030</v>
      </c>
      <c s="34" t="s">
        <v>6031</v>
      </c>
      <c s="35" t="s">
        <v>5</v>
      </c>
      <c s="6" t="s">
        <v>6032</v>
      </c>
      <c s="36" t="s">
        <v>54</v>
      </c>
      <c s="37">
        <v>1</v>
      </c>
      <c s="36">
        <v>0</v>
      </c>
      <c s="36">
        <f>ROUND(G1845*H1845,6)</f>
      </c>
      <c r="L1845" s="38">
        <v>0</v>
      </c>
      <c s="32">
        <f>ROUND(ROUND(L1845,2)*ROUND(G1845,3),2)</f>
      </c>
      <c s="36" t="s">
        <v>62</v>
      </c>
      <c>
        <f>(M1845*21)/100</f>
      </c>
      <c t="s">
        <v>28</v>
      </c>
    </row>
    <row r="1846" spans="1:5" ht="12.75">
      <c r="A1846" s="35" t="s">
        <v>56</v>
      </c>
      <c r="E1846" s="39" t="s">
        <v>6032</v>
      </c>
    </row>
    <row r="1847" spans="1:5" ht="25.5">
      <c r="A1847" s="35" t="s">
        <v>57</v>
      </c>
      <c r="E1847" s="42" t="s">
        <v>5556</v>
      </c>
    </row>
    <row r="1848" spans="1:5" ht="89.25">
      <c r="A1848" t="s">
        <v>58</v>
      </c>
      <c r="E1848" s="39" t="s">
        <v>6033</v>
      </c>
    </row>
    <row r="1849" spans="1:16" ht="12.75">
      <c r="A1849" t="s">
        <v>50</v>
      </c>
      <c s="34" t="s">
        <v>6034</v>
      </c>
      <c s="34" t="s">
        <v>6035</v>
      </c>
      <c s="35" t="s">
        <v>5</v>
      </c>
      <c s="6" t="s">
        <v>6036</v>
      </c>
      <c s="36" t="s">
        <v>54</v>
      </c>
      <c s="37">
        <v>1</v>
      </c>
      <c s="36">
        <v>0</v>
      </c>
      <c s="36">
        <f>ROUND(G1849*H1849,6)</f>
      </c>
      <c r="L1849" s="38">
        <v>0</v>
      </c>
      <c s="32">
        <f>ROUND(ROUND(L1849,2)*ROUND(G1849,3),2)</f>
      </c>
      <c s="36" t="s">
        <v>62</v>
      </c>
      <c>
        <f>(M1849*21)/100</f>
      </c>
      <c t="s">
        <v>28</v>
      </c>
    </row>
    <row r="1850" spans="1:5" ht="12.75">
      <c r="A1850" s="35" t="s">
        <v>56</v>
      </c>
      <c r="E1850" s="39" t="s">
        <v>6036</v>
      </c>
    </row>
    <row r="1851" spans="1:5" ht="25.5">
      <c r="A1851" s="35" t="s">
        <v>57</v>
      </c>
      <c r="E1851" s="42" t="s">
        <v>5560</v>
      </c>
    </row>
    <row r="1852" spans="1:5" ht="89.25">
      <c r="A1852" t="s">
        <v>58</v>
      </c>
      <c r="E1852" s="39" t="s">
        <v>6037</v>
      </c>
    </row>
    <row r="1853" spans="1:16" ht="12.75">
      <c r="A1853" t="s">
        <v>50</v>
      </c>
      <c s="34" t="s">
        <v>6038</v>
      </c>
      <c s="34" t="s">
        <v>6039</v>
      </c>
      <c s="35" t="s">
        <v>5</v>
      </c>
      <c s="6" t="s">
        <v>6040</v>
      </c>
      <c s="36" t="s">
        <v>54</v>
      </c>
      <c s="37">
        <v>9</v>
      </c>
      <c s="36">
        <v>0</v>
      </c>
      <c s="36">
        <f>ROUND(G1853*H1853,6)</f>
      </c>
      <c r="L1853" s="38">
        <v>0</v>
      </c>
      <c s="32">
        <f>ROUND(ROUND(L1853,2)*ROUND(G1853,3),2)</f>
      </c>
      <c s="36" t="s">
        <v>62</v>
      </c>
      <c>
        <f>(M1853*21)/100</f>
      </c>
      <c t="s">
        <v>28</v>
      </c>
    </row>
    <row r="1854" spans="1:5" ht="12.75">
      <c r="A1854" s="35" t="s">
        <v>56</v>
      </c>
      <c r="E1854" s="39" t="s">
        <v>6040</v>
      </c>
    </row>
    <row r="1855" spans="1:5" ht="25.5">
      <c r="A1855" s="35" t="s">
        <v>57</v>
      </c>
      <c r="E1855" s="42" t="s">
        <v>5564</v>
      </c>
    </row>
    <row r="1856" spans="1:5" ht="89.25">
      <c r="A1856" t="s">
        <v>58</v>
      </c>
      <c r="E1856" s="39" t="s">
        <v>6041</v>
      </c>
    </row>
    <row r="1857" spans="1:16" ht="12.75">
      <c r="A1857" t="s">
        <v>50</v>
      </c>
      <c s="34" t="s">
        <v>6042</v>
      </c>
      <c s="34" t="s">
        <v>6043</v>
      </c>
      <c s="35" t="s">
        <v>5</v>
      </c>
      <c s="6" t="s">
        <v>6044</v>
      </c>
      <c s="36" t="s">
        <v>54</v>
      </c>
      <c s="37">
        <v>1</v>
      </c>
      <c s="36">
        <v>0</v>
      </c>
      <c s="36">
        <f>ROUND(G1857*H1857,6)</f>
      </c>
      <c r="L1857" s="38">
        <v>0</v>
      </c>
      <c s="32">
        <f>ROUND(ROUND(L1857,2)*ROUND(G1857,3),2)</f>
      </c>
      <c s="36" t="s">
        <v>62</v>
      </c>
      <c>
        <f>(M1857*21)/100</f>
      </c>
      <c t="s">
        <v>28</v>
      </c>
    </row>
    <row r="1858" spans="1:5" ht="12.75">
      <c r="A1858" s="35" t="s">
        <v>56</v>
      </c>
      <c r="E1858" s="39" t="s">
        <v>6044</v>
      </c>
    </row>
    <row r="1859" spans="1:5" ht="25.5">
      <c r="A1859" s="35" t="s">
        <v>57</v>
      </c>
      <c r="E1859" s="42" t="s">
        <v>5568</v>
      </c>
    </row>
    <row r="1860" spans="1:5" ht="89.25">
      <c r="A1860" t="s">
        <v>58</v>
      </c>
      <c r="E1860" s="39" t="s">
        <v>6045</v>
      </c>
    </row>
    <row r="1861" spans="1:16" ht="12.75">
      <c r="A1861" t="s">
        <v>50</v>
      </c>
      <c s="34" t="s">
        <v>6046</v>
      </c>
      <c s="34" t="s">
        <v>6047</v>
      </c>
      <c s="35" t="s">
        <v>5</v>
      </c>
      <c s="6" t="s">
        <v>6048</v>
      </c>
      <c s="36" t="s">
        <v>54</v>
      </c>
      <c s="37">
        <v>1</v>
      </c>
      <c s="36">
        <v>0</v>
      </c>
      <c s="36">
        <f>ROUND(G1861*H1861,6)</f>
      </c>
      <c r="L1861" s="38">
        <v>0</v>
      </c>
      <c s="32">
        <f>ROUND(ROUND(L1861,2)*ROUND(G1861,3),2)</f>
      </c>
      <c s="36" t="s">
        <v>62</v>
      </c>
      <c>
        <f>(M1861*21)/100</f>
      </c>
      <c t="s">
        <v>28</v>
      </c>
    </row>
    <row r="1862" spans="1:5" ht="12.75">
      <c r="A1862" s="35" t="s">
        <v>56</v>
      </c>
      <c r="E1862" s="39" t="s">
        <v>6048</v>
      </c>
    </row>
    <row r="1863" spans="1:5" ht="25.5">
      <c r="A1863" s="35" t="s">
        <v>57</v>
      </c>
      <c r="E1863" s="42" t="s">
        <v>5572</v>
      </c>
    </row>
    <row r="1864" spans="1:5" ht="89.25">
      <c r="A1864" t="s">
        <v>58</v>
      </c>
      <c r="E1864" s="39" t="s">
        <v>6049</v>
      </c>
    </row>
    <row r="1865" spans="1:16" ht="12.75">
      <c r="A1865" t="s">
        <v>50</v>
      </c>
      <c s="34" t="s">
        <v>6050</v>
      </c>
      <c s="34" t="s">
        <v>6051</v>
      </c>
      <c s="35" t="s">
        <v>5</v>
      </c>
      <c s="6" t="s">
        <v>6052</v>
      </c>
      <c s="36" t="s">
        <v>54</v>
      </c>
      <c s="37">
        <v>1</v>
      </c>
      <c s="36">
        <v>0</v>
      </c>
      <c s="36">
        <f>ROUND(G1865*H1865,6)</f>
      </c>
      <c r="L1865" s="38">
        <v>0</v>
      </c>
      <c s="32">
        <f>ROUND(ROUND(L1865,2)*ROUND(G1865,3),2)</f>
      </c>
      <c s="36" t="s">
        <v>62</v>
      </c>
      <c>
        <f>(M1865*21)/100</f>
      </c>
      <c t="s">
        <v>28</v>
      </c>
    </row>
    <row r="1866" spans="1:5" ht="12.75">
      <c r="A1866" s="35" t="s">
        <v>56</v>
      </c>
      <c r="E1866" s="39" t="s">
        <v>6052</v>
      </c>
    </row>
    <row r="1867" spans="1:5" ht="25.5">
      <c r="A1867" s="35" t="s">
        <v>57</v>
      </c>
      <c r="E1867" s="42" t="s">
        <v>5576</v>
      </c>
    </row>
    <row r="1868" spans="1:5" ht="89.25">
      <c r="A1868" t="s">
        <v>58</v>
      </c>
      <c r="E1868" s="39" t="s">
        <v>6053</v>
      </c>
    </row>
    <row r="1869" spans="1:16" ht="12.75">
      <c r="A1869" t="s">
        <v>50</v>
      </c>
      <c s="34" t="s">
        <v>6054</v>
      </c>
      <c s="34" t="s">
        <v>6055</v>
      </c>
      <c s="35" t="s">
        <v>5</v>
      </c>
      <c s="6" t="s">
        <v>6056</v>
      </c>
      <c s="36" t="s">
        <v>54</v>
      </c>
      <c s="37">
        <v>1</v>
      </c>
      <c s="36">
        <v>0</v>
      </c>
      <c s="36">
        <f>ROUND(G1869*H1869,6)</f>
      </c>
      <c r="L1869" s="38">
        <v>0</v>
      </c>
      <c s="32">
        <f>ROUND(ROUND(L1869,2)*ROUND(G1869,3),2)</f>
      </c>
      <c s="36" t="s">
        <v>62</v>
      </c>
      <c>
        <f>(M1869*21)/100</f>
      </c>
      <c t="s">
        <v>28</v>
      </c>
    </row>
    <row r="1870" spans="1:5" ht="12.75">
      <c r="A1870" s="35" t="s">
        <v>56</v>
      </c>
      <c r="E1870" s="39" t="s">
        <v>6056</v>
      </c>
    </row>
    <row r="1871" spans="1:5" ht="25.5">
      <c r="A1871" s="35" t="s">
        <v>57</v>
      </c>
      <c r="E1871" s="42" t="s">
        <v>5580</v>
      </c>
    </row>
    <row r="1872" spans="1:5" ht="89.25">
      <c r="A1872" t="s">
        <v>58</v>
      </c>
      <c r="E1872" s="39" t="s">
        <v>6057</v>
      </c>
    </row>
    <row r="1873" spans="1:16" ht="12.75">
      <c r="A1873" t="s">
        <v>50</v>
      </c>
      <c s="34" t="s">
        <v>6058</v>
      </c>
      <c s="34" t="s">
        <v>6059</v>
      </c>
      <c s="35" t="s">
        <v>5</v>
      </c>
      <c s="6" t="s">
        <v>6060</v>
      </c>
      <c s="36" t="s">
        <v>54</v>
      </c>
      <c s="37">
        <v>1</v>
      </c>
      <c s="36">
        <v>0</v>
      </c>
      <c s="36">
        <f>ROUND(G1873*H1873,6)</f>
      </c>
      <c r="L1873" s="38">
        <v>0</v>
      </c>
      <c s="32">
        <f>ROUND(ROUND(L1873,2)*ROUND(G1873,3),2)</f>
      </c>
      <c s="36" t="s">
        <v>62</v>
      </c>
      <c>
        <f>(M1873*21)/100</f>
      </c>
      <c t="s">
        <v>28</v>
      </c>
    </row>
    <row r="1874" spans="1:5" ht="12.75">
      <c r="A1874" s="35" t="s">
        <v>56</v>
      </c>
      <c r="E1874" s="39" t="s">
        <v>6060</v>
      </c>
    </row>
    <row r="1875" spans="1:5" ht="25.5">
      <c r="A1875" s="35" t="s">
        <v>57</v>
      </c>
      <c r="E1875" s="42" t="s">
        <v>5584</v>
      </c>
    </row>
    <row r="1876" spans="1:5" ht="89.25">
      <c r="A1876" t="s">
        <v>58</v>
      </c>
      <c r="E1876" s="39" t="s">
        <v>6061</v>
      </c>
    </row>
    <row r="1877" spans="1:16" ht="12.75">
      <c r="A1877" t="s">
        <v>50</v>
      </c>
      <c s="34" t="s">
        <v>6062</v>
      </c>
      <c s="34" t="s">
        <v>6063</v>
      </c>
      <c s="35" t="s">
        <v>5</v>
      </c>
      <c s="6" t="s">
        <v>6064</v>
      </c>
      <c s="36" t="s">
        <v>54</v>
      </c>
      <c s="37">
        <v>5</v>
      </c>
      <c s="36">
        <v>0</v>
      </c>
      <c s="36">
        <f>ROUND(G1877*H1877,6)</f>
      </c>
      <c r="L1877" s="38">
        <v>0</v>
      </c>
      <c s="32">
        <f>ROUND(ROUND(L1877,2)*ROUND(G1877,3),2)</f>
      </c>
      <c s="36" t="s">
        <v>62</v>
      </c>
      <c>
        <f>(M1877*21)/100</f>
      </c>
      <c t="s">
        <v>28</v>
      </c>
    </row>
    <row r="1878" spans="1:5" ht="12.75">
      <c r="A1878" s="35" t="s">
        <v>56</v>
      </c>
      <c r="E1878" s="39" t="s">
        <v>6064</v>
      </c>
    </row>
    <row r="1879" spans="1:5" ht="25.5">
      <c r="A1879" s="35" t="s">
        <v>57</v>
      </c>
      <c r="E1879" s="42" t="s">
        <v>5588</v>
      </c>
    </row>
    <row r="1880" spans="1:5" ht="89.25">
      <c r="A1880" t="s">
        <v>58</v>
      </c>
      <c r="E1880" s="39" t="s">
        <v>6065</v>
      </c>
    </row>
    <row r="1881" spans="1:16" ht="12.75">
      <c r="A1881" t="s">
        <v>50</v>
      </c>
      <c s="34" t="s">
        <v>6066</v>
      </c>
      <c s="34" t="s">
        <v>6067</v>
      </c>
      <c s="35" t="s">
        <v>5</v>
      </c>
      <c s="6" t="s">
        <v>6068</v>
      </c>
      <c s="36" t="s">
        <v>54</v>
      </c>
      <c s="37">
        <v>5</v>
      </c>
      <c s="36">
        <v>0</v>
      </c>
      <c s="36">
        <f>ROUND(G1881*H1881,6)</f>
      </c>
      <c r="L1881" s="38">
        <v>0</v>
      </c>
      <c s="32">
        <f>ROUND(ROUND(L1881,2)*ROUND(G1881,3),2)</f>
      </c>
      <c s="36" t="s">
        <v>62</v>
      </c>
      <c>
        <f>(M1881*21)/100</f>
      </c>
      <c t="s">
        <v>28</v>
      </c>
    </row>
    <row r="1882" spans="1:5" ht="12.75">
      <c r="A1882" s="35" t="s">
        <v>56</v>
      </c>
      <c r="E1882" s="39" t="s">
        <v>6068</v>
      </c>
    </row>
    <row r="1883" spans="1:5" ht="25.5">
      <c r="A1883" s="35" t="s">
        <v>57</v>
      </c>
      <c r="E1883" s="42" t="s">
        <v>5592</v>
      </c>
    </row>
    <row r="1884" spans="1:5" ht="89.25">
      <c r="A1884" t="s">
        <v>58</v>
      </c>
      <c r="E1884" s="39" t="s">
        <v>6069</v>
      </c>
    </row>
    <row r="1885" spans="1:16" ht="12.75">
      <c r="A1885" t="s">
        <v>50</v>
      </c>
      <c s="34" t="s">
        <v>6070</v>
      </c>
      <c s="34" t="s">
        <v>6071</v>
      </c>
      <c s="35" t="s">
        <v>5</v>
      </c>
      <c s="6" t="s">
        <v>6072</v>
      </c>
      <c s="36" t="s">
        <v>54</v>
      </c>
      <c s="37">
        <v>4</v>
      </c>
      <c s="36">
        <v>0</v>
      </c>
      <c s="36">
        <f>ROUND(G1885*H1885,6)</f>
      </c>
      <c r="L1885" s="38">
        <v>0</v>
      </c>
      <c s="32">
        <f>ROUND(ROUND(L1885,2)*ROUND(G1885,3),2)</f>
      </c>
      <c s="36" t="s">
        <v>62</v>
      </c>
      <c>
        <f>(M1885*21)/100</f>
      </c>
      <c t="s">
        <v>28</v>
      </c>
    </row>
    <row r="1886" spans="1:5" ht="12.75">
      <c r="A1886" s="35" t="s">
        <v>56</v>
      </c>
      <c r="E1886" s="39" t="s">
        <v>6072</v>
      </c>
    </row>
    <row r="1887" spans="1:5" ht="25.5">
      <c r="A1887" s="35" t="s">
        <v>57</v>
      </c>
      <c r="E1887" s="42" t="s">
        <v>5596</v>
      </c>
    </row>
    <row r="1888" spans="1:5" ht="89.25">
      <c r="A1888" t="s">
        <v>58</v>
      </c>
      <c r="E1888" s="39" t="s">
        <v>6073</v>
      </c>
    </row>
    <row r="1889" spans="1:16" ht="12.75">
      <c r="A1889" t="s">
        <v>50</v>
      </c>
      <c s="34" t="s">
        <v>6074</v>
      </c>
      <c s="34" t="s">
        <v>6075</v>
      </c>
      <c s="35" t="s">
        <v>5</v>
      </c>
      <c s="6" t="s">
        <v>6076</v>
      </c>
      <c s="36" t="s">
        <v>54</v>
      </c>
      <c s="37">
        <v>4</v>
      </c>
      <c s="36">
        <v>0</v>
      </c>
      <c s="36">
        <f>ROUND(G1889*H1889,6)</f>
      </c>
      <c r="L1889" s="38">
        <v>0</v>
      </c>
      <c s="32">
        <f>ROUND(ROUND(L1889,2)*ROUND(G1889,3),2)</f>
      </c>
      <c s="36" t="s">
        <v>62</v>
      </c>
      <c>
        <f>(M1889*21)/100</f>
      </c>
      <c t="s">
        <v>28</v>
      </c>
    </row>
    <row r="1890" spans="1:5" ht="12.75">
      <c r="A1890" s="35" t="s">
        <v>56</v>
      </c>
      <c r="E1890" s="39" t="s">
        <v>6076</v>
      </c>
    </row>
    <row r="1891" spans="1:5" ht="25.5">
      <c r="A1891" s="35" t="s">
        <v>57</v>
      </c>
      <c r="E1891" s="42" t="s">
        <v>5600</v>
      </c>
    </row>
    <row r="1892" spans="1:5" ht="89.25">
      <c r="A1892" t="s">
        <v>58</v>
      </c>
      <c r="E1892" s="39" t="s">
        <v>6077</v>
      </c>
    </row>
    <row r="1893" spans="1:16" ht="12.75">
      <c r="A1893" t="s">
        <v>50</v>
      </c>
      <c s="34" t="s">
        <v>6078</v>
      </c>
      <c s="34" t="s">
        <v>6079</v>
      </c>
      <c s="35" t="s">
        <v>5</v>
      </c>
      <c s="6" t="s">
        <v>6080</v>
      </c>
      <c s="36" t="s">
        <v>54</v>
      </c>
      <c s="37">
        <v>1</v>
      </c>
      <c s="36">
        <v>0</v>
      </c>
      <c s="36">
        <f>ROUND(G1893*H1893,6)</f>
      </c>
      <c r="L1893" s="38">
        <v>0</v>
      </c>
      <c s="32">
        <f>ROUND(ROUND(L1893,2)*ROUND(G1893,3),2)</f>
      </c>
      <c s="36" t="s">
        <v>62</v>
      </c>
      <c>
        <f>(M1893*21)/100</f>
      </c>
      <c t="s">
        <v>28</v>
      </c>
    </row>
    <row r="1894" spans="1:5" ht="12.75">
      <c r="A1894" s="35" t="s">
        <v>56</v>
      </c>
      <c r="E1894" s="39" t="s">
        <v>6080</v>
      </c>
    </row>
    <row r="1895" spans="1:5" ht="25.5">
      <c r="A1895" s="35" t="s">
        <v>57</v>
      </c>
      <c r="E1895" s="42" t="s">
        <v>5604</v>
      </c>
    </row>
    <row r="1896" spans="1:5" ht="89.25">
      <c r="A1896" t="s">
        <v>58</v>
      </c>
      <c r="E1896" s="39" t="s">
        <v>6081</v>
      </c>
    </row>
    <row r="1897" spans="1:16" ht="12.75">
      <c r="A1897" t="s">
        <v>50</v>
      </c>
      <c s="34" t="s">
        <v>6082</v>
      </c>
      <c s="34" t="s">
        <v>6083</v>
      </c>
      <c s="35" t="s">
        <v>5</v>
      </c>
      <c s="6" t="s">
        <v>6084</v>
      </c>
      <c s="36" t="s">
        <v>54</v>
      </c>
      <c s="37">
        <v>5</v>
      </c>
      <c s="36">
        <v>0</v>
      </c>
      <c s="36">
        <f>ROUND(G1897*H1897,6)</f>
      </c>
      <c r="L1897" s="38">
        <v>0</v>
      </c>
      <c s="32">
        <f>ROUND(ROUND(L1897,2)*ROUND(G1897,3),2)</f>
      </c>
      <c s="36" t="s">
        <v>62</v>
      </c>
      <c>
        <f>(M1897*21)/100</f>
      </c>
      <c t="s">
        <v>28</v>
      </c>
    </row>
    <row r="1898" spans="1:5" ht="12.75">
      <c r="A1898" s="35" t="s">
        <v>56</v>
      </c>
      <c r="E1898" s="39" t="s">
        <v>6084</v>
      </c>
    </row>
    <row r="1899" spans="1:5" ht="25.5">
      <c r="A1899" s="35" t="s">
        <v>57</v>
      </c>
      <c r="E1899" s="42" t="s">
        <v>5608</v>
      </c>
    </row>
    <row r="1900" spans="1:5" ht="89.25">
      <c r="A1900" t="s">
        <v>58</v>
      </c>
      <c r="E1900" s="39" t="s">
        <v>6085</v>
      </c>
    </row>
    <row r="1901" spans="1:16" ht="12.75">
      <c r="A1901" t="s">
        <v>50</v>
      </c>
      <c s="34" t="s">
        <v>6086</v>
      </c>
      <c s="34" t="s">
        <v>6087</v>
      </c>
      <c s="35" t="s">
        <v>5</v>
      </c>
      <c s="6" t="s">
        <v>6088</v>
      </c>
      <c s="36" t="s">
        <v>54</v>
      </c>
      <c s="37">
        <v>6</v>
      </c>
      <c s="36">
        <v>0</v>
      </c>
      <c s="36">
        <f>ROUND(G1901*H1901,6)</f>
      </c>
      <c r="L1901" s="38">
        <v>0</v>
      </c>
      <c s="32">
        <f>ROUND(ROUND(L1901,2)*ROUND(G1901,3),2)</f>
      </c>
      <c s="36" t="s">
        <v>62</v>
      </c>
      <c>
        <f>(M1901*21)/100</f>
      </c>
      <c t="s">
        <v>28</v>
      </c>
    </row>
    <row r="1902" spans="1:5" ht="12.75">
      <c r="A1902" s="35" t="s">
        <v>56</v>
      </c>
      <c r="E1902" s="39" t="s">
        <v>6088</v>
      </c>
    </row>
    <row r="1903" spans="1:5" ht="25.5">
      <c r="A1903" s="35" t="s">
        <v>57</v>
      </c>
      <c r="E1903" s="42" t="s">
        <v>5612</v>
      </c>
    </row>
    <row r="1904" spans="1:5" ht="89.25">
      <c r="A1904" t="s">
        <v>58</v>
      </c>
      <c r="E1904" s="39" t="s">
        <v>6089</v>
      </c>
    </row>
    <row r="1905" spans="1:16" ht="12.75">
      <c r="A1905" t="s">
        <v>50</v>
      </c>
      <c s="34" t="s">
        <v>6090</v>
      </c>
      <c s="34" t="s">
        <v>6091</v>
      </c>
      <c s="35" t="s">
        <v>5</v>
      </c>
      <c s="6" t="s">
        <v>6092</v>
      </c>
      <c s="36" t="s">
        <v>54</v>
      </c>
      <c s="37">
        <v>1</v>
      </c>
      <c s="36">
        <v>0</v>
      </c>
      <c s="36">
        <f>ROUND(G1905*H1905,6)</f>
      </c>
      <c r="L1905" s="38">
        <v>0</v>
      </c>
      <c s="32">
        <f>ROUND(ROUND(L1905,2)*ROUND(G1905,3),2)</f>
      </c>
      <c s="36" t="s">
        <v>62</v>
      </c>
      <c>
        <f>(M1905*21)/100</f>
      </c>
      <c t="s">
        <v>28</v>
      </c>
    </row>
    <row r="1906" spans="1:5" ht="12.75">
      <c r="A1906" s="35" t="s">
        <v>56</v>
      </c>
      <c r="E1906" s="39" t="s">
        <v>6092</v>
      </c>
    </row>
    <row r="1907" spans="1:5" ht="25.5">
      <c r="A1907" s="35" t="s">
        <v>57</v>
      </c>
      <c r="E1907" s="42" t="s">
        <v>5616</v>
      </c>
    </row>
    <row r="1908" spans="1:5" ht="89.25">
      <c r="A1908" t="s">
        <v>58</v>
      </c>
      <c r="E1908" s="39" t="s">
        <v>6093</v>
      </c>
    </row>
    <row r="1909" spans="1:16" ht="12.75">
      <c r="A1909" t="s">
        <v>50</v>
      </c>
      <c s="34" t="s">
        <v>6094</v>
      </c>
      <c s="34" t="s">
        <v>6095</v>
      </c>
      <c s="35" t="s">
        <v>5</v>
      </c>
      <c s="6" t="s">
        <v>6096</v>
      </c>
      <c s="36" t="s">
        <v>54</v>
      </c>
      <c s="37">
        <v>1</v>
      </c>
      <c s="36">
        <v>0</v>
      </c>
      <c s="36">
        <f>ROUND(G1909*H1909,6)</f>
      </c>
      <c r="L1909" s="38">
        <v>0</v>
      </c>
      <c s="32">
        <f>ROUND(ROUND(L1909,2)*ROUND(G1909,3),2)</f>
      </c>
      <c s="36" t="s">
        <v>62</v>
      </c>
      <c>
        <f>(M1909*21)/100</f>
      </c>
      <c t="s">
        <v>28</v>
      </c>
    </row>
    <row r="1910" spans="1:5" ht="12.75">
      <c r="A1910" s="35" t="s">
        <v>56</v>
      </c>
      <c r="E1910" s="39" t="s">
        <v>6096</v>
      </c>
    </row>
    <row r="1911" spans="1:5" ht="25.5">
      <c r="A1911" s="35" t="s">
        <v>57</v>
      </c>
      <c r="E1911" s="42" t="s">
        <v>5620</v>
      </c>
    </row>
    <row r="1912" spans="1:5" ht="89.25">
      <c r="A1912" t="s">
        <v>58</v>
      </c>
      <c r="E1912" s="39" t="s">
        <v>6097</v>
      </c>
    </row>
    <row r="1913" spans="1:16" ht="12.75">
      <c r="A1913" t="s">
        <v>50</v>
      </c>
      <c s="34" t="s">
        <v>6098</v>
      </c>
      <c s="34" t="s">
        <v>6099</v>
      </c>
      <c s="35" t="s">
        <v>5</v>
      </c>
      <c s="6" t="s">
        <v>6100</v>
      </c>
      <c s="36" t="s">
        <v>54</v>
      </c>
      <c s="37">
        <v>1</v>
      </c>
      <c s="36">
        <v>0</v>
      </c>
      <c s="36">
        <f>ROUND(G1913*H1913,6)</f>
      </c>
      <c r="L1913" s="38">
        <v>0</v>
      </c>
      <c s="32">
        <f>ROUND(ROUND(L1913,2)*ROUND(G1913,3),2)</f>
      </c>
      <c s="36" t="s">
        <v>62</v>
      </c>
      <c>
        <f>(M1913*21)/100</f>
      </c>
      <c t="s">
        <v>28</v>
      </c>
    </row>
    <row r="1914" spans="1:5" ht="12.75">
      <c r="A1914" s="35" t="s">
        <v>56</v>
      </c>
      <c r="E1914" s="39" t="s">
        <v>6100</v>
      </c>
    </row>
    <row r="1915" spans="1:5" ht="25.5">
      <c r="A1915" s="35" t="s">
        <v>57</v>
      </c>
      <c r="E1915" s="42" t="s">
        <v>5623</v>
      </c>
    </row>
    <row r="1916" spans="1:5" ht="89.25">
      <c r="A1916" t="s">
        <v>58</v>
      </c>
      <c r="E1916" s="39" t="s">
        <v>6101</v>
      </c>
    </row>
    <row r="1917" spans="1:16" ht="12.75">
      <c r="A1917" t="s">
        <v>50</v>
      </c>
      <c s="34" t="s">
        <v>6102</v>
      </c>
      <c s="34" t="s">
        <v>6103</v>
      </c>
      <c s="35" t="s">
        <v>5</v>
      </c>
      <c s="6" t="s">
        <v>6104</v>
      </c>
      <c s="36" t="s">
        <v>54</v>
      </c>
      <c s="37">
        <v>1</v>
      </c>
      <c s="36">
        <v>0</v>
      </c>
      <c s="36">
        <f>ROUND(G1917*H1917,6)</f>
      </c>
      <c r="L1917" s="38">
        <v>0</v>
      </c>
      <c s="32">
        <f>ROUND(ROUND(L1917,2)*ROUND(G1917,3),2)</f>
      </c>
      <c s="36" t="s">
        <v>62</v>
      </c>
      <c>
        <f>(M1917*21)/100</f>
      </c>
      <c t="s">
        <v>28</v>
      </c>
    </row>
    <row r="1918" spans="1:5" ht="12.75">
      <c r="A1918" s="35" t="s">
        <v>56</v>
      </c>
      <c r="E1918" s="39" t="s">
        <v>6104</v>
      </c>
    </row>
    <row r="1919" spans="1:5" ht="25.5">
      <c r="A1919" s="35" t="s">
        <v>57</v>
      </c>
      <c r="E1919" s="42" t="s">
        <v>5627</v>
      </c>
    </row>
    <row r="1920" spans="1:5" ht="89.25">
      <c r="A1920" t="s">
        <v>58</v>
      </c>
      <c r="E1920" s="39" t="s">
        <v>6105</v>
      </c>
    </row>
    <row r="1921" spans="1:16" ht="12.75">
      <c r="A1921" t="s">
        <v>50</v>
      </c>
      <c s="34" t="s">
        <v>6106</v>
      </c>
      <c s="34" t="s">
        <v>6107</v>
      </c>
      <c s="35" t="s">
        <v>5</v>
      </c>
      <c s="6" t="s">
        <v>6108</v>
      </c>
      <c s="36" t="s">
        <v>54</v>
      </c>
      <c s="37">
        <v>1</v>
      </c>
      <c s="36">
        <v>0</v>
      </c>
      <c s="36">
        <f>ROUND(G1921*H1921,6)</f>
      </c>
      <c r="L1921" s="38">
        <v>0</v>
      </c>
      <c s="32">
        <f>ROUND(ROUND(L1921,2)*ROUND(G1921,3),2)</f>
      </c>
      <c s="36" t="s">
        <v>62</v>
      </c>
      <c>
        <f>(M1921*21)/100</f>
      </c>
      <c t="s">
        <v>28</v>
      </c>
    </row>
    <row r="1922" spans="1:5" ht="12.75">
      <c r="A1922" s="35" t="s">
        <v>56</v>
      </c>
      <c r="E1922" s="39" t="s">
        <v>6108</v>
      </c>
    </row>
    <row r="1923" spans="1:5" ht="25.5">
      <c r="A1923" s="35" t="s">
        <v>57</v>
      </c>
      <c r="E1923" s="42" t="s">
        <v>5631</v>
      </c>
    </row>
    <row r="1924" spans="1:5" ht="89.25">
      <c r="A1924" t="s">
        <v>58</v>
      </c>
      <c r="E1924" s="39" t="s">
        <v>6109</v>
      </c>
    </row>
    <row r="1925" spans="1:16" ht="12.75">
      <c r="A1925" t="s">
        <v>50</v>
      </c>
      <c s="34" t="s">
        <v>6110</v>
      </c>
      <c s="34" t="s">
        <v>6111</v>
      </c>
      <c s="35" t="s">
        <v>5</v>
      </c>
      <c s="6" t="s">
        <v>6112</v>
      </c>
      <c s="36" t="s">
        <v>54</v>
      </c>
      <c s="37">
        <v>2</v>
      </c>
      <c s="36">
        <v>0</v>
      </c>
      <c s="36">
        <f>ROUND(G1925*H1925,6)</f>
      </c>
      <c r="L1925" s="38">
        <v>0</v>
      </c>
      <c s="32">
        <f>ROUND(ROUND(L1925,2)*ROUND(G1925,3),2)</f>
      </c>
      <c s="36" t="s">
        <v>62</v>
      </c>
      <c>
        <f>(M1925*21)/100</f>
      </c>
      <c t="s">
        <v>28</v>
      </c>
    </row>
    <row r="1926" spans="1:5" ht="12.75">
      <c r="A1926" s="35" t="s">
        <v>56</v>
      </c>
      <c r="E1926" s="39" t="s">
        <v>6112</v>
      </c>
    </row>
    <row r="1927" spans="1:5" ht="25.5">
      <c r="A1927" s="35" t="s">
        <v>57</v>
      </c>
      <c r="E1927" s="42" t="s">
        <v>5635</v>
      </c>
    </row>
    <row r="1928" spans="1:5" ht="89.25">
      <c r="A1928" t="s">
        <v>58</v>
      </c>
      <c r="E1928" s="39" t="s">
        <v>6113</v>
      </c>
    </row>
    <row r="1929" spans="1:16" ht="12.75">
      <c r="A1929" t="s">
        <v>50</v>
      </c>
      <c s="34" t="s">
        <v>6114</v>
      </c>
      <c s="34" t="s">
        <v>6115</v>
      </c>
      <c s="35" t="s">
        <v>5</v>
      </c>
      <c s="6" t="s">
        <v>6116</v>
      </c>
      <c s="36" t="s">
        <v>54</v>
      </c>
      <c s="37">
        <v>1</v>
      </c>
      <c s="36">
        <v>0</v>
      </c>
      <c s="36">
        <f>ROUND(G1929*H1929,6)</f>
      </c>
      <c r="L1929" s="38">
        <v>0</v>
      </c>
      <c s="32">
        <f>ROUND(ROUND(L1929,2)*ROUND(G1929,3),2)</f>
      </c>
      <c s="36" t="s">
        <v>62</v>
      </c>
      <c>
        <f>(M1929*21)/100</f>
      </c>
      <c t="s">
        <v>28</v>
      </c>
    </row>
    <row r="1930" spans="1:5" ht="12.75">
      <c r="A1930" s="35" t="s">
        <v>56</v>
      </c>
      <c r="E1930" s="39" t="s">
        <v>6116</v>
      </c>
    </row>
    <row r="1931" spans="1:5" ht="25.5">
      <c r="A1931" s="35" t="s">
        <v>57</v>
      </c>
      <c r="E1931" s="42" t="s">
        <v>5639</v>
      </c>
    </row>
    <row r="1932" spans="1:5" ht="89.25">
      <c r="A1932" t="s">
        <v>58</v>
      </c>
      <c r="E1932" s="39" t="s">
        <v>6117</v>
      </c>
    </row>
    <row r="1933" spans="1:16" ht="12.75">
      <c r="A1933" t="s">
        <v>50</v>
      </c>
      <c s="34" t="s">
        <v>6118</v>
      </c>
      <c s="34" t="s">
        <v>6119</v>
      </c>
      <c s="35" t="s">
        <v>5</v>
      </c>
      <c s="6" t="s">
        <v>6120</v>
      </c>
      <c s="36" t="s">
        <v>54</v>
      </c>
      <c s="37">
        <v>1</v>
      </c>
      <c s="36">
        <v>0</v>
      </c>
      <c s="36">
        <f>ROUND(G1933*H1933,6)</f>
      </c>
      <c r="L1933" s="38">
        <v>0</v>
      </c>
      <c s="32">
        <f>ROUND(ROUND(L1933,2)*ROUND(G1933,3),2)</f>
      </c>
      <c s="36" t="s">
        <v>62</v>
      </c>
      <c>
        <f>(M1933*21)/100</f>
      </c>
      <c t="s">
        <v>28</v>
      </c>
    </row>
    <row r="1934" spans="1:5" ht="12.75">
      <c r="A1934" s="35" t="s">
        <v>56</v>
      </c>
      <c r="E1934" s="39" t="s">
        <v>6120</v>
      </c>
    </row>
    <row r="1935" spans="1:5" ht="25.5">
      <c r="A1935" s="35" t="s">
        <v>57</v>
      </c>
      <c r="E1935" s="42" t="s">
        <v>5643</v>
      </c>
    </row>
    <row r="1936" spans="1:5" ht="89.25">
      <c r="A1936" t="s">
        <v>58</v>
      </c>
      <c r="E1936" s="39" t="s">
        <v>6121</v>
      </c>
    </row>
    <row r="1937" spans="1:16" ht="12.75">
      <c r="A1937" t="s">
        <v>50</v>
      </c>
      <c s="34" t="s">
        <v>6122</v>
      </c>
      <c s="34" t="s">
        <v>6123</v>
      </c>
      <c s="35" t="s">
        <v>5</v>
      </c>
      <c s="6" t="s">
        <v>6124</v>
      </c>
      <c s="36" t="s">
        <v>54</v>
      </c>
      <c s="37">
        <v>2</v>
      </c>
      <c s="36">
        <v>0</v>
      </c>
      <c s="36">
        <f>ROUND(G1937*H1937,6)</f>
      </c>
      <c r="L1937" s="38">
        <v>0</v>
      </c>
      <c s="32">
        <f>ROUND(ROUND(L1937,2)*ROUND(G1937,3),2)</f>
      </c>
      <c s="36" t="s">
        <v>62</v>
      </c>
      <c>
        <f>(M1937*21)/100</f>
      </c>
      <c t="s">
        <v>28</v>
      </c>
    </row>
    <row r="1938" spans="1:5" ht="12.75">
      <c r="A1938" s="35" t="s">
        <v>56</v>
      </c>
      <c r="E1938" s="39" t="s">
        <v>6124</v>
      </c>
    </row>
    <row r="1939" spans="1:5" ht="25.5">
      <c r="A1939" s="35" t="s">
        <v>57</v>
      </c>
      <c r="E1939" s="42" t="s">
        <v>5647</v>
      </c>
    </row>
    <row r="1940" spans="1:5" ht="89.25">
      <c r="A1940" t="s">
        <v>58</v>
      </c>
      <c r="E1940" s="39" t="s">
        <v>6125</v>
      </c>
    </row>
    <row r="1941" spans="1:16" ht="12.75">
      <c r="A1941" t="s">
        <v>50</v>
      </c>
      <c s="34" t="s">
        <v>6126</v>
      </c>
      <c s="34" t="s">
        <v>6127</v>
      </c>
      <c s="35" t="s">
        <v>5</v>
      </c>
      <c s="6" t="s">
        <v>6128</v>
      </c>
      <c s="36" t="s">
        <v>54</v>
      </c>
      <c s="37">
        <v>1</v>
      </c>
      <c s="36">
        <v>0</v>
      </c>
      <c s="36">
        <f>ROUND(G1941*H1941,6)</f>
      </c>
      <c r="L1941" s="38">
        <v>0</v>
      </c>
      <c s="32">
        <f>ROUND(ROUND(L1941,2)*ROUND(G1941,3),2)</f>
      </c>
      <c s="36" t="s">
        <v>62</v>
      </c>
      <c>
        <f>(M1941*21)/100</f>
      </c>
      <c t="s">
        <v>28</v>
      </c>
    </row>
    <row r="1942" spans="1:5" ht="12.75">
      <c r="A1942" s="35" t="s">
        <v>56</v>
      </c>
      <c r="E1942" s="39" t="s">
        <v>6128</v>
      </c>
    </row>
    <row r="1943" spans="1:5" ht="25.5">
      <c r="A1943" s="35" t="s">
        <v>57</v>
      </c>
      <c r="E1943" s="42" t="s">
        <v>5651</v>
      </c>
    </row>
    <row r="1944" spans="1:5" ht="89.25">
      <c r="A1944" t="s">
        <v>58</v>
      </c>
      <c r="E1944" s="39" t="s">
        <v>6129</v>
      </c>
    </row>
    <row r="1945" spans="1:16" ht="12.75">
      <c r="A1945" t="s">
        <v>50</v>
      </c>
      <c s="34" t="s">
        <v>6130</v>
      </c>
      <c s="34" t="s">
        <v>6131</v>
      </c>
      <c s="35" t="s">
        <v>5</v>
      </c>
      <c s="6" t="s">
        <v>6132</v>
      </c>
      <c s="36" t="s">
        <v>54</v>
      </c>
      <c s="37">
        <v>1</v>
      </c>
      <c s="36">
        <v>0</v>
      </c>
      <c s="36">
        <f>ROUND(G1945*H1945,6)</f>
      </c>
      <c r="L1945" s="38">
        <v>0</v>
      </c>
      <c s="32">
        <f>ROUND(ROUND(L1945,2)*ROUND(G1945,3),2)</f>
      </c>
      <c s="36" t="s">
        <v>62</v>
      </c>
      <c>
        <f>(M1945*21)/100</f>
      </c>
      <c t="s">
        <v>28</v>
      </c>
    </row>
    <row r="1946" spans="1:5" ht="12.75">
      <c r="A1946" s="35" t="s">
        <v>56</v>
      </c>
      <c r="E1946" s="39" t="s">
        <v>6132</v>
      </c>
    </row>
    <row r="1947" spans="1:5" ht="25.5">
      <c r="A1947" s="35" t="s">
        <v>57</v>
      </c>
      <c r="E1947" s="42" t="s">
        <v>5655</v>
      </c>
    </row>
    <row r="1948" spans="1:5" ht="89.25">
      <c r="A1948" t="s">
        <v>58</v>
      </c>
      <c r="E1948" s="39" t="s">
        <v>6133</v>
      </c>
    </row>
    <row r="1949" spans="1:16" ht="12.75">
      <c r="A1949" t="s">
        <v>50</v>
      </c>
      <c s="34" t="s">
        <v>6134</v>
      </c>
      <c s="34" t="s">
        <v>6135</v>
      </c>
      <c s="35" t="s">
        <v>5</v>
      </c>
      <c s="6" t="s">
        <v>6136</v>
      </c>
      <c s="36" t="s">
        <v>54</v>
      </c>
      <c s="37">
        <v>2</v>
      </c>
      <c s="36">
        <v>0</v>
      </c>
      <c s="36">
        <f>ROUND(G1949*H1949,6)</f>
      </c>
      <c r="L1949" s="38">
        <v>0</v>
      </c>
      <c s="32">
        <f>ROUND(ROUND(L1949,2)*ROUND(G1949,3),2)</f>
      </c>
      <c s="36" t="s">
        <v>62</v>
      </c>
      <c>
        <f>(M1949*21)/100</f>
      </c>
      <c t="s">
        <v>28</v>
      </c>
    </row>
    <row r="1950" spans="1:5" ht="12.75">
      <c r="A1950" s="35" t="s">
        <v>56</v>
      </c>
      <c r="E1950" s="39" t="s">
        <v>6136</v>
      </c>
    </row>
    <row r="1951" spans="1:5" ht="25.5">
      <c r="A1951" s="35" t="s">
        <v>57</v>
      </c>
      <c r="E1951" s="42" t="s">
        <v>5659</v>
      </c>
    </row>
    <row r="1952" spans="1:5" ht="89.25">
      <c r="A1952" t="s">
        <v>58</v>
      </c>
      <c r="E1952" s="39" t="s">
        <v>6137</v>
      </c>
    </row>
    <row r="1953" spans="1:16" ht="12.75">
      <c r="A1953" t="s">
        <v>50</v>
      </c>
      <c s="34" t="s">
        <v>6138</v>
      </c>
      <c s="34" t="s">
        <v>6139</v>
      </c>
      <c s="35" t="s">
        <v>5</v>
      </c>
      <c s="6" t="s">
        <v>6140</v>
      </c>
      <c s="36" t="s">
        <v>54</v>
      </c>
      <c s="37">
        <v>4</v>
      </c>
      <c s="36">
        <v>0</v>
      </c>
      <c s="36">
        <f>ROUND(G1953*H1953,6)</f>
      </c>
      <c r="L1953" s="38">
        <v>0</v>
      </c>
      <c s="32">
        <f>ROUND(ROUND(L1953,2)*ROUND(G1953,3),2)</f>
      </c>
      <c s="36" t="s">
        <v>62</v>
      </c>
      <c>
        <f>(M1953*21)/100</f>
      </c>
      <c t="s">
        <v>28</v>
      </c>
    </row>
    <row r="1954" spans="1:5" ht="12.75">
      <c r="A1954" s="35" t="s">
        <v>56</v>
      </c>
      <c r="E1954" s="39" t="s">
        <v>6140</v>
      </c>
    </row>
    <row r="1955" spans="1:5" ht="25.5">
      <c r="A1955" s="35" t="s">
        <v>57</v>
      </c>
      <c r="E1955" s="42" t="s">
        <v>5663</v>
      </c>
    </row>
    <row r="1956" spans="1:5" ht="89.25">
      <c r="A1956" t="s">
        <v>58</v>
      </c>
      <c r="E1956" s="39" t="s">
        <v>6141</v>
      </c>
    </row>
    <row r="1957" spans="1:16" ht="12.75">
      <c r="A1957" t="s">
        <v>50</v>
      </c>
      <c s="34" t="s">
        <v>6142</v>
      </c>
      <c s="34" t="s">
        <v>6143</v>
      </c>
      <c s="35" t="s">
        <v>5</v>
      </c>
      <c s="6" t="s">
        <v>6144</v>
      </c>
      <c s="36" t="s">
        <v>54</v>
      </c>
      <c s="37">
        <v>1</v>
      </c>
      <c s="36">
        <v>0</v>
      </c>
      <c s="36">
        <f>ROUND(G1957*H1957,6)</f>
      </c>
      <c r="L1957" s="38">
        <v>0</v>
      </c>
      <c s="32">
        <f>ROUND(ROUND(L1957,2)*ROUND(G1957,3),2)</f>
      </c>
      <c s="36" t="s">
        <v>62</v>
      </c>
      <c>
        <f>(M1957*21)/100</f>
      </c>
      <c t="s">
        <v>28</v>
      </c>
    </row>
    <row r="1958" spans="1:5" ht="12.75">
      <c r="A1958" s="35" t="s">
        <v>56</v>
      </c>
      <c r="E1958" s="39" t="s">
        <v>6144</v>
      </c>
    </row>
    <row r="1959" spans="1:5" ht="25.5">
      <c r="A1959" s="35" t="s">
        <v>57</v>
      </c>
      <c r="E1959" s="42" t="s">
        <v>5667</v>
      </c>
    </row>
    <row r="1960" spans="1:5" ht="89.25">
      <c r="A1960" t="s">
        <v>58</v>
      </c>
      <c r="E1960" s="39" t="s">
        <v>6145</v>
      </c>
    </row>
    <row r="1961" spans="1:16" ht="12.75">
      <c r="A1961" t="s">
        <v>50</v>
      </c>
      <c s="34" t="s">
        <v>6146</v>
      </c>
      <c s="34" t="s">
        <v>6147</v>
      </c>
      <c s="35" t="s">
        <v>5</v>
      </c>
      <c s="6" t="s">
        <v>6148</v>
      </c>
      <c s="36" t="s">
        <v>54</v>
      </c>
      <c s="37">
        <v>1</v>
      </c>
      <c s="36">
        <v>0</v>
      </c>
      <c s="36">
        <f>ROUND(G1961*H1961,6)</f>
      </c>
      <c r="L1961" s="38">
        <v>0</v>
      </c>
      <c s="32">
        <f>ROUND(ROUND(L1961,2)*ROUND(G1961,3),2)</f>
      </c>
      <c s="36" t="s">
        <v>62</v>
      </c>
      <c>
        <f>(M1961*21)/100</f>
      </c>
      <c t="s">
        <v>28</v>
      </c>
    </row>
    <row r="1962" spans="1:5" ht="12.75">
      <c r="A1962" s="35" t="s">
        <v>56</v>
      </c>
      <c r="E1962" s="39" t="s">
        <v>6148</v>
      </c>
    </row>
    <row r="1963" spans="1:5" ht="25.5">
      <c r="A1963" s="35" t="s">
        <v>57</v>
      </c>
      <c r="E1963" s="42" t="s">
        <v>5671</v>
      </c>
    </row>
    <row r="1964" spans="1:5" ht="89.25">
      <c r="A1964" t="s">
        <v>58</v>
      </c>
      <c r="E1964" s="39" t="s">
        <v>6149</v>
      </c>
    </row>
    <row r="1965" spans="1:16" ht="12.75">
      <c r="A1965" t="s">
        <v>50</v>
      </c>
      <c s="34" t="s">
        <v>6150</v>
      </c>
      <c s="34" t="s">
        <v>6151</v>
      </c>
      <c s="35" t="s">
        <v>5</v>
      </c>
      <c s="6" t="s">
        <v>6152</v>
      </c>
      <c s="36" t="s">
        <v>54</v>
      </c>
      <c s="37">
        <v>1</v>
      </c>
      <c s="36">
        <v>0</v>
      </c>
      <c s="36">
        <f>ROUND(G1965*H1965,6)</f>
      </c>
      <c r="L1965" s="38">
        <v>0</v>
      </c>
      <c s="32">
        <f>ROUND(ROUND(L1965,2)*ROUND(G1965,3),2)</f>
      </c>
      <c s="36" t="s">
        <v>62</v>
      </c>
      <c>
        <f>(M1965*21)/100</f>
      </c>
      <c t="s">
        <v>28</v>
      </c>
    </row>
    <row r="1966" spans="1:5" ht="12.75">
      <c r="A1966" s="35" t="s">
        <v>56</v>
      </c>
      <c r="E1966" s="39" t="s">
        <v>6152</v>
      </c>
    </row>
    <row r="1967" spans="1:5" ht="25.5">
      <c r="A1967" s="35" t="s">
        <v>57</v>
      </c>
      <c r="E1967" s="42" t="s">
        <v>5675</v>
      </c>
    </row>
    <row r="1968" spans="1:5" ht="89.25">
      <c r="A1968" t="s">
        <v>58</v>
      </c>
      <c r="E1968" s="39" t="s">
        <v>6153</v>
      </c>
    </row>
    <row r="1969" spans="1:16" ht="12.75">
      <c r="A1969" t="s">
        <v>50</v>
      </c>
      <c s="34" t="s">
        <v>6154</v>
      </c>
      <c s="34" t="s">
        <v>6155</v>
      </c>
      <c s="35" t="s">
        <v>5</v>
      </c>
      <c s="6" t="s">
        <v>6156</v>
      </c>
      <c s="36" t="s">
        <v>54</v>
      </c>
      <c s="37">
        <v>8</v>
      </c>
      <c s="36">
        <v>0</v>
      </c>
      <c s="36">
        <f>ROUND(G1969*H1969,6)</f>
      </c>
      <c r="L1969" s="38">
        <v>0</v>
      </c>
      <c s="32">
        <f>ROUND(ROUND(L1969,2)*ROUND(G1969,3),2)</f>
      </c>
      <c s="36" t="s">
        <v>62</v>
      </c>
      <c>
        <f>(M1969*21)/100</f>
      </c>
      <c t="s">
        <v>28</v>
      </c>
    </row>
    <row r="1970" spans="1:5" ht="12.75">
      <c r="A1970" s="35" t="s">
        <v>56</v>
      </c>
      <c r="E1970" s="39" t="s">
        <v>6156</v>
      </c>
    </row>
    <row r="1971" spans="1:5" ht="25.5">
      <c r="A1971" s="35" t="s">
        <v>57</v>
      </c>
      <c r="E1971" s="42" t="s">
        <v>5679</v>
      </c>
    </row>
    <row r="1972" spans="1:5" ht="89.25">
      <c r="A1972" t="s">
        <v>58</v>
      </c>
      <c r="E1972" s="39" t="s">
        <v>6157</v>
      </c>
    </row>
    <row r="1973" spans="1:16" ht="12.75">
      <c r="A1973" t="s">
        <v>50</v>
      </c>
      <c s="34" t="s">
        <v>6158</v>
      </c>
      <c s="34" t="s">
        <v>6159</v>
      </c>
      <c s="35" t="s">
        <v>5</v>
      </c>
      <c s="6" t="s">
        <v>6160</v>
      </c>
      <c s="36" t="s">
        <v>54</v>
      </c>
      <c s="37">
        <v>1</v>
      </c>
      <c s="36">
        <v>0</v>
      </c>
      <c s="36">
        <f>ROUND(G1973*H1973,6)</f>
      </c>
      <c r="L1973" s="38">
        <v>0</v>
      </c>
      <c s="32">
        <f>ROUND(ROUND(L1973,2)*ROUND(G1973,3),2)</f>
      </c>
      <c s="36" t="s">
        <v>62</v>
      </c>
      <c>
        <f>(M1973*21)/100</f>
      </c>
      <c t="s">
        <v>28</v>
      </c>
    </row>
    <row r="1974" spans="1:5" ht="12.75">
      <c r="A1974" s="35" t="s">
        <v>56</v>
      </c>
      <c r="E1974" s="39" t="s">
        <v>6160</v>
      </c>
    </row>
    <row r="1975" spans="1:5" ht="25.5">
      <c r="A1975" s="35" t="s">
        <v>57</v>
      </c>
      <c r="E1975" s="42" t="s">
        <v>5683</v>
      </c>
    </row>
    <row r="1976" spans="1:5" ht="89.25">
      <c r="A1976" t="s">
        <v>58</v>
      </c>
      <c r="E1976" s="39" t="s">
        <v>6161</v>
      </c>
    </row>
    <row r="1977" spans="1:16" ht="12.75">
      <c r="A1977" t="s">
        <v>50</v>
      </c>
      <c s="34" t="s">
        <v>6162</v>
      </c>
      <c s="34" t="s">
        <v>6163</v>
      </c>
      <c s="35" t="s">
        <v>5</v>
      </c>
      <c s="6" t="s">
        <v>6164</v>
      </c>
      <c s="36" t="s">
        <v>54</v>
      </c>
      <c s="37">
        <v>1</v>
      </c>
      <c s="36">
        <v>0</v>
      </c>
      <c s="36">
        <f>ROUND(G1977*H1977,6)</f>
      </c>
      <c r="L1977" s="38">
        <v>0</v>
      </c>
      <c s="32">
        <f>ROUND(ROUND(L1977,2)*ROUND(G1977,3),2)</f>
      </c>
      <c s="36" t="s">
        <v>62</v>
      </c>
      <c>
        <f>(M1977*21)/100</f>
      </c>
      <c t="s">
        <v>28</v>
      </c>
    </row>
    <row r="1978" spans="1:5" ht="12.75">
      <c r="A1978" s="35" t="s">
        <v>56</v>
      </c>
      <c r="E1978" s="39" t="s">
        <v>6164</v>
      </c>
    </row>
    <row r="1979" spans="1:5" ht="25.5">
      <c r="A1979" s="35" t="s">
        <v>57</v>
      </c>
      <c r="E1979" s="42" t="s">
        <v>5687</v>
      </c>
    </row>
    <row r="1980" spans="1:5" ht="89.25">
      <c r="A1980" t="s">
        <v>58</v>
      </c>
      <c r="E1980" s="39" t="s">
        <v>6165</v>
      </c>
    </row>
    <row r="1981" spans="1:16" ht="12.75">
      <c r="A1981" t="s">
        <v>50</v>
      </c>
      <c s="34" t="s">
        <v>6166</v>
      </c>
      <c s="34" t="s">
        <v>6167</v>
      </c>
      <c s="35" t="s">
        <v>5</v>
      </c>
      <c s="6" t="s">
        <v>6168</v>
      </c>
      <c s="36" t="s">
        <v>54</v>
      </c>
      <c s="37">
        <v>1</v>
      </c>
      <c s="36">
        <v>0</v>
      </c>
      <c s="36">
        <f>ROUND(G1981*H1981,6)</f>
      </c>
      <c r="L1981" s="38">
        <v>0</v>
      </c>
      <c s="32">
        <f>ROUND(ROUND(L1981,2)*ROUND(G1981,3),2)</f>
      </c>
      <c s="36" t="s">
        <v>62</v>
      </c>
      <c>
        <f>(M1981*21)/100</f>
      </c>
      <c t="s">
        <v>28</v>
      </c>
    </row>
    <row r="1982" spans="1:5" ht="12.75">
      <c r="A1982" s="35" t="s">
        <v>56</v>
      </c>
      <c r="E1982" s="39" t="s">
        <v>6168</v>
      </c>
    </row>
    <row r="1983" spans="1:5" ht="25.5">
      <c r="A1983" s="35" t="s">
        <v>57</v>
      </c>
      <c r="E1983" s="42" t="s">
        <v>5691</v>
      </c>
    </row>
    <row r="1984" spans="1:5" ht="89.25">
      <c r="A1984" t="s">
        <v>58</v>
      </c>
      <c r="E1984" s="39" t="s">
        <v>6169</v>
      </c>
    </row>
    <row r="1985" spans="1:16" ht="12.75">
      <c r="A1985" t="s">
        <v>50</v>
      </c>
      <c s="34" t="s">
        <v>6170</v>
      </c>
      <c s="34" t="s">
        <v>6171</v>
      </c>
      <c s="35" t="s">
        <v>5</v>
      </c>
      <c s="6" t="s">
        <v>6172</v>
      </c>
      <c s="36" t="s">
        <v>54</v>
      </c>
      <c s="37">
        <v>1</v>
      </c>
      <c s="36">
        <v>0</v>
      </c>
      <c s="36">
        <f>ROUND(G1985*H1985,6)</f>
      </c>
      <c r="L1985" s="38">
        <v>0</v>
      </c>
      <c s="32">
        <f>ROUND(ROUND(L1985,2)*ROUND(G1985,3),2)</f>
      </c>
      <c s="36" t="s">
        <v>62</v>
      </c>
      <c>
        <f>(M1985*21)/100</f>
      </c>
      <c t="s">
        <v>28</v>
      </c>
    </row>
    <row r="1986" spans="1:5" ht="12.75">
      <c r="A1986" s="35" t="s">
        <v>56</v>
      </c>
      <c r="E1986" s="39" t="s">
        <v>6172</v>
      </c>
    </row>
    <row r="1987" spans="1:5" ht="25.5">
      <c r="A1987" s="35" t="s">
        <v>57</v>
      </c>
      <c r="E1987" s="42" t="s">
        <v>5695</v>
      </c>
    </row>
    <row r="1988" spans="1:5" ht="89.25">
      <c r="A1988" t="s">
        <v>58</v>
      </c>
      <c r="E1988" s="39" t="s">
        <v>6173</v>
      </c>
    </row>
    <row r="1989" spans="1:16" ht="12.75">
      <c r="A1989" t="s">
        <v>50</v>
      </c>
      <c s="34" t="s">
        <v>6174</v>
      </c>
      <c s="34" t="s">
        <v>6175</v>
      </c>
      <c s="35" t="s">
        <v>5</v>
      </c>
      <c s="6" t="s">
        <v>6176</v>
      </c>
      <c s="36" t="s">
        <v>54</v>
      </c>
      <c s="37">
        <v>1</v>
      </c>
      <c s="36">
        <v>0</v>
      </c>
      <c s="36">
        <f>ROUND(G1989*H1989,6)</f>
      </c>
      <c r="L1989" s="38">
        <v>0</v>
      </c>
      <c s="32">
        <f>ROUND(ROUND(L1989,2)*ROUND(G1989,3),2)</f>
      </c>
      <c s="36" t="s">
        <v>62</v>
      </c>
      <c>
        <f>(M1989*21)/100</f>
      </c>
      <c t="s">
        <v>28</v>
      </c>
    </row>
    <row r="1990" spans="1:5" ht="12.75">
      <c r="A1990" s="35" t="s">
        <v>56</v>
      </c>
      <c r="E1990" s="39" t="s">
        <v>6176</v>
      </c>
    </row>
    <row r="1991" spans="1:5" ht="25.5">
      <c r="A1991" s="35" t="s">
        <v>57</v>
      </c>
      <c r="E1991" s="42" t="s">
        <v>5699</v>
      </c>
    </row>
    <row r="1992" spans="1:5" ht="89.25">
      <c r="A1992" t="s">
        <v>58</v>
      </c>
      <c r="E1992" s="39" t="s">
        <v>6177</v>
      </c>
    </row>
    <row r="1993" spans="1:16" ht="12.75">
      <c r="A1993" t="s">
        <v>50</v>
      </c>
      <c s="34" t="s">
        <v>6178</v>
      </c>
      <c s="34" t="s">
        <v>6179</v>
      </c>
      <c s="35" t="s">
        <v>5</v>
      </c>
      <c s="6" t="s">
        <v>6180</v>
      </c>
      <c s="36" t="s">
        <v>54</v>
      </c>
      <c s="37">
        <v>3</v>
      </c>
      <c s="36">
        <v>0</v>
      </c>
      <c s="36">
        <f>ROUND(G1993*H1993,6)</f>
      </c>
      <c r="L1993" s="38">
        <v>0</v>
      </c>
      <c s="32">
        <f>ROUND(ROUND(L1993,2)*ROUND(G1993,3),2)</f>
      </c>
      <c s="36" t="s">
        <v>62</v>
      </c>
      <c>
        <f>(M1993*21)/100</f>
      </c>
      <c t="s">
        <v>28</v>
      </c>
    </row>
    <row r="1994" spans="1:5" ht="12.75">
      <c r="A1994" s="35" t="s">
        <v>56</v>
      </c>
      <c r="E1994" s="39" t="s">
        <v>6180</v>
      </c>
    </row>
    <row r="1995" spans="1:5" ht="25.5">
      <c r="A1995" s="35" t="s">
        <v>57</v>
      </c>
      <c r="E1995" s="42" t="s">
        <v>5703</v>
      </c>
    </row>
    <row r="1996" spans="1:5" ht="89.25">
      <c r="A1996" t="s">
        <v>58</v>
      </c>
      <c r="E1996" s="39" t="s">
        <v>6181</v>
      </c>
    </row>
    <row r="1997" spans="1:16" ht="12.75">
      <c r="A1997" t="s">
        <v>50</v>
      </c>
      <c s="34" t="s">
        <v>6182</v>
      </c>
      <c s="34" t="s">
        <v>6183</v>
      </c>
      <c s="35" t="s">
        <v>5</v>
      </c>
      <c s="6" t="s">
        <v>6184</v>
      </c>
      <c s="36" t="s">
        <v>54</v>
      </c>
      <c s="37">
        <v>1</v>
      </c>
      <c s="36">
        <v>0</v>
      </c>
      <c s="36">
        <f>ROUND(G1997*H1997,6)</f>
      </c>
      <c r="L1997" s="38">
        <v>0</v>
      </c>
      <c s="32">
        <f>ROUND(ROUND(L1997,2)*ROUND(G1997,3),2)</f>
      </c>
      <c s="36" t="s">
        <v>62</v>
      </c>
      <c>
        <f>(M1997*21)/100</f>
      </c>
      <c t="s">
        <v>28</v>
      </c>
    </row>
    <row r="1998" spans="1:5" ht="12.75">
      <c r="A1998" s="35" t="s">
        <v>56</v>
      </c>
      <c r="E1998" s="39" t="s">
        <v>6184</v>
      </c>
    </row>
    <row r="1999" spans="1:5" ht="25.5">
      <c r="A1999" s="35" t="s">
        <v>57</v>
      </c>
      <c r="E1999" s="42" t="s">
        <v>5707</v>
      </c>
    </row>
    <row r="2000" spans="1:5" ht="89.25">
      <c r="A2000" t="s">
        <v>58</v>
      </c>
      <c r="E2000" s="39" t="s">
        <v>6185</v>
      </c>
    </row>
    <row r="2001" spans="1:16" ht="12.75">
      <c r="A2001" t="s">
        <v>50</v>
      </c>
      <c s="34" t="s">
        <v>6186</v>
      </c>
      <c s="34" t="s">
        <v>6187</v>
      </c>
      <c s="35" t="s">
        <v>5</v>
      </c>
      <c s="6" t="s">
        <v>6188</v>
      </c>
      <c s="36" t="s">
        <v>54</v>
      </c>
      <c s="37">
        <v>2</v>
      </c>
      <c s="36">
        <v>0</v>
      </c>
      <c s="36">
        <f>ROUND(G2001*H2001,6)</f>
      </c>
      <c r="L2001" s="38">
        <v>0</v>
      </c>
      <c s="32">
        <f>ROUND(ROUND(L2001,2)*ROUND(G2001,3),2)</f>
      </c>
      <c s="36" t="s">
        <v>62</v>
      </c>
      <c>
        <f>(M2001*21)/100</f>
      </c>
      <c t="s">
        <v>28</v>
      </c>
    </row>
    <row r="2002" spans="1:5" ht="12.75">
      <c r="A2002" s="35" t="s">
        <v>56</v>
      </c>
      <c r="E2002" s="39" t="s">
        <v>6188</v>
      </c>
    </row>
    <row r="2003" spans="1:5" ht="25.5">
      <c r="A2003" s="35" t="s">
        <v>57</v>
      </c>
      <c r="E2003" s="42" t="s">
        <v>5711</v>
      </c>
    </row>
    <row r="2004" spans="1:5" ht="89.25">
      <c r="A2004" t="s">
        <v>58</v>
      </c>
      <c r="E2004" s="39" t="s">
        <v>6189</v>
      </c>
    </row>
    <row r="2005" spans="1:16" ht="12.75">
      <c r="A2005" t="s">
        <v>50</v>
      </c>
      <c s="34" t="s">
        <v>6190</v>
      </c>
      <c s="34" t="s">
        <v>6191</v>
      </c>
      <c s="35" t="s">
        <v>5</v>
      </c>
      <c s="6" t="s">
        <v>6192</v>
      </c>
      <c s="36" t="s">
        <v>54</v>
      </c>
      <c s="37">
        <v>1</v>
      </c>
      <c s="36">
        <v>0</v>
      </c>
      <c s="36">
        <f>ROUND(G2005*H2005,6)</f>
      </c>
      <c r="L2005" s="38">
        <v>0</v>
      </c>
      <c s="32">
        <f>ROUND(ROUND(L2005,2)*ROUND(G2005,3),2)</f>
      </c>
      <c s="36" t="s">
        <v>62</v>
      </c>
      <c>
        <f>(M2005*21)/100</f>
      </c>
      <c t="s">
        <v>28</v>
      </c>
    </row>
    <row r="2006" spans="1:5" ht="12.75">
      <c r="A2006" s="35" t="s">
        <v>56</v>
      </c>
      <c r="E2006" s="39" t="s">
        <v>6192</v>
      </c>
    </row>
    <row r="2007" spans="1:5" ht="25.5">
      <c r="A2007" s="35" t="s">
        <v>57</v>
      </c>
      <c r="E2007" s="42" t="s">
        <v>5715</v>
      </c>
    </row>
    <row r="2008" spans="1:5" ht="89.25">
      <c r="A2008" t="s">
        <v>58</v>
      </c>
      <c r="E2008" s="39" t="s">
        <v>6193</v>
      </c>
    </row>
    <row r="2009" spans="1:16" ht="12.75">
      <c r="A2009" t="s">
        <v>50</v>
      </c>
      <c s="34" t="s">
        <v>6194</v>
      </c>
      <c s="34" t="s">
        <v>6195</v>
      </c>
      <c s="35" t="s">
        <v>5</v>
      </c>
      <c s="6" t="s">
        <v>6196</v>
      </c>
      <c s="36" t="s">
        <v>54</v>
      </c>
      <c s="37">
        <v>1</v>
      </c>
      <c s="36">
        <v>0</v>
      </c>
      <c s="36">
        <f>ROUND(G2009*H2009,6)</f>
      </c>
      <c r="L2009" s="38">
        <v>0</v>
      </c>
      <c s="32">
        <f>ROUND(ROUND(L2009,2)*ROUND(G2009,3),2)</f>
      </c>
      <c s="36" t="s">
        <v>62</v>
      </c>
      <c>
        <f>(M2009*21)/100</f>
      </c>
      <c t="s">
        <v>28</v>
      </c>
    </row>
    <row r="2010" spans="1:5" ht="12.75">
      <c r="A2010" s="35" t="s">
        <v>56</v>
      </c>
      <c r="E2010" s="39" t="s">
        <v>6196</v>
      </c>
    </row>
    <row r="2011" spans="1:5" ht="25.5">
      <c r="A2011" s="35" t="s">
        <v>57</v>
      </c>
      <c r="E2011" s="42" t="s">
        <v>5719</v>
      </c>
    </row>
    <row r="2012" spans="1:5" ht="89.25">
      <c r="A2012" t="s">
        <v>58</v>
      </c>
      <c r="E2012" s="39" t="s">
        <v>6197</v>
      </c>
    </row>
    <row r="2013" spans="1:16" ht="12.75">
      <c r="A2013" t="s">
        <v>50</v>
      </c>
      <c s="34" t="s">
        <v>6198</v>
      </c>
      <c s="34" t="s">
        <v>6199</v>
      </c>
      <c s="35" t="s">
        <v>5</v>
      </c>
      <c s="6" t="s">
        <v>6200</v>
      </c>
      <c s="36" t="s">
        <v>54</v>
      </c>
      <c s="37">
        <v>1</v>
      </c>
      <c s="36">
        <v>0</v>
      </c>
      <c s="36">
        <f>ROUND(G2013*H2013,6)</f>
      </c>
      <c r="L2013" s="38">
        <v>0</v>
      </c>
      <c s="32">
        <f>ROUND(ROUND(L2013,2)*ROUND(G2013,3),2)</f>
      </c>
      <c s="36" t="s">
        <v>62</v>
      </c>
      <c>
        <f>(M2013*21)/100</f>
      </c>
      <c t="s">
        <v>28</v>
      </c>
    </row>
    <row r="2014" spans="1:5" ht="12.75">
      <c r="A2014" s="35" t="s">
        <v>56</v>
      </c>
      <c r="E2014" s="39" t="s">
        <v>6200</v>
      </c>
    </row>
    <row r="2015" spans="1:5" ht="25.5">
      <c r="A2015" s="35" t="s">
        <v>57</v>
      </c>
      <c r="E2015" s="42" t="s">
        <v>5723</v>
      </c>
    </row>
    <row r="2016" spans="1:5" ht="89.25">
      <c r="A2016" t="s">
        <v>58</v>
      </c>
      <c r="E2016" s="39" t="s">
        <v>6201</v>
      </c>
    </row>
    <row r="2017" spans="1:16" ht="12.75">
      <c r="A2017" t="s">
        <v>50</v>
      </c>
      <c s="34" t="s">
        <v>6202</v>
      </c>
      <c s="34" t="s">
        <v>6203</v>
      </c>
      <c s="35" t="s">
        <v>5</v>
      </c>
      <c s="6" t="s">
        <v>6204</v>
      </c>
      <c s="36" t="s">
        <v>54</v>
      </c>
      <c s="37">
        <v>1</v>
      </c>
      <c s="36">
        <v>0</v>
      </c>
      <c s="36">
        <f>ROUND(G2017*H2017,6)</f>
      </c>
      <c r="L2017" s="38">
        <v>0</v>
      </c>
      <c s="32">
        <f>ROUND(ROUND(L2017,2)*ROUND(G2017,3),2)</f>
      </c>
      <c s="36" t="s">
        <v>62</v>
      </c>
      <c>
        <f>(M2017*21)/100</f>
      </c>
      <c t="s">
        <v>28</v>
      </c>
    </row>
    <row r="2018" spans="1:5" ht="12.75">
      <c r="A2018" s="35" t="s">
        <v>56</v>
      </c>
      <c r="E2018" s="39" t="s">
        <v>6204</v>
      </c>
    </row>
    <row r="2019" spans="1:5" ht="25.5">
      <c r="A2019" s="35" t="s">
        <v>57</v>
      </c>
      <c r="E2019" s="42" t="s">
        <v>5727</v>
      </c>
    </row>
    <row r="2020" spans="1:5" ht="89.25">
      <c r="A2020" t="s">
        <v>58</v>
      </c>
      <c r="E2020" s="39" t="s">
        <v>6205</v>
      </c>
    </row>
    <row r="2021" spans="1:16" ht="12.75">
      <c r="A2021" t="s">
        <v>50</v>
      </c>
      <c s="34" t="s">
        <v>6206</v>
      </c>
      <c s="34" t="s">
        <v>6207</v>
      </c>
      <c s="35" t="s">
        <v>5</v>
      </c>
      <c s="6" t="s">
        <v>6208</v>
      </c>
      <c s="36" t="s">
        <v>54</v>
      </c>
      <c s="37">
        <v>1</v>
      </c>
      <c s="36">
        <v>0</v>
      </c>
      <c s="36">
        <f>ROUND(G2021*H2021,6)</f>
      </c>
      <c r="L2021" s="38">
        <v>0</v>
      </c>
      <c s="32">
        <f>ROUND(ROUND(L2021,2)*ROUND(G2021,3),2)</f>
      </c>
      <c s="36" t="s">
        <v>62</v>
      </c>
      <c>
        <f>(M2021*21)/100</f>
      </c>
      <c t="s">
        <v>28</v>
      </c>
    </row>
    <row r="2022" spans="1:5" ht="12.75">
      <c r="A2022" s="35" t="s">
        <v>56</v>
      </c>
      <c r="E2022" s="39" t="s">
        <v>6208</v>
      </c>
    </row>
    <row r="2023" spans="1:5" ht="25.5">
      <c r="A2023" s="35" t="s">
        <v>57</v>
      </c>
      <c r="E2023" s="42" t="s">
        <v>6209</v>
      </c>
    </row>
    <row r="2024" spans="1:5" ht="89.25">
      <c r="A2024" t="s">
        <v>58</v>
      </c>
      <c r="E2024" s="39" t="s">
        <v>6210</v>
      </c>
    </row>
    <row r="2025" spans="1:16" ht="12.75">
      <c r="A2025" t="s">
        <v>50</v>
      </c>
      <c s="34" t="s">
        <v>6211</v>
      </c>
      <c s="34" t="s">
        <v>6212</v>
      </c>
      <c s="35" t="s">
        <v>5</v>
      </c>
      <c s="6" t="s">
        <v>6213</v>
      </c>
      <c s="36" t="s">
        <v>54</v>
      </c>
      <c s="37">
        <v>1</v>
      </c>
      <c s="36">
        <v>0</v>
      </c>
      <c s="36">
        <f>ROUND(G2025*H2025,6)</f>
      </c>
      <c r="L2025" s="38">
        <v>0</v>
      </c>
      <c s="32">
        <f>ROUND(ROUND(L2025,2)*ROUND(G2025,3),2)</f>
      </c>
      <c s="36" t="s">
        <v>62</v>
      </c>
      <c>
        <f>(M2025*21)/100</f>
      </c>
      <c t="s">
        <v>28</v>
      </c>
    </row>
    <row r="2026" spans="1:5" ht="12.75">
      <c r="A2026" s="35" t="s">
        <v>56</v>
      </c>
      <c r="E2026" s="39" t="s">
        <v>6213</v>
      </c>
    </row>
    <row r="2027" spans="1:5" ht="25.5">
      <c r="A2027" s="35" t="s">
        <v>57</v>
      </c>
      <c r="E2027" s="42" t="s">
        <v>6214</v>
      </c>
    </row>
    <row r="2028" spans="1:5" ht="89.25">
      <c r="A2028" t="s">
        <v>58</v>
      </c>
      <c r="E2028" s="39" t="s">
        <v>6215</v>
      </c>
    </row>
    <row r="2029" spans="1:16" ht="12.75">
      <c r="A2029" t="s">
        <v>50</v>
      </c>
      <c s="34" t="s">
        <v>6216</v>
      </c>
      <c s="34" t="s">
        <v>6217</v>
      </c>
      <c s="35" t="s">
        <v>5</v>
      </c>
      <c s="6" t="s">
        <v>6218</v>
      </c>
      <c s="36" t="s">
        <v>54</v>
      </c>
      <c s="37">
        <v>1</v>
      </c>
      <c s="36">
        <v>0</v>
      </c>
      <c s="36">
        <f>ROUND(G2029*H2029,6)</f>
      </c>
      <c r="L2029" s="38">
        <v>0</v>
      </c>
      <c s="32">
        <f>ROUND(ROUND(L2029,2)*ROUND(G2029,3),2)</f>
      </c>
      <c s="36" t="s">
        <v>62</v>
      </c>
      <c>
        <f>(M2029*21)/100</f>
      </c>
      <c t="s">
        <v>28</v>
      </c>
    </row>
    <row r="2030" spans="1:5" ht="12.75">
      <c r="A2030" s="35" t="s">
        <v>56</v>
      </c>
      <c r="E2030" s="39" t="s">
        <v>6218</v>
      </c>
    </row>
    <row r="2031" spans="1:5" ht="25.5">
      <c r="A2031" s="35" t="s">
        <v>57</v>
      </c>
      <c r="E2031" s="42" t="s">
        <v>6219</v>
      </c>
    </row>
    <row r="2032" spans="1:5" ht="89.25">
      <c r="A2032" t="s">
        <v>58</v>
      </c>
      <c r="E2032" s="39" t="s">
        <v>6220</v>
      </c>
    </row>
    <row r="2033" spans="1:16" ht="12.75">
      <c r="A2033" t="s">
        <v>50</v>
      </c>
      <c s="34" t="s">
        <v>6221</v>
      </c>
      <c s="34" t="s">
        <v>6222</v>
      </c>
      <c s="35" t="s">
        <v>5</v>
      </c>
      <c s="6" t="s">
        <v>6223</v>
      </c>
      <c s="36" t="s">
        <v>54</v>
      </c>
      <c s="37">
        <v>2</v>
      </c>
      <c s="36">
        <v>0</v>
      </c>
      <c s="36">
        <f>ROUND(G2033*H2033,6)</f>
      </c>
      <c r="L2033" s="38">
        <v>0</v>
      </c>
      <c s="32">
        <f>ROUND(ROUND(L2033,2)*ROUND(G2033,3),2)</f>
      </c>
      <c s="36" t="s">
        <v>62</v>
      </c>
      <c>
        <f>(M2033*21)/100</f>
      </c>
      <c t="s">
        <v>28</v>
      </c>
    </row>
    <row r="2034" spans="1:5" ht="12.75">
      <c r="A2034" s="35" t="s">
        <v>56</v>
      </c>
      <c r="E2034" s="39" t="s">
        <v>6223</v>
      </c>
    </row>
    <row r="2035" spans="1:5" ht="25.5">
      <c r="A2035" s="35" t="s">
        <v>57</v>
      </c>
      <c r="E2035" s="42" t="s">
        <v>5731</v>
      </c>
    </row>
    <row r="2036" spans="1:5" ht="89.25">
      <c r="A2036" t="s">
        <v>58</v>
      </c>
      <c r="E2036" s="39" t="s">
        <v>6224</v>
      </c>
    </row>
    <row r="2037" spans="1:16" ht="12.75">
      <c r="A2037" t="s">
        <v>50</v>
      </c>
      <c s="34" t="s">
        <v>6225</v>
      </c>
      <c s="34" t="s">
        <v>6226</v>
      </c>
      <c s="35" t="s">
        <v>5</v>
      </c>
      <c s="6" t="s">
        <v>6227</v>
      </c>
      <c s="36" t="s">
        <v>54</v>
      </c>
      <c s="37">
        <v>1</v>
      </c>
      <c s="36">
        <v>0</v>
      </c>
      <c s="36">
        <f>ROUND(G2037*H2037,6)</f>
      </c>
      <c r="L2037" s="38">
        <v>0</v>
      </c>
      <c s="32">
        <f>ROUND(ROUND(L2037,2)*ROUND(G2037,3),2)</f>
      </c>
      <c s="36" t="s">
        <v>62</v>
      </c>
      <c>
        <f>(M2037*21)/100</f>
      </c>
      <c t="s">
        <v>28</v>
      </c>
    </row>
    <row r="2038" spans="1:5" ht="12.75">
      <c r="A2038" s="35" t="s">
        <v>56</v>
      </c>
      <c r="E2038" s="39" t="s">
        <v>6227</v>
      </c>
    </row>
    <row r="2039" spans="1:5" ht="25.5">
      <c r="A2039" s="35" t="s">
        <v>57</v>
      </c>
      <c r="E2039" s="42" t="s">
        <v>5735</v>
      </c>
    </row>
    <row r="2040" spans="1:5" ht="89.25">
      <c r="A2040" t="s">
        <v>58</v>
      </c>
      <c r="E2040" s="39" t="s">
        <v>6228</v>
      </c>
    </row>
    <row r="2041" spans="1:16" ht="12.75">
      <c r="A2041" t="s">
        <v>50</v>
      </c>
      <c s="34" t="s">
        <v>6229</v>
      </c>
      <c s="34" t="s">
        <v>6230</v>
      </c>
      <c s="35" t="s">
        <v>5</v>
      </c>
      <c s="6" t="s">
        <v>6231</v>
      </c>
      <c s="36" t="s">
        <v>54</v>
      </c>
      <c s="37">
        <v>2</v>
      </c>
      <c s="36">
        <v>0</v>
      </c>
      <c s="36">
        <f>ROUND(G2041*H2041,6)</f>
      </c>
      <c r="L2041" s="38">
        <v>0</v>
      </c>
      <c s="32">
        <f>ROUND(ROUND(L2041,2)*ROUND(G2041,3),2)</f>
      </c>
      <c s="36" t="s">
        <v>62</v>
      </c>
      <c>
        <f>(M2041*21)/100</f>
      </c>
      <c t="s">
        <v>28</v>
      </c>
    </row>
    <row r="2042" spans="1:5" ht="12.75">
      <c r="A2042" s="35" t="s">
        <v>56</v>
      </c>
      <c r="E2042" s="39" t="s">
        <v>6231</v>
      </c>
    </row>
    <row r="2043" spans="1:5" ht="25.5">
      <c r="A2043" s="35" t="s">
        <v>57</v>
      </c>
      <c r="E2043" s="42" t="s">
        <v>5739</v>
      </c>
    </row>
    <row r="2044" spans="1:5" ht="89.25">
      <c r="A2044" t="s">
        <v>58</v>
      </c>
      <c r="E2044" s="39" t="s">
        <v>6232</v>
      </c>
    </row>
    <row r="2045" spans="1:16" ht="12.75">
      <c r="A2045" t="s">
        <v>50</v>
      </c>
      <c s="34" t="s">
        <v>6233</v>
      </c>
      <c s="34" t="s">
        <v>6234</v>
      </c>
      <c s="35" t="s">
        <v>5</v>
      </c>
      <c s="6" t="s">
        <v>6235</v>
      </c>
      <c s="36" t="s">
        <v>54</v>
      </c>
      <c s="37">
        <v>2</v>
      </c>
      <c s="36">
        <v>0</v>
      </c>
      <c s="36">
        <f>ROUND(G2045*H2045,6)</f>
      </c>
      <c r="L2045" s="38">
        <v>0</v>
      </c>
      <c s="32">
        <f>ROUND(ROUND(L2045,2)*ROUND(G2045,3),2)</f>
      </c>
      <c s="36" t="s">
        <v>62</v>
      </c>
      <c>
        <f>(M2045*21)/100</f>
      </c>
      <c t="s">
        <v>28</v>
      </c>
    </row>
    <row r="2046" spans="1:5" ht="12.75">
      <c r="A2046" s="35" t="s">
        <v>56</v>
      </c>
      <c r="E2046" s="39" t="s">
        <v>6235</v>
      </c>
    </row>
    <row r="2047" spans="1:5" ht="25.5">
      <c r="A2047" s="35" t="s">
        <v>57</v>
      </c>
      <c r="E2047" s="42" t="s">
        <v>5743</v>
      </c>
    </row>
    <row r="2048" spans="1:5" ht="89.25">
      <c r="A2048" t="s">
        <v>58</v>
      </c>
      <c r="E2048" s="39" t="s">
        <v>6236</v>
      </c>
    </row>
    <row r="2049" spans="1:16" ht="12.75">
      <c r="A2049" t="s">
        <v>50</v>
      </c>
      <c s="34" t="s">
        <v>6237</v>
      </c>
      <c s="34" t="s">
        <v>6238</v>
      </c>
      <c s="35" t="s">
        <v>5</v>
      </c>
      <c s="6" t="s">
        <v>6239</v>
      </c>
      <c s="36" t="s">
        <v>54</v>
      </c>
      <c s="37">
        <v>1</v>
      </c>
      <c s="36">
        <v>0</v>
      </c>
      <c s="36">
        <f>ROUND(G2049*H2049,6)</f>
      </c>
      <c r="L2049" s="38">
        <v>0</v>
      </c>
      <c s="32">
        <f>ROUND(ROUND(L2049,2)*ROUND(G2049,3),2)</f>
      </c>
      <c s="36" t="s">
        <v>62</v>
      </c>
      <c>
        <f>(M2049*21)/100</f>
      </c>
      <c t="s">
        <v>28</v>
      </c>
    </row>
    <row r="2050" spans="1:5" ht="12.75">
      <c r="A2050" s="35" t="s">
        <v>56</v>
      </c>
      <c r="E2050" s="39" t="s">
        <v>6239</v>
      </c>
    </row>
    <row r="2051" spans="1:5" ht="25.5">
      <c r="A2051" s="35" t="s">
        <v>57</v>
      </c>
      <c r="E2051" s="42" t="s">
        <v>5747</v>
      </c>
    </row>
    <row r="2052" spans="1:5" ht="89.25">
      <c r="A2052" t="s">
        <v>58</v>
      </c>
      <c r="E2052" s="39" t="s">
        <v>6240</v>
      </c>
    </row>
    <row r="2053" spans="1:16" ht="12.75">
      <c r="A2053" t="s">
        <v>50</v>
      </c>
      <c s="34" t="s">
        <v>6241</v>
      </c>
      <c s="34" t="s">
        <v>6242</v>
      </c>
      <c s="35" t="s">
        <v>5</v>
      </c>
      <c s="6" t="s">
        <v>6243</v>
      </c>
      <c s="36" t="s">
        <v>54</v>
      </c>
      <c s="37">
        <v>2</v>
      </c>
      <c s="36">
        <v>0</v>
      </c>
      <c s="36">
        <f>ROUND(G2053*H2053,6)</f>
      </c>
      <c r="L2053" s="38">
        <v>0</v>
      </c>
      <c s="32">
        <f>ROUND(ROUND(L2053,2)*ROUND(G2053,3),2)</f>
      </c>
      <c s="36" t="s">
        <v>62</v>
      </c>
      <c>
        <f>(M2053*21)/100</f>
      </c>
      <c t="s">
        <v>28</v>
      </c>
    </row>
    <row r="2054" spans="1:5" ht="12.75">
      <c r="A2054" s="35" t="s">
        <v>56</v>
      </c>
      <c r="E2054" s="39" t="s">
        <v>6243</v>
      </c>
    </row>
    <row r="2055" spans="1:5" ht="25.5">
      <c r="A2055" s="35" t="s">
        <v>57</v>
      </c>
      <c r="E2055" s="42" t="s">
        <v>6244</v>
      </c>
    </row>
    <row r="2056" spans="1:5" ht="89.25">
      <c r="A2056" t="s">
        <v>58</v>
      </c>
      <c r="E2056" s="39" t="s">
        <v>6245</v>
      </c>
    </row>
    <row r="2057" spans="1:16" ht="12.75">
      <c r="A2057" t="s">
        <v>50</v>
      </c>
      <c s="34" t="s">
        <v>6246</v>
      </c>
      <c s="34" t="s">
        <v>6247</v>
      </c>
      <c s="35" t="s">
        <v>5</v>
      </c>
      <c s="6" t="s">
        <v>6248</v>
      </c>
      <c s="36" t="s">
        <v>54</v>
      </c>
      <c s="37">
        <v>2</v>
      </c>
      <c s="36">
        <v>0</v>
      </c>
      <c s="36">
        <f>ROUND(G2057*H2057,6)</f>
      </c>
      <c r="L2057" s="38">
        <v>0</v>
      </c>
      <c s="32">
        <f>ROUND(ROUND(L2057,2)*ROUND(G2057,3),2)</f>
      </c>
      <c s="36" t="s">
        <v>62</v>
      </c>
      <c>
        <f>(M2057*21)/100</f>
      </c>
      <c t="s">
        <v>28</v>
      </c>
    </row>
    <row r="2058" spans="1:5" ht="12.75">
      <c r="A2058" s="35" t="s">
        <v>56</v>
      </c>
      <c r="E2058" s="39" t="s">
        <v>6248</v>
      </c>
    </row>
    <row r="2059" spans="1:5" ht="25.5">
      <c r="A2059" s="35" t="s">
        <v>57</v>
      </c>
      <c r="E2059" s="42" t="s">
        <v>6249</v>
      </c>
    </row>
    <row r="2060" spans="1:5" ht="89.25">
      <c r="A2060" t="s">
        <v>58</v>
      </c>
      <c r="E2060" s="39" t="s">
        <v>6250</v>
      </c>
    </row>
    <row r="2061" spans="1:16" ht="12.75">
      <c r="A2061" t="s">
        <v>50</v>
      </c>
      <c s="34" t="s">
        <v>6251</v>
      </c>
      <c s="34" t="s">
        <v>6252</v>
      </c>
      <c s="35" t="s">
        <v>5</v>
      </c>
      <c s="6" t="s">
        <v>6253</v>
      </c>
      <c s="36" t="s">
        <v>54</v>
      </c>
      <c s="37">
        <v>1</v>
      </c>
      <c s="36">
        <v>0</v>
      </c>
      <c s="36">
        <f>ROUND(G2061*H2061,6)</f>
      </c>
      <c r="L2061" s="38">
        <v>0</v>
      </c>
      <c s="32">
        <f>ROUND(ROUND(L2061,2)*ROUND(G2061,3),2)</f>
      </c>
      <c s="36" t="s">
        <v>62</v>
      </c>
      <c>
        <f>(M2061*21)/100</f>
      </c>
      <c t="s">
        <v>28</v>
      </c>
    </row>
    <row r="2062" spans="1:5" ht="12.75">
      <c r="A2062" s="35" t="s">
        <v>56</v>
      </c>
      <c r="E2062" s="39" t="s">
        <v>6253</v>
      </c>
    </row>
    <row r="2063" spans="1:5" ht="25.5">
      <c r="A2063" s="35" t="s">
        <v>57</v>
      </c>
      <c r="E2063" s="42" t="s">
        <v>4858</v>
      </c>
    </row>
    <row r="2064" spans="1:5" ht="89.25">
      <c r="A2064" t="s">
        <v>58</v>
      </c>
      <c r="E2064" s="39" t="s">
        <v>6254</v>
      </c>
    </row>
    <row r="2065" spans="1:16" ht="12.75">
      <c r="A2065" t="s">
        <v>50</v>
      </c>
      <c s="34" t="s">
        <v>6255</v>
      </c>
      <c s="34" t="s">
        <v>6256</v>
      </c>
      <c s="35" t="s">
        <v>5</v>
      </c>
      <c s="6" t="s">
        <v>6257</v>
      </c>
      <c s="36" t="s">
        <v>54</v>
      </c>
      <c s="37">
        <v>2</v>
      </c>
      <c s="36">
        <v>0</v>
      </c>
      <c s="36">
        <f>ROUND(G2065*H2065,6)</f>
      </c>
      <c r="L2065" s="38">
        <v>0</v>
      </c>
      <c s="32">
        <f>ROUND(ROUND(L2065,2)*ROUND(G2065,3),2)</f>
      </c>
      <c s="36" t="s">
        <v>62</v>
      </c>
      <c>
        <f>(M2065*21)/100</f>
      </c>
      <c t="s">
        <v>28</v>
      </c>
    </row>
    <row r="2066" spans="1:5" ht="12.75">
      <c r="A2066" s="35" t="s">
        <v>56</v>
      </c>
      <c r="E2066" s="39" t="s">
        <v>6257</v>
      </c>
    </row>
    <row r="2067" spans="1:5" ht="25.5">
      <c r="A2067" s="35" t="s">
        <v>57</v>
      </c>
      <c r="E2067" s="42" t="s">
        <v>5755</v>
      </c>
    </row>
    <row r="2068" spans="1:5" ht="89.25">
      <c r="A2068" t="s">
        <v>58</v>
      </c>
      <c r="E2068" s="39" t="s">
        <v>6258</v>
      </c>
    </row>
    <row r="2069" spans="1:16" ht="12.75">
      <c r="A2069" t="s">
        <v>50</v>
      </c>
      <c s="34" t="s">
        <v>6259</v>
      </c>
      <c s="34" t="s">
        <v>6260</v>
      </c>
      <c s="35" t="s">
        <v>5</v>
      </c>
      <c s="6" t="s">
        <v>6261</v>
      </c>
      <c s="36" t="s">
        <v>54</v>
      </c>
      <c s="37">
        <v>1</v>
      </c>
      <c s="36">
        <v>0</v>
      </c>
      <c s="36">
        <f>ROUND(G2069*H2069,6)</f>
      </c>
      <c r="L2069" s="38">
        <v>0</v>
      </c>
      <c s="32">
        <f>ROUND(ROUND(L2069,2)*ROUND(G2069,3),2)</f>
      </c>
      <c s="36" t="s">
        <v>62</v>
      </c>
      <c>
        <f>(M2069*21)/100</f>
      </c>
      <c t="s">
        <v>28</v>
      </c>
    </row>
    <row r="2070" spans="1:5" ht="12.75">
      <c r="A2070" s="35" t="s">
        <v>56</v>
      </c>
      <c r="E2070" s="39" t="s">
        <v>6261</v>
      </c>
    </row>
    <row r="2071" spans="1:5" ht="25.5">
      <c r="A2071" s="35" t="s">
        <v>57</v>
      </c>
      <c r="E2071" s="42" t="s">
        <v>5759</v>
      </c>
    </row>
    <row r="2072" spans="1:5" ht="89.25">
      <c r="A2072" t="s">
        <v>58</v>
      </c>
      <c r="E2072" s="39" t="s">
        <v>6262</v>
      </c>
    </row>
    <row r="2073" spans="1:16" ht="12.75">
      <c r="A2073" t="s">
        <v>50</v>
      </c>
      <c s="34" t="s">
        <v>6263</v>
      </c>
      <c s="34" t="s">
        <v>6264</v>
      </c>
      <c s="35" t="s">
        <v>5</v>
      </c>
      <c s="6" t="s">
        <v>6265</v>
      </c>
      <c s="36" t="s">
        <v>54</v>
      </c>
      <c s="37">
        <v>1</v>
      </c>
      <c s="36">
        <v>0</v>
      </c>
      <c s="36">
        <f>ROUND(G2073*H2073,6)</f>
      </c>
      <c r="L2073" s="38">
        <v>0</v>
      </c>
      <c s="32">
        <f>ROUND(ROUND(L2073,2)*ROUND(G2073,3),2)</f>
      </c>
      <c s="36" t="s">
        <v>62</v>
      </c>
      <c>
        <f>(M2073*21)/100</f>
      </c>
      <c t="s">
        <v>28</v>
      </c>
    </row>
    <row r="2074" spans="1:5" ht="12.75">
      <c r="A2074" s="35" t="s">
        <v>56</v>
      </c>
      <c r="E2074" s="39" t="s">
        <v>6265</v>
      </c>
    </row>
    <row r="2075" spans="1:5" ht="25.5">
      <c r="A2075" s="35" t="s">
        <v>57</v>
      </c>
      <c r="E2075" s="42" t="s">
        <v>5763</v>
      </c>
    </row>
    <row r="2076" spans="1:5" ht="89.25">
      <c r="A2076" t="s">
        <v>58</v>
      </c>
      <c r="E2076" s="39" t="s">
        <v>6266</v>
      </c>
    </row>
    <row r="2077" spans="1:16" ht="12.75">
      <c r="A2077" t="s">
        <v>50</v>
      </c>
      <c s="34" t="s">
        <v>6267</v>
      </c>
      <c s="34" t="s">
        <v>6268</v>
      </c>
      <c s="35" t="s">
        <v>5</v>
      </c>
      <c s="6" t="s">
        <v>6269</v>
      </c>
      <c s="36" t="s">
        <v>54</v>
      </c>
      <c s="37">
        <v>1</v>
      </c>
      <c s="36">
        <v>0</v>
      </c>
      <c s="36">
        <f>ROUND(G2077*H2077,6)</f>
      </c>
      <c r="L2077" s="38">
        <v>0</v>
      </c>
      <c s="32">
        <f>ROUND(ROUND(L2077,2)*ROUND(G2077,3),2)</f>
      </c>
      <c s="36" t="s">
        <v>62</v>
      </c>
      <c>
        <f>(M2077*21)/100</f>
      </c>
      <c t="s">
        <v>28</v>
      </c>
    </row>
    <row r="2078" spans="1:5" ht="12.75">
      <c r="A2078" s="35" t="s">
        <v>56</v>
      </c>
      <c r="E2078" s="39" t="s">
        <v>6269</v>
      </c>
    </row>
    <row r="2079" spans="1:5" ht="25.5">
      <c r="A2079" s="35" t="s">
        <v>57</v>
      </c>
      <c r="E2079" s="42" t="s">
        <v>5767</v>
      </c>
    </row>
    <row r="2080" spans="1:5" ht="89.25">
      <c r="A2080" t="s">
        <v>58</v>
      </c>
      <c r="E2080" s="39" t="s">
        <v>6270</v>
      </c>
    </row>
    <row r="2081" spans="1:16" ht="12.75">
      <c r="A2081" t="s">
        <v>50</v>
      </c>
      <c s="34" t="s">
        <v>6271</v>
      </c>
      <c s="34" t="s">
        <v>6272</v>
      </c>
      <c s="35" t="s">
        <v>5</v>
      </c>
      <c s="6" t="s">
        <v>6273</v>
      </c>
      <c s="36" t="s">
        <v>54</v>
      </c>
      <c s="37">
        <v>1</v>
      </c>
      <c s="36">
        <v>0</v>
      </c>
      <c s="36">
        <f>ROUND(G2081*H2081,6)</f>
      </c>
      <c r="L2081" s="38">
        <v>0</v>
      </c>
      <c s="32">
        <f>ROUND(ROUND(L2081,2)*ROUND(G2081,3),2)</f>
      </c>
      <c s="36" t="s">
        <v>62</v>
      </c>
      <c>
        <f>(M2081*21)/100</f>
      </c>
      <c t="s">
        <v>28</v>
      </c>
    </row>
    <row r="2082" spans="1:5" ht="12.75">
      <c r="A2082" s="35" t="s">
        <v>56</v>
      </c>
      <c r="E2082" s="39" t="s">
        <v>6273</v>
      </c>
    </row>
    <row r="2083" spans="1:5" ht="25.5">
      <c r="A2083" s="35" t="s">
        <v>57</v>
      </c>
      <c r="E2083" s="42" t="s">
        <v>5771</v>
      </c>
    </row>
    <row r="2084" spans="1:5" ht="89.25">
      <c r="A2084" t="s">
        <v>58</v>
      </c>
      <c r="E2084" s="39" t="s">
        <v>6274</v>
      </c>
    </row>
    <row r="2085" spans="1:16" ht="12.75">
      <c r="A2085" t="s">
        <v>50</v>
      </c>
      <c s="34" t="s">
        <v>6275</v>
      </c>
      <c s="34" t="s">
        <v>6276</v>
      </c>
      <c s="35" t="s">
        <v>5</v>
      </c>
      <c s="6" t="s">
        <v>6277</v>
      </c>
      <c s="36" t="s">
        <v>54</v>
      </c>
      <c s="37">
        <v>1</v>
      </c>
      <c s="36">
        <v>0</v>
      </c>
      <c s="36">
        <f>ROUND(G2085*H2085,6)</f>
      </c>
      <c r="L2085" s="38">
        <v>0</v>
      </c>
      <c s="32">
        <f>ROUND(ROUND(L2085,2)*ROUND(G2085,3),2)</f>
      </c>
      <c s="36" t="s">
        <v>62</v>
      </c>
      <c>
        <f>(M2085*21)/100</f>
      </c>
      <c t="s">
        <v>28</v>
      </c>
    </row>
    <row r="2086" spans="1:5" ht="12.75">
      <c r="A2086" s="35" t="s">
        <v>56</v>
      </c>
      <c r="E2086" s="39" t="s">
        <v>6277</v>
      </c>
    </row>
    <row r="2087" spans="1:5" ht="25.5">
      <c r="A2087" s="35" t="s">
        <v>57</v>
      </c>
      <c r="E2087" s="42" t="s">
        <v>5775</v>
      </c>
    </row>
    <row r="2088" spans="1:5" ht="89.25">
      <c r="A2088" t="s">
        <v>58</v>
      </c>
      <c r="E2088" s="39" t="s">
        <v>6278</v>
      </c>
    </row>
    <row r="2089" spans="1:16" ht="12.75">
      <c r="A2089" t="s">
        <v>50</v>
      </c>
      <c s="34" t="s">
        <v>6279</v>
      </c>
      <c s="34" t="s">
        <v>6280</v>
      </c>
      <c s="35" t="s">
        <v>5</v>
      </c>
      <c s="6" t="s">
        <v>6281</v>
      </c>
      <c s="36" t="s">
        <v>54</v>
      </c>
      <c s="37">
        <v>1</v>
      </c>
      <c s="36">
        <v>0</v>
      </c>
      <c s="36">
        <f>ROUND(G2089*H2089,6)</f>
      </c>
      <c r="L2089" s="38">
        <v>0</v>
      </c>
      <c s="32">
        <f>ROUND(ROUND(L2089,2)*ROUND(G2089,3),2)</f>
      </c>
      <c s="36" t="s">
        <v>62</v>
      </c>
      <c>
        <f>(M2089*21)/100</f>
      </c>
      <c t="s">
        <v>28</v>
      </c>
    </row>
    <row r="2090" spans="1:5" ht="12.75">
      <c r="A2090" s="35" t="s">
        <v>56</v>
      </c>
      <c r="E2090" s="39" t="s">
        <v>6281</v>
      </c>
    </row>
    <row r="2091" spans="1:5" ht="25.5">
      <c r="A2091" s="35" t="s">
        <v>57</v>
      </c>
      <c r="E2091" s="42" t="s">
        <v>5779</v>
      </c>
    </row>
    <row r="2092" spans="1:5" ht="89.25">
      <c r="A2092" t="s">
        <v>58</v>
      </c>
      <c r="E2092" s="39" t="s">
        <v>6282</v>
      </c>
    </row>
    <row r="2093" spans="1:16" ht="12.75">
      <c r="A2093" t="s">
        <v>50</v>
      </c>
      <c s="34" t="s">
        <v>6283</v>
      </c>
      <c s="34" t="s">
        <v>6284</v>
      </c>
      <c s="35" t="s">
        <v>5</v>
      </c>
      <c s="6" t="s">
        <v>6285</v>
      </c>
      <c s="36" t="s">
        <v>54</v>
      </c>
      <c s="37">
        <v>1</v>
      </c>
      <c s="36">
        <v>0</v>
      </c>
      <c s="36">
        <f>ROUND(G2093*H2093,6)</f>
      </c>
      <c r="L2093" s="38">
        <v>0</v>
      </c>
      <c s="32">
        <f>ROUND(ROUND(L2093,2)*ROUND(G2093,3),2)</f>
      </c>
      <c s="36" t="s">
        <v>62</v>
      </c>
      <c>
        <f>(M2093*21)/100</f>
      </c>
      <c t="s">
        <v>28</v>
      </c>
    </row>
    <row r="2094" spans="1:5" ht="12.75">
      <c r="A2094" s="35" t="s">
        <v>56</v>
      </c>
      <c r="E2094" s="39" t="s">
        <v>6285</v>
      </c>
    </row>
    <row r="2095" spans="1:5" ht="25.5">
      <c r="A2095" s="35" t="s">
        <v>57</v>
      </c>
      <c r="E2095" s="42" t="s">
        <v>5783</v>
      </c>
    </row>
    <row r="2096" spans="1:5" ht="89.25">
      <c r="A2096" t="s">
        <v>58</v>
      </c>
      <c r="E2096" s="39" t="s">
        <v>6286</v>
      </c>
    </row>
    <row r="2097" spans="1:16" ht="25.5">
      <c r="A2097" t="s">
        <v>50</v>
      </c>
      <c s="34" t="s">
        <v>6287</v>
      </c>
      <c s="34" t="s">
        <v>6288</v>
      </c>
      <c s="35" t="s">
        <v>5</v>
      </c>
      <c s="6" t="s">
        <v>6289</v>
      </c>
      <c s="36" t="s">
        <v>54</v>
      </c>
      <c s="37">
        <v>90</v>
      </c>
      <c s="36">
        <v>0</v>
      </c>
      <c s="36">
        <f>ROUND(G2097*H2097,6)</f>
      </c>
      <c r="L2097" s="38">
        <v>0</v>
      </c>
      <c s="32">
        <f>ROUND(ROUND(L2097,2)*ROUND(G2097,3),2)</f>
      </c>
      <c s="36" t="s">
        <v>55</v>
      </c>
      <c>
        <f>(M2097*21)/100</f>
      </c>
      <c t="s">
        <v>28</v>
      </c>
    </row>
    <row r="2098" spans="1:5" ht="25.5">
      <c r="A2098" s="35" t="s">
        <v>56</v>
      </c>
      <c r="E2098" s="39" t="s">
        <v>6289</v>
      </c>
    </row>
    <row r="2099" spans="1:5" ht="382.5">
      <c r="A2099" s="35" t="s">
        <v>57</v>
      </c>
      <c r="E2099" s="42" t="s">
        <v>6290</v>
      </c>
    </row>
    <row r="2100" spans="1:5" ht="140.25">
      <c r="A2100" t="s">
        <v>58</v>
      </c>
      <c r="E2100" s="39" t="s">
        <v>6291</v>
      </c>
    </row>
    <row r="2101" spans="1:16" ht="12.75">
      <c r="A2101" t="s">
        <v>50</v>
      </c>
      <c s="34" t="s">
        <v>6292</v>
      </c>
      <c s="34" t="s">
        <v>6293</v>
      </c>
      <c s="35" t="s">
        <v>5</v>
      </c>
      <c s="6" t="s">
        <v>6294</v>
      </c>
      <c s="36" t="s">
        <v>54</v>
      </c>
      <c s="37">
        <v>7</v>
      </c>
      <c s="36">
        <v>0</v>
      </c>
      <c s="36">
        <f>ROUND(G2101*H2101,6)</f>
      </c>
      <c r="L2101" s="38">
        <v>0</v>
      </c>
      <c s="32">
        <f>ROUND(ROUND(L2101,2)*ROUND(G2101,3),2)</f>
      </c>
      <c s="36" t="s">
        <v>62</v>
      </c>
      <c>
        <f>(M2101*21)/100</f>
      </c>
      <c t="s">
        <v>28</v>
      </c>
    </row>
    <row r="2102" spans="1:5" ht="12.75">
      <c r="A2102" s="35" t="s">
        <v>56</v>
      </c>
      <c r="E2102" s="39" t="s">
        <v>6294</v>
      </c>
    </row>
    <row r="2103" spans="1:5" ht="25.5">
      <c r="A2103" s="35" t="s">
        <v>57</v>
      </c>
      <c r="E2103" s="42" t="s">
        <v>5384</v>
      </c>
    </row>
    <row r="2104" spans="1:5" ht="89.25">
      <c r="A2104" t="s">
        <v>58</v>
      </c>
      <c r="E2104" s="39" t="s">
        <v>6295</v>
      </c>
    </row>
    <row r="2105" spans="1:16" ht="12.75">
      <c r="A2105" t="s">
        <v>50</v>
      </c>
      <c s="34" t="s">
        <v>6296</v>
      </c>
      <c s="34" t="s">
        <v>6297</v>
      </c>
      <c s="35" t="s">
        <v>5</v>
      </c>
      <c s="6" t="s">
        <v>6298</v>
      </c>
      <c s="36" t="s">
        <v>54</v>
      </c>
      <c s="37">
        <v>1</v>
      </c>
      <c s="36">
        <v>0</v>
      </c>
      <c s="36">
        <f>ROUND(G2105*H2105,6)</f>
      </c>
      <c r="L2105" s="38">
        <v>0</v>
      </c>
      <c s="32">
        <f>ROUND(ROUND(L2105,2)*ROUND(G2105,3),2)</f>
      </c>
      <c s="36" t="s">
        <v>62</v>
      </c>
      <c>
        <f>(M2105*21)/100</f>
      </c>
      <c t="s">
        <v>28</v>
      </c>
    </row>
    <row r="2106" spans="1:5" ht="12.75">
      <c r="A2106" s="35" t="s">
        <v>56</v>
      </c>
      <c r="E2106" s="39" t="s">
        <v>6298</v>
      </c>
    </row>
    <row r="2107" spans="1:5" ht="25.5">
      <c r="A2107" s="35" t="s">
        <v>57</v>
      </c>
      <c r="E2107" s="42" t="s">
        <v>5388</v>
      </c>
    </row>
    <row r="2108" spans="1:5" ht="89.25">
      <c r="A2108" t="s">
        <v>58</v>
      </c>
      <c r="E2108" s="39" t="s">
        <v>6299</v>
      </c>
    </row>
    <row r="2109" spans="1:16" ht="12.75">
      <c r="A2109" t="s">
        <v>50</v>
      </c>
      <c s="34" t="s">
        <v>6300</v>
      </c>
      <c s="34" t="s">
        <v>6301</v>
      </c>
      <c s="35" t="s">
        <v>5</v>
      </c>
      <c s="6" t="s">
        <v>6302</v>
      </c>
      <c s="36" t="s">
        <v>54</v>
      </c>
      <c s="37">
        <v>1</v>
      </c>
      <c s="36">
        <v>0</v>
      </c>
      <c s="36">
        <f>ROUND(G2109*H2109,6)</f>
      </c>
      <c r="L2109" s="38">
        <v>0</v>
      </c>
      <c s="32">
        <f>ROUND(ROUND(L2109,2)*ROUND(G2109,3),2)</f>
      </c>
      <c s="36" t="s">
        <v>62</v>
      </c>
      <c>
        <f>(M2109*21)/100</f>
      </c>
      <c t="s">
        <v>28</v>
      </c>
    </row>
    <row r="2110" spans="1:5" ht="12.75">
      <c r="A2110" s="35" t="s">
        <v>56</v>
      </c>
      <c r="E2110" s="39" t="s">
        <v>6302</v>
      </c>
    </row>
    <row r="2111" spans="1:5" ht="25.5">
      <c r="A2111" s="35" t="s">
        <v>57</v>
      </c>
      <c r="E2111" s="42" t="s">
        <v>5392</v>
      </c>
    </row>
    <row r="2112" spans="1:5" ht="89.25">
      <c r="A2112" t="s">
        <v>58</v>
      </c>
      <c r="E2112" s="39" t="s">
        <v>6303</v>
      </c>
    </row>
    <row r="2113" spans="1:16" ht="12.75">
      <c r="A2113" t="s">
        <v>50</v>
      </c>
      <c s="34" t="s">
        <v>6304</v>
      </c>
      <c s="34" t="s">
        <v>6305</v>
      </c>
      <c s="35" t="s">
        <v>5</v>
      </c>
      <c s="6" t="s">
        <v>6306</v>
      </c>
      <c s="36" t="s">
        <v>54</v>
      </c>
      <c s="37">
        <v>2</v>
      </c>
      <c s="36">
        <v>0</v>
      </c>
      <c s="36">
        <f>ROUND(G2113*H2113,6)</f>
      </c>
      <c r="L2113" s="38">
        <v>0</v>
      </c>
      <c s="32">
        <f>ROUND(ROUND(L2113,2)*ROUND(G2113,3),2)</f>
      </c>
      <c s="36" t="s">
        <v>62</v>
      </c>
      <c>
        <f>(M2113*21)/100</f>
      </c>
      <c t="s">
        <v>28</v>
      </c>
    </row>
    <row r="2114" spans="1:5" ht="12.75">
      <c r="A2114" s="35" t="s">
        <v>56</v>
      </c>
      <c r="E2114" s="39" t="s">
        <v>6306</v>
      </c>
    </row>
    <row r="2115" spans="1:5" ht="25.5">
      <c r="A2115" s="35" t="s">
        <v>57</v>
      </c>
      <c r="E2115" s="42" t="s">
        <v>5396</v>
      </c>
    </row>
    <row r="2116" spans="1:5" ht="89.25">
      <c r="A2116" t="s">
        <v>58</v>
      </c>
      <c r="E2116" s="39" t="s">
        <v>6307</v>
      </c>
    </row>
    <row r="2117" spans="1:16" ht="12.75">
      <c r="A2117" t="s">
        <v>50</v>
      </c>
      <c s="34" t="s">
        <v>6308</v>
      </c>
      <c s="34" t="s">
        <v>6309</v>
      </c>
      <c s="35" t="s">
        <v>5</v>
      </c>
      <c s="6" t="s">
        <v>6310</v>
      </c>
      <c s="36" t="s">
        <v>54</v>
      </c>
      <c s="37">
        <v>1</v>
      </c>
      <c s="36">
        <v>0</v>
      </c>
      <c s="36">
        <f>ROUND(G2117*H2117,6)</f>
      </c>
      <c r="L2117" s="38">
        <v>0</v>
      </c>
      <c s="32">
        <f>ROUND(ROUND(L2117,2)*ROUND(G2117,3),2)</f>
      </c>
      <c s="36" t="s">
        <v>62</v>
      </c>
      <c>
        <f>(M2117*21)/100</f>
      </c>
      <c t="s">
        <v>28</v>
      </c>
    </row>
    <row r="2118" spans="1:5" ht="12.75">
      <c r="A2118" s="35" t="s">
        <v>56</v>
      </c>
      <c r="E2118" s="39" t="s">
        <v>6310</v>
      </c>
    </row>
    <row r="2119" spans="1:5" ht="25.5">
      <c r="A2119" s="35" t="s">
        <v>57</v>
      </c>
      <c r="E2119" s="42" t="s">
        <v>5400</v>
      </c>
    </row>
    <row r="2120" spans="1:5" ht="89.25">
      <c r="A2120" t="s">
        <v>58</v>
      </c>
      <c r="E2120" s="39" t="s">
        <v>6311</v>
      </c>
    </row>
    <row r="2121" spans="1:16" ht="12.75">
      <c r="A2121" t="s">
        <v>50</v>
      </c>
      <c s="34" t="s">
        <v>6312</v>
      </c>
      <c s="34" t="s">
        <v>6313</v>
      </c>
      <c s="35" t="s">
        <v>5</v>
      </c>
      <c s="6" t="s">
        <v>6314</v>
      </c>
      <c s="36" t="s">
        <v>54</v>
      </c>
      <c s="37">
        <v>1</v>
      </c>
      <c s="36">
        <v>0</v>
      </c>
      <c s="36">
        <f>ROUND(G2121*H2121,6)</f>
      </c>
      <c r="L2121" s="38">
        <v>0</v>
      </c>
      <c s="32">
        <f>ROUND(ROUND(L2121,2)*ROUND(G2121,3),2)</f>
      </c>
      <c s="36" t="s">
        <v>62</v>
      </c>
      <c>
        <f>(M2121*21)/100</f>
      </c>
      <c t="s">
        <v>28</v>
      </c>
    </row>
    <row r="2122" spans="1:5" ht="12.75">
      <c r="A2122" s="35" t="s">
        <v>56</v>
      </c>
      <c r="E2122" s="39" t="s">
        <v>6314</v>
      </c>
    </row>
    <row r="2123" spans="1:5" ht="25.5">
      <c r="A2123" s="35" t="s">
        <v>57</v>
      </c>
      <c r="E2123" s="42" t="s">
        <v>5404</v>
      </c>
    </row>
    <row r="2124" spans="1:5" ht="89.25">
      <c r="A2124" t="s">
        <v>58</v>
      </c>
      <c r="E2124" s="39" t="s">
        <v>6315</v>
      </c>
    </row>
    <row r="2125" spans="1:16" ht="12.75">
      <c r="A2125" t="s">
        <v>50</v>
      </c>
      <c s="34" t="s">
        <v>6316</v>
      </c>
      <c s="34" t="s">
        <v>6317</v>
      </c>
      <c s="35" t="s">
        <v>5</v>
      </c>
      <c s="6" t="s">
        <v>6318</v>
      </c>
      <c s="36" t="s">
        <v>54</v>
      </c>
      <c s="37">
        <v>1</v>
      </c>
      <c s="36">
        <v>0</v>
      </c>
      <c s="36">
        <f>ROUND(G2125*H2125,6)</f>
      </c>
      <c r="L2125" s="38">
        <v>0</v>
      </c>
      <c s="32">
        <f>ROUND(ROUND(L2125,2)*ROUND(G2125,3),2)</f>
      </c>
      <c s="36" t="s">
        <v>62</v>
      </c>
      <c>
        <f>(M2125*21)/100</f>
      </c>
      <c t="s">
        <v>28</v>
      </c>
    </row>
    <row r="2126" spans="1:5" ht="12.75">
      <c r="A2126" s="35" t="s">
        <v>56</v>
      </c>
      <c r="E2126" s="39" t="s">
        <v>6318</v>
      </c>
    </row>
    <row r="2127" spans="1:5" ht="25.5">
      <c r="A2127" s="35" t="s">
        <v>57</v>
      </c>
      <c r="E2127" s="42" t="s">
        <v>5412</v>
      </c>
    </row>
    <row r="2128" spans="1:5" ht="89.25">
      <c r="A2128" t="s">
        <v>58</v>
      </c>
      <c r="E2128" s="39" t="s">
        <v>6319</v>
      </c>
    </row>
    <row r="2129" spans="1:16" ht="12.75">
      <c r="A2129" t="s">
        <v>50</v>
      </c>
      <c s="34" t="s">
        <v>6320</v>
      </c>
      <c s="34" t="s">
        <v>6321</v>
      </c>
      <c s="35" t="s">
        <v>5</v>
      </c>
      <c s="6" t="s">
        <v>6322</v>
      </c>
      <c s="36" t="s">
        <v>54</v>
      </c>
      <c s="37">
        <v>1</v>
      </c>
      <c s="36">
        <v>0</v>
      </c>
      <c s="36">
        <f>ROUND(G2129*H2129,6)</f>
      </c>
      <c r="L2129" s="38">
        <v>0</v>
      </c>
      <c s="32">
        <f>ROUND(ROUND(L2129,2)*ROUND(G2129,3),2)</f>
      </c>
      <c s="36" t="s">
        <v>62</v>
      </c>
      <c>
        <f>(M2129*21)/100</f>
      </c>
      <c t="s">
        <v>28</v>
      </c>
    </row>
    <row r="2130" spans="1:5" ht="12.75">
      <c r="A2130" s="35" t="s">
        <v>56</v>
      </c>
      <c r="E2130" s="39" t="s">
        <v>6322</v>
      </c>
    </row>
    <row r="2131" spans="1:5" ht="25.5">
      <c r="A2131" s="35" t="s">
        <v>57</v>
      </c>
      <c r="E2131" s="42" t="s">
        <v>5416</v>
      </c>
    </row>
    <row r="2132" spans="1:5" ht="89.25">
      <c r="A2132" t="s">
        <v>58</v>
      </c>
      <c r="E2132" s="39" t="s">
        <v>6323</v>
      </c>
    </row>
    <row r="2133" spans="1:16" ht="12.75">
      <c r="A2133" t="s">
        <v>50</v>
      </c>
      <c s="34" t="s">
        <v>6324</v>
      </c>
      <c s="34" t="s">
        <v>6325</v>
      </c>
      <c s="35" t="s">
        <v>5</v>
      </c>
      <c s="6" t="s">
        <v>6326</v>
      </c>
      <c s="36" t="s">
        <v>54</v>
      </c>
      <c s="37">
        <v>1</v>
      </c>
      <c s="36">
        <v>0</v>
      </c>
      <c s="36">
        <f>ROUND(G2133*H2133,6)</f>
      </c>
      <c r="L2133" s="38">
        <v>0</v>
      </c>
      <c s="32">
        <f>ROUND(ROUND(L2133,2)*ROUND(G2133,3),2)</f>
      </c>
      <c s="36" t="s">
        <v>62</v>
      </c>
      <c>
        <f>(M2133*21)/100</f>
      </c>
      <c t="s">
        <v>28</v>
      </c>
    </row>
    <row r="2134" spans="1:5" ht="12.75">
      <c r="A2134" s="35" t="s">
        <v>56</v>
      </c>
      <c r="E2134" s="39" t="s">
        <v>6326</v>
      </c>
    </row>
    <row r="2135" spans="1:5" ht="25.5">
      <c r="A2135" s="35" t="s">
        <v>57</v>
      </c>
      <c r="E2135" s="42" t="s">
        <v>5420</v>
      </c>
    </row>
    <row r="2136" spans="1:5" ht="89.25">
      <c r="A2136" t="s">
        <v>58</v>
      </c>
      <c r="E2136" s="39" t="s">
        <v>6327</v>
      </c>
    </row>
    <row r="2137" spans="1:16" ht="12.75">
      <c r="A2137" t="s">
        <v>50</v>
      </c>
      <c s="34" t="s">
        <v>6328</v>
      </c>
      <c s="34" t="s">
        <v>6329</v>
      </c>
      <c s="35" t="s">
        <v>5</v>
      </c>
      <c s="6" t="s">
        <v>6330</v>
      </c>
      <c s="36" t="s">
        <v>54</v>
      </c>
      <c s="37">
        <v>1</v>
      </c>
      <c s="36">
        <v>0</v>
      </c>
      <c s="36">
        <f>ROUND(G2137*H2137,6)</f>
      </c>
      <c r="L2137" s="38">
        <v>0</v>
      </c>
      <c s="32">
        <f>ROUND(ROUND(L2137,2)*ROUND(G2137,3),2)</f>
      </c>
      <c s="36" t="s">
        <v>62</v>
      </c>
      <c>
        <f>(M2137*21)/100</f>
      </c>
      <c t="s">
        <v>28</v>
      </c>
    </row>
    <row r="2138" spans="1:5" ht="12.75">
      <c r="A2138" s="35" t="s">
        <v>56</v>
      </c>
      <c r="E2138" s="39" t="s">
        <v>6330</v>
      </c>
    </row>
    <row r="2139" spans="1:5" ht="25.5">
      <c r="A2139" s="35" t="s">
        <v>57</v>
      </c>
      <c r="E2139" s="42" t="s">
        <v>5424</v>
      </c>
    </row>
    <row r="2140" spans="1:5" ht="89.25">
      <c r="A2140" t="s">
        <v>58</v>
      </c>
      <c r="E2140" s="39" t="s">
        <v>6331</v>
      </c>
    </row>
    <row r="2141" spans="1:16" ht="12.75">
      <c r="A2141" t="s">
        <v>50</v>
      </c>
      <c s="34" t="s">
        <v>6332</v>
      </c>
      <c s="34" t="s">
        <v>6333</v>
      </c>
      <c s="35" t="s">
        <v>5</v>
      </c>
      <c s="6" t="s">
        <v>6334</v>
      </c>
      <c s="36" t="s">
        <v>54</v>
      </c>
      <c s="37">
        <v>1</v>
      </c>
      <c s="36">
        <v>0</v>
      </c>
      <c s="36">
        <f>ROUND(G2141*H2141,6)</f>
      </c>
      <c r="L2141" s="38">
        <v>0</v>
      </c>
      <c s="32">
        <f>ROUND(ROUND(L2141,2)*ROUND(G2141,3),2)</f>
      </c>
      <c s="36" t="s">
        <v>62</v>
      </c>
      <c>
        <f>(M2141*21)/100</f>
      </c>
      <c t="s">
        <v>28</v>
      </c>
    </row>
    <row r="2142" spans="1:5" ht="12.75">
      <c r="A2142" s="35" t="s">
        <v>56</v>
      </c>
      <c r="E2142" s="39" t="s">
        <v>6334</v>
      </c>
    </row>
    <row r="2143" spans="1:5" ht="25.5">
      <c r="A2143" s="35" t="s">
        <v>57</v>
      </c>
      <c r="E2143" s="42" t="s">
        <v>5428</v>
      </c>
    </row>
    <row r="2144" spans="1:5" ht="89.25">
      <c r="A2144" t="s">
        <v>58</v>
      </c>
      <c r="E2144" s="39" t="s">
        <v>6335</v>
      </c>
    </row>
    <row r="2145" spans="1:16" ht="12.75">
      <c r="A2145" t="s">
        <v>50</v>
      </c>
      <c s="34" t="s">
        <v>6336</v>
      </c>
      <c s="34" t="s">
        <v>6337</v>
      </c>
      <c s="35" t="s">
        <v>5</v>
      </c>
      <c s="6" t="s">
        <v>6338</v>
      </c>
      <c s="36" t="s">
        <v>54</v>
      </c>
      <c s="37">
        <v>1</v>
      </c>
      <c s="36">
        <v>0</v>
      </c>
      <c s="36">
        <f>ROUND(G2145*H2145,6)</f>
      </c>
      <c r="L2145" s="38">
        <v>0</v>
      </c>
      <c s="32">
        <f>ROUND(ROUND(L2145,2)*ROUND(G2145,3),2)</f>
      </c>
      <c s="36" t="s">
        <v>62</v>
      </c>
      <c>
        <f>(M2145*21)/100</f>
      </c>
      <c t="s">
        <v>28</v>
      </c>
    </row>
    <row r="2146" spans="1:5" ht="12.75">
      <c r="A2146" s="35" t="s">
        <v>56</v>
      </c>
      <c r="E2146" s="39" t="s">
        <v>6338</v>
      </c>
    </row>
    <row r="2147" spans="1:5" ht="25.5">
      <c r="A2147" s="35" t="s">
        <v>57</v>
      </c>
      <c r="E2147" s="42" t="s">
        <v>5432</v>
      </c>
    </row>
    <row r="2148" spans="1:5" ht="89.25">
      <c r="A2148" t="s">
        <v>58</v>
      </c>
      <c r="E2148" s="39" t="s">
        <v>6339</v>
      </c>
    </row>
    <row r="2149" spans="1:16" ht="12.75">
      <c r="A2149" t="s">
        <v>50</v>
      </c>
      <c s="34" t="s">
        <v>6340</v>
      </c>
      <c s="34" t="s">
        <v>6341</v>
      </c>
      <c s="35" t="s">
        <v>5</v>
      </c>
      <c s="6" t="s">
        <v>6342</v>
      </c>
      <c s="36" t="s">
        <v>54</v>
      </c>
      <c s="37">
        <v>1</v>
      </c>
      <c s="36">
        <v>0</v>
      </c>
      <c s="36">
        <f>ROUND(G2149*H2149,6)</f>
      </c>
      <c r="L2149" s="38">
        <v>0</v>
      </c>
      <c s="32">
        <f>ROUND(ROUND(L2149,2)*ROUND(G2149,3),2)</f>
      </c>
      <c s="36" t="s">
        <v>62</v>
      </c>
      <c>
        <f>(M2149*21)/100</f>
      </c>
      <c t="s">
        <v>28</v>
      </c>
    </row>
    <row r="2150" spans="1:5" ht="12.75">
      <c r="A2150" s="35" t="s">
        <v>56</v>
      </c>
      <c r="E2150" s="39" t="s">
        <v>6342</v>
      </c>
    </row>
    <row r="2151" spans="1:5" ht="25.5">
      <c r="A2151" s="35" t="s">
        <v>57</v>
      </c>
      <c r="E2151" s="42" t="s">
        <v>5436</v>
      </c>
    </row>
    <row r="2152" spans="1:5" ht="89.25">
      <c r="A2152" t="s">
        <v>58</v>
      </c>
      <c r="E2152" s="39" t="s">
        <v>6343</v>
      </c>
    </row>
    <row r="2153" spans="1:16" ht="12.75">
      <c r="A2153" t="s">
        <v>50</v>
      </c>
      <c s="34" t="s">
        <v>6344</v>
      </c>
      <c s="34" t="s">
        <v>6345</v>
      </c>
      <c s="35" t="s">
        <v>5</v>
      </c>
      <c s="6" t="s">
        <v>6346</v>
      </c>
      <c s="36" t="s">
        <v>54</v>
      </c>
      <c s="37">
        <v>1</v>
      </c>
      <c s="36">
        <v>0</v>
      </c>
      <c s="36">
        <f>ROUND(G2153*H2153,6)</f>
      </c>
      <c r="L2153" s="38">
        <v>0</v>
      </c>
      <c s="32">
        <f>ROUND(ROUND(L2153,2)*ROUND(G2153,3),2)</f>
      </c>
      <c s="36" t="s">
        <v>62</v>
      </c>
      <c>
        <f>(M2153*21)/100</f>
      </c>
      <c t="s">
        <v>28</v>
      </c>
    </row>
    <row r="2154" spans="1:5" ht="12.75">
      <c r="A2154" s="35" t="s">
        <v>56</v>
      </c>
      <c r="E2154" s="39" t="s">
        <v>6346</v>
      </c>
    </row>
    <row r="2155" spans="1:5" ht="25.5">
      <c r="A2155" s="35" t="s">
        <v>57</v>
      </c>
      <c r="E2155" s="42" t="s">
        <v>5440</v>
      </c>
    </row>
    <row r="2156" spans="1:5" ht="89.25">
      <c r="A2156" t="s">
        <v>58</v>
      </c>
      <c r="E2156" s="39" t="s">
        <v>6347</v>
      </c>
    </row>
    <row r="2157" spans="1:16" ht="12.75">
      <c r="A2157" t="s">
        <v>50</v>
      </c>
      <c s="34" t="s">
        <v>6348</v>
      </c>
      <c s="34" t="s">
        <v>6349</v>
      </c>
      <c s="35" t="s">
        <v>5</v>
      </c>
      <c s="6" t="s">
        <v>6350</v>
      </c>
      <c s="36" t="s">
        <v>54</v>
      </c>
      <c s="37">
        <v>1</v>
      </c>
      <c s="36">
        <v>0</v>
      </c>
      <c s="36">
        <f>ROUND(G2157*H2157,6)</f>
      </c>
      <c r="L2157" s="38">
        <v>0</v>
      </c>
      <c s="32">
        <f>ROUND(ROUND(L2157,2)*ROUND(G2157,3),2)</f>
      </c>
      <c s="36" t="s">
        <v>62</v>
      </c>
      <c>
        <f>(M2157*21)/100</f>
      </c>
      <c t="s">
        <v>28</v>
      </c>
    </row>
    <row r="2158" spans="1:5" ht="12.75">
      <c r="A2158" s="35" t="s">
        <v>56</v>
      </c>
      <c r="E2158" s="39" t="s">
        <v>6350</v>
      </c>
    </row>
    <row r="2159" spans="1:5" ht="25.5">
      <c r="A2159" s="35" t="s">
        <v>57</v>
      </c>
      <c r="E2159" s="42" t="s">
        <v>5444</v>
      </c>
    </row>
    <row r="2160" spans="1:5" ht="89.25">
      <c r="A2160" t="s">
        <v>58</v>
      </c>
      <c r="E2160" s="39" t="s">
        <v>6351</v>
      </c>
    </row>
    <row r="2161" spans="1:16" ht="12.75">
      <c r="A2161" t="s">
        <v>50</v>
      </c>
      <c s="34" t="s">
        <v>6352</v>
      </c>
      <c s="34" t="s">
        <v>6353</v>
      </c>
      <c s="35" t="s">
        <v>5</v>
      </c>
      <c s="6" t="s">
        <v>6354</v>
      </c>
      <c s="36" t="s">
        <v>54</v>
      </c>
      <c s="37">
        <v>4</v>
      </c>
      <c s="36">
        <v>0</v>
      </c>
      <c s="36">
        <f>ROUND(G2161*H2161,6)</f>
      </c>
      <c r="L2161" s="38">
        <v>0</v>
      </c>
      <c s="32">
        <f>ROUND(ROUND(L2161,2)*ROUND(G2161,3),2)</f>
      </c>
      <c s="36" t="s">
        <v>62</v>
      </c>
      <c>
        <f>(M2161*21)/100</f>
      </c>
      <c t="s">
        <v>28</v>
      </c>
    </row>
    <row r="2162" spans="1:5" ht="12.75">
      <c r="A2162" s="35" t="s">
        <v>56</v>
      </c>
      <c r="E2162" s="39" t="s">
        <v>6354</v>
      </c>
    </row>
    <row r="2163" spans="1:5" ht="25.5">
      <c r="A2163" s="35" t="s">
        <v>57</v>
      </c>
      <c r="E2163" s="42" t="s">
        <v>5896</v>
      </c>
    </row>
    <row r="2164" spans="1:5" ht="89.25">
      <c r="A2164" t="s">
        <v>58</v>
      </c>
      <c r="E2164" s="39" t="s">
        <v>6355</v>
      </c>
    </row>
    <row r="2165" spans="1:16" ht="12.75">
      <c r="A2165" t="s">
        <v>50</v>
      </c>
      <c s="34" t="s">
        <v>6356</v>
      </c>
      <c s="34" t="s">
        <v>6357</v>
      </c>
      <c s="35" t="s">
        <v>5</v>
      </c>
      <c s="6" t="s">
        <v>6358</v>
      </c>
      <c s="36" t="s">
        <v>54</v>
      </c>
      <c s="37">
        <v>1</v>
      </c>
      <c s="36">
        <v>0</v>
      </c>
      <c s="36">
        <f>ROUND(G2165*H2165,6)</f>
      </c>
      <c r="L2165" s="38">
        <v>0</v>
      </c>
      <c s="32">
        <f>ROUND(ROUND(L2165,2)*ROUND(G2165,3),2)</f>
      </c>
      <c s="36" t="s">
        <v>62</v>
      </c>
      <c>
        <f>(M2165*21)/100</f>
      </c>
      <c t="s">
        <v>28</v>
      </c>
    </row>
    <row r="2166" spans="1:5" ht="12.75">
      <c r="A2166" s="35" t="s">
        <v>56</v>
      </c>
      <c r="E2166" s="39" t="s">
        <v>6358</v>
      </c>
    </row>
    <row r="2167" spans="1:5" ht="25.5">
      <c r="A2167" s="35" t="s">
        <v>57</v>
      </c>
      <c r="E2167" s="42" t="s">
        <v>5448</v>
      </c>
    </row>
    <row r="2168" spans="1:5" ht="89.25">
      <c r="A2168" t="s">
        <v>58</v>
      </c>
      <c r="E2168" s="39" t="s">
        <v>6359</v>
      </c>
    </row>
    <row r="2169" spans="1:16" ht="12.75">
      <c r="A2169" t="s">
        <v>50</v>
      </c>
      <c s="34" t="s">
        <v>6360</v>
      </c>
      <c s="34" t="s">
        <v>6361</v>
      </c>
      <c s="35" t="s">
        <v>5</v>
      </c>
      <c s="6" t="s">
        <v>6362</v>
      </c>
      <c s="36" t="s">
        <v>54</v>
      </c>
      <c s="37">
        <v>1</v>
      </c>
      <c s="36">
        <v>0</v>
      </c>
      <c s="36">
        <f>ROUND(G2169*H2169,6)</f>
      </c>
      <c r="L2169" s="38">
        <v>0</v>
      </c>
      <c s="32">
        <f>ROUND(ROUND(L2169,2)*ROUND(G2169,3),2)</f>
      </c>
      <c s="36" t="s">
        <v>62</v>
      </c>
      <c>
        <f>(M2169*21)/100</f>
      </c>
      <c t="s">
        <v>28</v>
      </c>
    </row>
    <row r="2170" spans="1:5" ht="12.75">
      <c r="A2170" s="35" t="s">
        <v>56</v>
      </c>
      <c r="E2170" s="39" t="s">
        <v>6362</v>
      </c>
    </row>
    <row r="2171" spans="1:5" ht="25.5">
      <c r="A2171" s="35" t="s">
        <v>57</v>
      </c>
      <c r="E2171" s="42" t="s">
        <v>5452</v>
      </c>
    </row>
    <row r="2172" spans="1:5" ht="89.25">
      <c r="A2172" t="s">
        <v>58</v>
      </c>
      <c r="E2172" s="39" t="s">
        <v>6363</v>
      </c>
    </row>
    <row r="2173" spans="1:16" ht="12.75">
      <c r="A2173" t="s">
        <v>50</v>
      </c>
      <c s="34" t="s">
        <v>6364</v>
      </c>
      <c s="34" t="s">
        <v>6365</v>
      </c>
      <c s="35" t="s">
        <v>5</v>
      </c>
      <c s="6" t="s">
        <v>6366</v>
      </c>
      <c s="36" t="s">
        <v>54</v>
      </c>
      <c s="37">
        <v>1</v>
      </c>
      <c s="36">
        <v>0</v>
      </c>
      <c s="36">
        <f>ROUND(G2173*H2173,6)</f>
      </c>
      <c r="L2173" s="38">
        <v>0</v>
      </c>
      <c s="32">
        <f>ROUND(ROUND(L2173,2)*ROUND(G2173,3),2)</f>
      </c>
      <c s="36" t="s">
        <v>62</v>
      </c>
      <c>
        <f>(M2173*21)/100</f>
      </c>
      <c t="s">
        <v>28</v>
      </c>
    </row>
    <row r="2174" spans="1:5" ht="12.75">
      <c r="A2174" s="35" t="s">
        <v>56</v>
      </c>
      <c r="E2174" s="39" t="s">
        <v>6366</v>
      </c>
    </row>
    <row r="2175" spans="1:5" ht="25.5">
      <c r="A2175" s="35" t="s">
        <v>57</v>
      </c>
      <c r="E2175" s="42" t="s">
        <v>5456</v>
      </c>
    </row>
    <row r="2176" spans="1:5" ht="89.25">
      <c r="A2176" t="s">
        <v>58</v>
      </c>
      <c r="E2176" s="39" t="s">
        <v>6367</v>
      </c>
    </row>
    <row r="2177" spans="1:16" ht="12.75">
      <c r="A2177" t="s">
        <v>50</v>
      </c>
      <c s="34" t="s">
        <v>6368</v>
      </c>
      <c s="34" t="s">
        <v>6369</v>
      </c>
      <c s="35" t="s">
        <v>5</v>
      </c>
      <c s="6" t="s">
        <v>6370</v>
      </c>
      <c s="36" t="s">
        <v>54</v>
      </c>
      <c s="37">
        <v>1</v>
      </c>
      <c s="36">
        <v>0</v>
      </c>
      <c s="36">
        <f>ROUND(G2177*H2177,6)</f>
      </c>
      <c r="L2177" s="38">
        <v>0</v>
      </c>
      <c s="32">
        <f>ROUND(ROUND(L2177,2)*ROUND(G2177,3),2)</f>
      </c>
      <c s="36" t="s">
        <v>62</v>
      </c>
      <c>
        <f>(M2177*21)/100</f>
      </c>
      <c t="s">
        <v>28</v>
      </c>
    </row>
    <row r="2178" spans="1:5" ht="12.75">
      <c r="A2178" s="35" t="s">
        <v>56</v>
      </c>
      <c r="E2178" s="39" t="s">
        <v>6370</v>
      </c>
    </row>
    <row r="2179" spans="1:5" ht="25.5">
      <c r="A2179" s="35" t="s">
        <v>57</v>
      </c>
      <c r="E2179" s="42" t="s">
        <v>5460</v>
      </c>
    </row>
    <row r="2180" spans="1:5" ht="89.25">
      <c r="A2180" t="s">
        <v>58</v>
      </c>
      <c r="E2180" s="39" t="s">
        <v>6371</v>
      </c>
    </row>
    <row r="2181" spans="1:16" ht="12.75">
      <c r="A2181" t="s">
        <v>50</v>
      </c>
      <c s="34" t="s">
        <v>6372</v>
      </c>
      <c s="34" t="s">
        <v>6373</v>
      </c>
      <c s="35" t="s">
        <v>5</v>
      </c>
      <c s="6" t="s">
        <v>6374</v>
      </c>
      <c s="36" t="s">
        <v>54</v>
      </c>
      <c s="37">
        <v>1</v>
      </c>
      <c s="36">
        <v>0</v>
      </c>
      <c s="36">
        <f>ROUND(G2181*H2181,6)</f>
      </c>
      <c r="L2181" s="38">
        <v>0</v>
      </c>
      <c s="32">
        <f>ROUND(ROUND(L2181,2)*ROUND(G2181,3),2)</f>
      </c>
      <c s="36" t="s">
        <v>62</v>
      </c>
      <c>
        <f>(M2181*21)/100</f>
      </c>
      <c t="s">
        <v>28</v>
      </c>
    </row>
    <row r="2182" spans="1:5" ht="12.75">
      <c r="A2182" s="35" t="s">
        <v>56</v>
      </c>
      <c r="E2182" s="39" t="s">
        <v>6374</v>
      </c>
    </row>
    <row r="2183" spans="1:5" ht="25.5">
      <c r="A2183" s="35" t="s">
        <v>57</v>
      </c>
      <c r="E2183" s="42" t="s">
        <v>5476</v>
      </c>
    </row>
    <row r="2184" spans="1:5" ht="89.25">
      <c r="A2184" t="s">
        <v>58</v>
      </c>
      <c r="E2184" s="39" t="s">
        <v>6375</v>
      </c>
    </row>
    <row r="2185" spans="1:16" ht="12.75">
      <c r="A2185" t="s">
        <v>50</v>
      </c>
      <c s="34" t="s">
        <v>6376</v>
      </c>
      <c s="34" t="s">
        <v>6377</v>
      </c>
      <c s="35" t="s">
        <v>5</v>
      </c>
      <c s="6" t="s">
        <v>6378</v>
      </c>
      <c s="36" t="s">
        <v>54</v>
      </c>
      <c s="37">
        <v>1</v>
      </c>
      <c s="36">
        <v>0</v>
      </c>
      <c s="36">
        <f>ROUND(G2185*H2185,6)</f>
      </c>
      <c r="L2185" s="38">
        <v>0</v>
      </c>
      <c s="32">
        <f>ROUND(ROUND(L2185,2)*ROUND(G2185,3),2)</f>
      </c>
      <c s="36" t="s">
        <v>62</v>
      </c>
      <c>
        <f>(M2185*21)/100</f>
      </c>
      <c t="s">
        <v>28</v>
      </c>
    </row>
    <row r="2186" spans="1:5" ht="12.75">
      <c r="A2186" s="35" t="s">
        <v>56</v>
      </c>
      <c r="E2186" s="39" t="s">
        <v>6378</v>
      </c>
    </row>
    <row r="2187" spans="1:5" ht="25.5">
      <c r="A2187" s="35" t="s">
        <v>57</v>
      </c>
      <c r="E2187" s="42" t="s">
        <v>5480</v>
      </c>
    </row>
    <row r="2188" spans="1:5" ht="89.25">
      <c r="A2188" t="s">
        <v>58</v>
      </c>
      <c r="E2188" s="39" t="s">
        <v>6379</v>
      </c>
    </row>
    <row r="2189" spans="1:16" ht="12.75">
      <c r="A2189" t="s">
        <v>50</v>
      </c>
      <c s="34" t="s">
        <v>6380</v>
      </c>
      <c s="34" t="s">
        <v>6381</v>
      </c>
      <c s="35" t="s">
        <v>5</v>
      </c>
      <c s="6" t="s">
        <v>6382</v>
      </c>
      <c s="36" t="s">
        <v>54</v>
      </c>
      <c s="37">
        <v>1</v>
      </c>
      <c s="36">
        <v>0</v>
      </c>
      <c s="36">
        <f>ROUND(G2189*H2189,6)</f>
      </c>
      <c r="L2189" s="38">
        <v>0</v>
      </c>
      <c s="32">
        <f>ROUND(ROUND(L2189,2)*ROUND(G2189,3),2)</f>
      </c>
      <c s="36" t="s">
        <v>62</v>
      </c>
      <c>
        <f>(M2189*21)/100</f>
      </c>
      <c t="s">
        <v>28</v>
      </c>
    </row>
    <row r="2190" spans="1:5" ht="12.75">
      <c r="A2190" s="35" t="s">
        <v>56</v>
      </c>
      <c r="E2190" s="39" t="s">
        <v>6382</v>
      </c>
    </row>
    <row r="2191" spans="1:5" ht="25.5">
      <c r="A2191" s="35" t="s">
        <v>57</v>
      </c>
      <c r="E2191" s="42" t="s">
        <v>5484</v>
      </c>
    </row>
    <row r="2192" spans="1:5" ht="89.25">
      <c r="A2192" t="s">
        <v>58</v>
      </c>
      <c r="E2192" s="39" t="s">
        <v>6383</v>
      </c>
    </row>
    <row r="2193" spans="1:16" ht="12.75">
      <c r="A2193" t="s">
        <v>50</v>
      </c>
      <c s="34" t="s">
        <v>6384</v>
      </c>
      <c s="34" t="s">
        <v>6385</v>
      </c>
      <c s="35" t="s">
        <v>5</v>
      </c>
      <c s="6" t="s">
        <v>6386</v>
      </c>
      <c s="36" t="s">
        <v>54</v>
      </c>
      <c s="37">
        <v>2</v>
      </c>
      <c s="36">
        <v>0</v>
      </c>
      <c s="36">
        <f>ROUND(G2193*H2193,6)</f>
      </c>
      <c r="L2193" s="38">
        <v>0</v>
      </c>
      <c s="32">
        <f>ROUND(ROUND(L2193,2)*ROUND(G2193,3),2)</f>
      </c>
      <c s="36" t="s">
        <v>62</v>
      </c>
      <c>
        <f>(M2193*21)/100</f>
      </c>
      <c t="s">
        <v>28</v>
      </c>
    </row>
    <row r="2194" spans="1:5" ht="12.75">
      <c r="A2194" s="35" t="s">
        <v>56</v>
      </c>
      <c r="E2194" s="39" t="s">
        <v>6386</v>
      </c>
    </row>
    <row r="2195" spans="1:5" ht="25.5">
      <c r="A2195" s="35" t="s">
        <v>57</v>
      </c>
      <c r="E2195" s="42" t="s">
        <v>5488</v>
      </c>
    </row>
    <row r="2196" spans="1:5" ht="89.25">
      <c r="A2196" t="s">
        <v>58</v>
      </c>
      <c r="E2196" s="39" t="s">
        <v>6387</v>
      </c>
    </row>
    <row r="2197" spans="1:16" ht="12.75">
      <c r="A2197" t="s">
        <v>50</v>
      </c>
      <c s="34" t="s">
        <v>6388</v>
      </c>
      <c s="34" t="s">
        <v>6389</v>
      </c>
      <c s="35" t="s">
        <v>5</v>
      </c>
      <c s="6" t="s">
        <v>6390</v>
      </c>
      <c s="36" t="s">
        <v>54</v>
      </c>
      <c s="37">
        <v>2</v>
      </c>
      <c s="36">
        <v>0</v>
      </c>
      <c s="36">
        <f>ROUND(G2197*H2197,6)</f>
      </c>
      <c r="L2197" s="38">
        <v>0</v>
      </c>
      <c s="32">
        <f>ROUND(ROUND(L2197,2)*ROUND(G2197,3),2)</f>
      </c>
      <c s="36" t="s">
        <v>62</v>
      </c>
      <c>
        <f>(M2197*21)/100</f>
      </c>
      <c t="s">
        <v>28</v>
      </c>
    </row>
    <row r="2198" spans="1:5" ht="12.75">
      <c r="A2198" s="35" t="s">
        <v>56</v>
      </c>
      <c r="E2198" s="39" t="s">
        <v>6390</v>
      </c>
    </row>
    <row r="2199" spans="1:5" ht="25.5">
      <c r="A2199" s="35" t="s">
        <v>57</v>
      </c>
      <c r="E2199" s="42" t="s">
        <v>5492</v>
      </c>
    </row>
    <row r="2200" spans="1:5" ht="89.25">
      <c r="A2200" t="s">
        <v>58</v>
      </c>
      <c r="E2200" s="39" t="s">
        <v>6391</v>
      </c>
    </row>
    <row r="2201" spans="1:16" ht="12.75">
      <c r="A2201" t="s">
        <v>50</v>
      </c>
      <c s="34" t="s">
        <v>6392</v>
      </c>
      <c s="34" t="s">
        <v>6393</v>
      </c>
      <c s="35" t="s">
        <v>5</v>
      </c>
      <c s="6" t="s">
        <v>6394</v>
      </c>
      <c s="36" t="s">
        <v>54</v>
      </c>
      <c s="37">
        <v>3</v>
      </c>
      <c s="36">
        <v>0</v>
      </c>
      <c s="36">
        <f>ROUND(G2201*H2201,6)</f>
      </c>
      <c r="L2201" s="38">
        <v>0</v>
      </c>
      <c s="32">
        <f>ROUND(ROUND(L2201,2)*ROUND(G2201,3),2)</f>
      </c>
      <c s="36" t="s">
        <v>62</v>
      </c>
      <c>
        <f>(M2201*21)/100</f>
      </c>
      <c t="s">
        <v>28</v>
      </c>
    </row>
    <row r="2202" spans="1:5" ht="12.75">
      <c r="A2202" s="35" t="s">
        <v>56</v>
      </c>
      <c r="E2202" s="39" t="s">
        <v>6394</v>
      </c>
    </row>
    <row r="2203" spans="1:5" ht="25.5">
      <c r="A2203" s="35" t="s">
        <v>57</v>
      </c>
      <c r="E2203" s="42" t="s">
        <v>5496</v>
      </c>
    </row>
    <row r="2204" spans="1:5" ht="89.25">
      <c r="A2204" t="s">
        <v>58</v>
      </c>
      <c r="E2204" s="39" t="s">
        <v>6395</v>
      </c>
    </row>
    <row r="2205" spans="1:16" ht="12.75">
      <c r="A2205" t="s">
        <v>50</v>
      </c>
      <c s="34" t="s">
        <v>6396</v>
      </c>
      <c s="34" t="s">
        <v>6397</v>
      </c>
      <c s="35" t="s">
        <v>5</v>
      </c>
      <c s="6" t="s">
        <v>6398</v>
      </c>
      <c s="36" t="s">
        <v>54</v>
      </c>
      <c s="37">
        <v>2</v>
      </c>
      <c s="36">
        <v>0</v>
      </c>
      <c s="36">
        <f>ROUND(G2205*H2205,6)</f>
      </c>
      <c r="L2205" s="38">
        <v>0</v>
      </c>
      <c s="32">
        <f>ROUND(ROUND(L2205,2)*ROUND(G2205,3),2)</f>
      </c>
      <c s="36" t="s">
        <v>62</v>
      </c>
      <c>
        <f>(M2205*21)/100</f>
      </c>
      <c t="s">
        <v>28</v>
      </c>
    </row>
    <row r="2206" spans="1:5" ht="12.75">
      <c r="A2206" s="35" t="s">
        <v>56</v>
      </c>
      <c r="E2206" s="39" t="s">
        <v>6398</v>
      </c>
    </row>
    <row r="2207" spans="1:5" ht="25.5">
      <c r="A2207" s="35" t="s">
        <v>57</v>
      </c>
      <c r="E2207" s="42" t="s">
        <v>5500</v>
      </c>
    </row>
    <row r="2208" spans="1:5" ht="89.25">
      <c r="A2208" t="s">
        <v>58</v>
      </c>
      <c r="E2208" s="39" t="s">
        <v>6399</v>
      </c>
    </row>
    <row r="2209" spans="1:16" ht="12.75">
      <c r="A2209" t="s">
        <v>50</v>
      </c>
      <c s="34" t="s">
        <v>6400</v>
      </c>
      <c s="34" t="s">
        <v>6401</v>
      </c>
      <c s="35" t="s">
        <v>5</v>
      </c>
      <c s="6" t="s">
        <v>6402</v>
      </c>
      <c s="36" t="s">
        <v>54</v>
      </c>
      <c s="37">
        <v>2</v>
      </c>
      <c s="36">
        <v>0</v>
      </c>
      <c s="36">
        <f>ROUND(G2209*H2209,6)</f>
      </c>
      <c r="L2209" s="38">
        <v>0</v>
      </c>
      <c s="32">
        <f>ROUND(ROUND(L2209,2)*ROUND(G2209,3),2)</f>
      </c>
      <c s="36" t="s">
        <v>62</v>
      </c>
      <c>
        <f>(M2209*21)/100</f>
      </c>
      <c t="s">
        <v>28</v>
      </c>
    </row>
    <row r="2210" spans="1:5" ht="12.75">
      <c r="A2210" s="35" t="s">
        <v>56</v>
      </c>
      <c r="E2210" s="39" t="s">
        <v>6402</v>
      </c>
    </row>
    <row r="2211" spans="1:5" ht="25.5">
      <c r="A2211" s="35" t="s">
        <v>57</v>
      </c>
      <c r="E2211" s="42" t="s">
        <v>5504</v>
      </c>
    </row>
    <row r="2212" spans="1:5" ht="89.25">
      <c r="A2212" t="s">
        <v>58</v>
      </c>
      <c r="E2212" s="39" t="s">
        <v>6403</v>
      </c>
    </row>
    <row r="2213" spans="1:16" ht="12.75">
      <c r="A2213" t="s">
        <v>50</v>
      </c>
      <c s="34" t="s">
        <v>6404</v>
      </c>
      <c s="34" t="s">
        <v>6405</v>
      </c>
      <c s="35" t="s">
        <v>5</v>
      </c>
      <c s="6" t="s">
        <v>6406</v>
      </c>
      <c s="36" t="s">
        <v>54</v>
      </c>
      <c s="37">
        <v>2</v>
      </c>
      <c s="36">
        <v>0</v>
      </c>
      <c s="36">
        <f>ROUND(G2213*H2213,6)</f>
      </c>
      <c r="L2213" s="38">
        <v>0</v>
      </c>
      <c s="32">
        <f>ROUND(ROUND(L2213,2)*ROUND(G2213,3),2)</f>
      </c>
      <c s="36" t="s">
        <v>62</v>
      </c>
      <c>
        <f>(M2213*21)/100</f>
      </c>
      <c t="s">
        <v>28</v>
      </c>
    </row>
    <row r="2214" spans="1:5" ht="12.75">
      <c r="A2214" s="35" t="s">
        <v>56</v>
      </c>
      <c r="E2214" s="39" t="s">
        <v>6406</v>
      </c>
    </row>
    <row r="2215" spans="1:5" ht="25.5">
      <c r="A2215" s="35" t="s">
        <v>57</v>
      </c>
      <c r="E2215" s="42" t="s">
        <v>5508</v>
      </c>
    </row>
    <row r="2216" spans="1:5" ht="89.25">
      <c r="A2216" t="s">
        <v>58</v>
      </c>
      <c r="E2216" s="39" t="s">
        <v>6407</v>
      </c>
    </row>
    <row r="2217" spans="1:16" ht="12.75">
      <c r="A2217" t="s">
        <v>50</v>
      </c>
      <c s="34" t="s">
        <v>6408</v>
      </c>
      <c s="34" t="s">
        <v>6409</v>
      </c>
      <c s="35" t="s">
        <v>5</v>
      </c>
      <c s="6" t="s">
        <v>6410</v>
      </c>
      <c s="36" t="s">
        <v>54</v>
      </c>
      <c s="37">
        <v>2</v>
      </c>
      <c s="36">
        <v>0</v>
      </c>
      <c s="36">
        <f>ROUND(G2217*H2217,6)</f>
      </c>
      <c r="L2217" s="38">
        <v>0</v>
      </c>
      <c s="32">
        <f>ROUND(ROUND(L2217,2)*ROUND(G2217,3),2)</f>
      </c>
      <c s="36" t="s">
        <v>62</v>
      </c>
      <c>
        <f>(M2217*21)/100</f>
      </c>
      <c t="s">
        <v>28</v>
      </c>
    </row>
    <row r="2218" spans="1:5" ht="12.75">
      <c r="A2218" s="35" t="s">
        <v>56</v>
      </c>
      <c r="E2218" s="39" t="s">
        <v>6410</v>
      </c>
    </row>
    <row r="2219" spans="1:5" ht="25.5">
      <c r="A2219" s="35" t="s">
        <v>57</v>
      </c>
      <c r="E2219" s="42" t="s">
        <v>5512</v>
      </c>
    </row>
    <row r="2220" spans="1:5" ht="89.25">
      <c r="A2220" t="s">
        <v>58</v>
      </c>
      <c r="E2220" s="39" t="s">
        <v>6411</v>
      </c>
    </row>
    <row r="2221" spans="1:16" ht="12.75">
      <c r="A2221" t="s">
        <v>50</v>
      </c>
      <c s="34" t="s">
        <v>6412</v>
      </c>
      <c s="34" t="s">
        <v>6413</v>
      </c>
      <c s="35" t="s">
        <v>5</v>
      </c>
      <c s="6" t="s">
        <v>6414</v>
      </c>
      <c s="36" t="s">
        <v>54</v>
      </c>
      <c s="37">
        <v>5</v>
      </c>
      <c s="36">
        <v>0</v>
      </c>
      <c s="36">
        <f>ROUND(G2221*H2221,6)</f>
      </c>
      <c r="L2221" s="38">
        <v>0</v>
      </c>
      <c s="32">
        <f>ROUND(ROUND(L2221,2)*ROUND(G2221,3),2)</f>
      </c>
      <c s="36" t="s">
        <v>62</v>
      </c>
      <c>
        <f>(M2221*21)/100</f>
      </c>
      <c t="s">
        <v>28</v>
      </c>
    </row>
    <row r="2222" spans="1:5" ht="12.75">
      <c r="A2222" s="35" t="s">
        <v>56</v>
      </c>
      <c r="E2222" s="39" t="s">
        <v>6414</v>
      </c>
    </row>
    <row r="2223" spans="1:5" ht="25.5">
      <c r="A2223" s="35" t="s">
        <v>57</v>
      </c>
      <c r="E2223" s="42" t="s">
        <v>5516</v>
      </c>
    </row>
    <row r="2224" spans="1:5" ht="89.25">
      <c r="A2224" t="s">
        <v>58</v>
      </c>
      <c r="E2224" s="39" t="s">
        <v>6411</v>
      </c>
    </row>
    <row r="2225" spans="1:16" ht="12.75">
      <c r="A2225" t="s">
        <v>50</v>
      </c>
      <c s="34" t="s">
        <v>6415</v>
      </c>
      <c s="34" t="s">
        <v>6416</v>
      </c>
      <c s="35" t="s">
        <v>5</v>
      </c>
      <c s="6" t="s">
        <v>6417</v>
      </c>
      <c s="36" t="s">
        <v>54</v>
      </c>
      <c s="37">
        <v>1</v>
      </c>
      <c s="36">
        <v>0</v>
      </c>
      <c s="36">
        <f>ROUND(G2225*H2225,6)</f>
      </c>
      <c r="L2225" s="38">
        <v>0</v>
      </c>
      <c s="32">
        <f>ROUND(ROUND(L2225,2)*ROUND(G2225,3),2)</f>
      </c>
      <c s="36" t="s">
        <v>62</v>
      </c>
      <c>
        <f>(M2225*21)/100</f>
      </c>
      <c t="s">
        <v>28</v>
      </c>
    </row>
    <row r="2226" spans="1:5" ht="12.75">
      <c r="A2226" s="35" t="s">
        <v>56</v>
      </c>
      <c r="E2226" s="39" t="s">
        <v>6417</v>
      </c>
    </row>
    <row r="2227" spans="1:5" ht="25.5">
      <c r="A2227" s="35" t="s">
        <v>57</v>
      </c>
      <c r="E2227" s="42" t="s">
        <v>5520</v>
      </c>
    </row>
    <row r="2228" spans="1:5" ht="89.25">
      <c r="A2228" t="s">
        <v>58</v>
      </c>
      <c r="E2228" s="39" t="s">
        <v>6418</v>
      </c>
    </row>
    <row r="2229" spans="1:16" ht="12.75">
      <c r="A2229" t="s">
        <v>50</v>
      </c>
      <c s="34" t="s">
        <v>6419</v>
      </c>
      <c s="34" t="s">
        <v>6420</v>
      </c>
      <c s="35" t="s">
        <v>5</v>
      </c>
      <c s="6" t="s">
        <v>6421</v>
      </c>
      <c s="36" t="s">
        <v>54</v>
      </c>
      <c s="37">
        <v>1</v>
      </c>
      <c s="36">
        <v>0</v>
      </c>
      <c s="36">
        <f>ROUND(G2229*H2229,6)</f>
      </c>
      <c r="L2229" s="38">
        <v>0</v>
      </c>
      <c s="32">
        <f>ROUND(ROUND(L2229,2)*ROUND(G2229,3),2)</f>
      </c>
      <c s="36" t="s">
        <v>62</v>
      </c>
      <c>
        <f>(M2229*21)/100</f>
      </c>
      <c t="s">
        <v>28</v>
      </c>
    </row>
    <row r="2230" spans="1:5" ht="12.75">
      <c r="A2230" s="35" t="s">
        <v>56</v>
      </c>
      <c r="E2230" s="39" t="s">
        <v>6421</v>
      </c>
    </row>
    <row r="2231" spans="1:5" ht="25.5">
      <c r="A2231" s="35" t="s">
        <v>57</v>
      </c>
      <c r="E2231" s="42" t="s">
        <v>5524</v>
      </c>
    </row>
    <row r="2232" spans="1:5" ht="89.25">
      <c r="A2232" t="s">
        <v>58</v>
      </c>
      <c r="E2232" s="39" t="s">
        <v>6422</v>
      </c>
    </row>
    <row r="2233" spans="1:16" ht="12.75">
      <c r="A2233" t="s">
        <v>50</v>
      </c>
      <c s="34" t="s">
        <v>6423</v>
      </c>
      <c s="34" t="s">
        <v>6424</v>
      </c>
      <c s="35" t="s">
        <v>5</v>
      </c>
      <c s="6" t="s">
        <v>6425</v>
      </c>
      <c s="36" t="s">
        <v>54</v>
      </c>
      <c s="37">
        <v>2</v>
      </c>
      <c s="36">
        <v>0</v>
      </c>
      <c s="36">
        <f>ROUND(G2233*H2233,6)</f>
      </c>
      <c r="L2233" s="38">
        <v>0</v>
      </c>
      <c s="32">
        <f>ROUND(ROUND(L2233,2)*ROUND(G2233,3),2)</f>
      </c>
      <c s="36" t="s">
        <v>62</v>
      </c>
      <c>
        <f>(M2233*21)/100</f>
      </c>
      <c t="s">
        <v>28</v>
      </c>
    </row>
    <row r="2234" spans="1:5" ht="12.75">
      <c r="A2234" s="35" t="s">
        <v>56</v>
      </c>
      <c r="E2234" s="39" t="s">
        <v>6425</v>
      </c>
    </row>
    <row r="2235" spans="1:5" ht="25.5">
      <c r="A2235" s="35" t="s">
        <v>57</v>
      </c>
      <c r="E2235" s="42" t="s">
        <v>5528</v>
      </c>
    </row>
    <row r="2236" spans="1:5" ht="89.25">
      <c r="A2236" t="s">
        <v>58</v>
      </c>
      <c r="E2236" s="39" t="s">
        <v>6426</v>
      </c>
    </row>
    <row r="2237" spans="1:16" ht="12.75">
      <c r="A2237" t="s">
        <v>50</v>
      </c>
      <c s="34" t="s">
        <v>6427</v>
      </c>
      <c s="34" t="s">
        <v>6428</v>
      </c>
      <c s="35" t="s">
        <v>5</v>
      </c>
      <c s="6" t="s">
        <v>6429</v>
      </c>
      <c s="36" t="s">
        <v>54</v>
      </c>
      <c s="37">
        <v>4</v>
      </c>
      <c s="36">
        <v>0</v>
      </c>
      <c s="36">
        <f>ROUND(G2237*H2237,6)</f>
      </c>
      <c r="L2237" s="38">
        <v>0</v>
      </c>
      <c s="32">
        <f>ROUND(ROUND(L2237,2)*ROUND(G2237,3),2)</f>
      </c>
      <c s="36" t="s">
        <v>62</v>
      </c>
      <c>
        <f>(M2237*21)/100</f>
      </c>
      <c t="s">
        <v>28</v>
      </c>
    </row>
    <row r="2238" spans="1:5" ht="12.75">
      <c r="A2238" s="35" t="s">
        <v>56</v>
      </c>
      <c r="E2238" s="39" t="s">
        <v>6429</v>
      </c>
    </row>
    <row r="2239" spans="1:5" ht="25.5">
      <c r="A2239" s="35" t="s">
        <v>57</v>
      </c>
      <c r="E2239" s="42" t="s">
        <v>5532</v>
      </c>
    </row>
    <row r="2240" spans="1:5" ht="89.25">
      <c r="A2240" t="s">
        <v>58</v>
      </c>
      <c r="E2240" s="39" t="s">
        <v>6430</v>
      </c>
    </row>
    <row r="2241" spans="1:16" ht="12.75">
      <c r="A2241" t="s">
        <v>50</v>
      </c>
      <c s="34" t="s">
        <v>6431</v>
      </c>
      <c s="34" t="s">
        <v>6432</v>
      </c>
      <c s="35" t="s">
        <v>5</v>
      </c>
      <c s="6" t="s">
        <v>6433</v>
      </c>
      <c s="36" t="s">
        <v>54</v>
      </c>
      <c s="37">
        <v>1</v>
      </c>
      <c s="36">
        <v>0</v>
      </c>
      <c s="36">
        <f>ROUND(G2241*H2241,6)</f>
      </c>
      <c r="L2241" s="38">
        <v>0</v>
      </c>
      <c s="32">
        <f>ROUND(ROUND(L2241,2)*ROUND(G2241,3),2)</f>
      </c>
      <c s="36" t="s">
        <v>62</v>
      </c>
      <c>
        <f>(M2241*21)/100</f>
      </c>
      <c t="s">
        <v>28</v>
      </c>
    </row>
    <row r="2242" spans="1:5" ht="12.75">
      <c r="A2242" s="35" t="s">
        <v>56</v>
      </c>
      <c r="E2242" s="39" t="s">
        <v>6433</v>
      </c>
    </row>
    <row r="2243" spans="1:5" ht="25.5">
      <c r="A2243" s="35" t="s">
        <v>57</v>
      </c>
      <c r="E2243" s="42" t="s">
        <v>5536</v>
      </c>
    </row>
    <row r="2244" spans="1:5" ht="89.25">
      <c r="A2244" t="s">
        <v>58</v>
      </c>
      <c r="E2244" s="39" t="s">
        <v>6434</v>
      </c>
    </row>
    <row r="2245" spans="1:16" ht="12.75">
      <c r="A2245" t="s">
        <v>50</v>
      </c>
      <c s="34" t="s">
        <v>6435</v>
      </c>
      <c s="34" t="s">
        <v>6436</v>
      </c>
      <c s="35" t="s">
        <v>5</v>
      </c>
      <c s="6" t="s">
        <v>6437</v>
      </c>
      <c s="36" t="s">
        <v>54</v>
      </c>
      <c s="37">
        <v>4</v>
      </c>
      <c s="36">
        <v>0</v>
      </c>
      <c s="36">
        <f>ROUND(G2245*H2245,6)</f>
      </c>
      <c r="L2245" s="38">
        <v>0</v>
      </c>
      <c s="32">
        <f>ROUND(ROUND(L2245,2)*ROUND(G2245,3),2)</f>
      </c>
      <c s="36" t="s">
        <v>62</v>
      </c>
      <c>
        <f>(M2245*21)/100</f>
      </c>
      <c t="s">
        <v>28</v>
      </c>
    </row>
    <row r="2246" spans="1:5" ht="12.75">
      <c r="A2246" s="35" t="s">
        <v>56</v>
      </c>
      <c r="E2246" s="39" t="s">
        <v>6437</v>
      </c>
    </row>
    <row r="2247" spans="1:5" ht="25.5">
      <c r="A2247" s="35" t="s">
        <v>57</v>
      </c>
      <c r="E2247" s="42" t="s">
        <v>5540</v>
      </c>
    </row>
    <row r="2248" spans="1:5" ht="89.25">
      <c r="A2248" t="s">
        <v>58</v>
      </c>
      <c r="E2248" s="39" t="s">
        <v>6438</v>
      </c>
    </row>
    <row r="2249" spans="1:16" ht="12.75">
      <c r="A2249" t="s">
        <v>50</v>
      </c>
      <c s="34" t="s">
        <v>6439</v>
      </c>
      <c s="34" t="s">
        <v>6440</v>
      </c>
      <c s="35" t="s">
        <v>5</v>
      </c>
      <c s="6" t="s">
        <v>6441</v>
      </c>
      <c s="36" t="s">
        <v>54</v>
      </c>
      <c s="37">
        <v>1</v>
      </c>
      <c s="36">
        <v>0</v>
      </c>
      <c s="36">
        <f>ROUND(G2249*H2249,6)</f>
      </c>
      <c r="L2249" s="38">
        <v>0</v>
      </c>
      <c s="32">
        <f>ROUND(ROUND(L2249,2)*ROUND(G2249,3),2)</f>
      </c>
      <c s="36" t="s">
        <v>62</v>
      </c>
      <c>
        <f>(M2249*21)/100</f>
      </c>
      <c t="s">
        <v>28</v>
      </c>
    </row>
    <row r="2250" spans="1:5" ht="12.75">
      <c r="A2250" s="35" t="s">
        <v>56</v>
      </c>
      <c r="E2250" s="39" t="s">
        <v>6441</v>
      </c>
    </row>
    <row r="2251" spans="1:5" ht="25.5">
      <c r="A2251" s="35" t="s">
        <v>57</v>
      </c>
      <c r="E2251" s="42" t="s">
        <v>5544</v>
      </c>
    </row>
    <row r="2252" spans="1:5" ht="89.25">
      <c r="A2252" t="s">
        <v>58</v>
      </c>
      <c r="E2252" s="39" t="s">
        <v>6442</v>
      </c>
    </row>
    <row r="2253" spans="1:16" ht="12.75">
      <c r="A2253" t="s">
        <v>50</v>
      </c>
      <c s="34" t="s">
        <v>6443</v>
      </c>
      <c s="34" t="s">
        <v>6444</v>
      </c>
      <c s="35" t="s">
        <v>5</v>
      </c>
      <c s="6" t="s">
        <v>6445</v>
      </c>
      <c s="36" t="s">
        <v>54</v>
      </c>
      <c s="37">
        <v>1</v>
      </c>
      <c s="36">
        <v>0</v>
      </c>
      <c s="36">
        <f>ROUND(G2253*H2253,6)</f>
      </c>
      <c r="L2253" s="38">
        <v>0</v>
      </c>
      <c s="32">
        <f>ROUND(ROUND(L2253,2)*ROUND(G2253,3),2)</f>
      </c>
      <c s="36" t="s">
        <v>62</v>
      </c>
      <c>
        <f>(M2253*21)/100</f>
      </c>
      <c t="s">
        <v>28</v>
      </c>
    </row>
    <row r="2254" spans="1:5" ht="12.75">
      <c r="A2254" s="35" t="s">
        <v>56</v>
      </c>
      <c r="E2254" s="39" t="s">
        <v>6445</v>
      </c>
    </row>
    <row r="2255" spans="1:5" ht="25.5">
      <c r="A2255" s="35" t="s">
        <v>57</v>
      </c>
      <c r="E2255" s="42" t="s">
        <v>5548</v>
      </c>
    </row>
    <row r="2256" spans="1:5" ht="89.25">
      <c r="A2256" t="s">
        <v>58</v>
      </c>
      <c r="E2256" s="39" t="s">
        <v>6446</v>
      </c>
    </row>
    <row r="2257" spans="1:16" ht="12.75">
      <c r="A2257" t="s">
        <v>50</v>
      </c>
      <c s="34" t="s">
        <v>6447</v>
      </c>
      <c s="34" t="s">
        <v>6448</v>
      </c>
      <c s="35" t="s">
        <v>5</v>
      </c>
      <c s="6" t="s">
        <v>6449</v>
      </c>
      <c s="36" t="s">
        <v>54</v>
      </c>
      <c s="37">
        <v>1</v>
      </c>
      <c s="36">
        <v>0</v>
      </c>
      <c s="36">
        <f>ROUND(G2257*H2257,6)</f>
      </c>
      <c r="L2257" s="38">
        <v>0</v>
      </c>
      <c s="32">
        <f>ROUND(ROUND(L2257,2)*ROUND(G2257,3),2)</f>
      </c>
      <c s="36" t="s">
        <v>62</v>
      </c>
      <c>
        <f>(M2257*21)/100</f>
      </c>
      <c t="s">
        <v>28</v>
      </c>
    </row>
    <row r="2258" spans="1:5" ht="12.75">
      <c r="A2258" s="35" t="s">
        <v>56</v>
      </c>
      <c r="E2258" s="39" t="s">
        <v>6449</v>
      </c>
    </row>
    <row r="2259" spans="1:5" ht="25.5">
      <c r="A2259" s="35" t="s">
        <v>57</v>
      </c>
      <c r="E2259" s="42" t="s">
        <v>5552</v>
      </c>
    </row>
    <row r="2260" spans="1:5" ht="89.25">
      <c r="A2260" t="s">
        <v>58</v>
      </c>
      <c r="E2260" s="39" t="s">
        <v>6450</v>
      </c>
    </row>
    <row r="2261" spans="1:16" ht="12.75">
      <c r="A2261" t="s">
        <v>50</v>
      </c>
      <c s="34" t="s">
        <v>6451</v>
      </c>
      <c s="34" t="s">
        <v>6452</v>
      </c>
      <c s="35" t="s">
        <v>5</v>
      </c>
      <c s="6" t="s">
        <v>6453</v>
      </c>
      <c s="36" t="s">
        <v>54</v>
      </c>
      <c s="37">
        <v>1</v>
      </c>
      <c s="36">
        <v>0</v>
      </c>
      <c s="36">
        <f>ROUND(G2261*H2261,6)</f>
      </c>
      <c r="L2261" s="38">
        <v>0</v>
      </c>
      <c s="32">
        <f>ROUND(ROUND(L2261,2)*ROUND(G2261,3),2)</f>
      </c>
      <c s="36" t="s">
        <v>62</v>
      </c>
      <c>
        <f>(M2261*21)/100</f>
      </c>
      <c t="s">
        <v>28</v>
      </c>
    </row>
    <row r="2262" spans="1:5" ht="12.75">
      <c r="A2262" s="35" t="s">
        <v>56</v>
      </c>
      <c r="E2262" s="39" t="s">
        <v>6453</v>
      </c>
    </row>
    <row r="2263" spans="1:5" ht="25.5">
      <c r="A2263" s="35" t="s">
        <v>57</v>
      </c>
      <c r="E2263" s="42" t="s">
        <v>5556</v>
      </c>
    </row>
    <row r="2264" spans="1:5" ht="89.25">
      <c r="A2264" t="s">
        <v>58</v>
      </c>
      <c r="E2264" s="39" t="s">
        <v>6454</v>
      </c>
    </row>
    <row r="2265" spans="1:16" ht="12.75">
      <c r="A2265" t="s">
        <v>50</v>
      </c>
      <c s="34" t="s">
        <v>6455</v>
      </c>
      <c s="34" t="s">
        <v>6456</v>
      </c>
      <c s="35" t="s">
        <v>5</v>
      </c>
      <c s="6" t="s">
        <v>6457</v>
      </c>
      <c s="36" t="s">
        <v>54</v>
      </c>
      <c s="37">
        <v>1</v>
      </c>
      <c s="36">
        <v>0</v>
      </c>
      <c s="36">
        <f>ROUND(G2265*H2265,6)</f>
      </c>
      <c r="L2265" s="38">
        <v>0</v>
      </c>
      <c s="32">
        <f>ROUND(ROUND(L2265,2)*ROUND(G2265,3),2)</f>
      </c>
      <c s="36" t="s">
        <v>62</v>
      </c>
      <c>
        <f>(M2265*21)/100</f>
      </c>
      <c t="s">
        <v>28</v>
      </c>
    </row>
    <row r="2266" spans="1:5" ht="12.75">
      <c r="A2266" s="35" t="s">
        <v>56</v>
      </c>
      <c r="E2266" s="39" t="s">
        <v>6457</v>
      </c>
    </row>
    <row r="2267" spans="1:5" ht="25.5">
      <c r="A2267" s="35" t="s">
        <v>57</v>
      </c>
      <c r="E2267" s="42" t="s">
        <v>5560</v>
      </c>
    </row>
    <row r="2268" spans="1:5" ht="89.25">
      <c r="A2268" t="s">
        <v>58</v>
      </c>
      <c r="E2268" s="39" t="s">
        <v>6458</v>
      </c>
    </row>
    <row r="2269" spans="1:16" ht="12.75">
      <c r="A2269" t="s">
        <v>50</v>
      </c>
      <c s="34" t="s">
        <v>6459</v>
      </c>
      <c s="34" t="s">
        <v>6460</v>
      </c>
      <c s="35" t="s">
        <v>5</v>
      </c>
      <c s="6" t="s">
        <v>6461</v>
      </c>
      <c s="36" t="s">
        <v>54</v>
      </c>
      <c s="37">
        <v>9</v>
      </c>
      <c s="36">
        <v>0</v>
      </c>
      <c s="36">
        <f>ROUND(G2269*H2269,6)</f>
      </c>
      <c r="L2269" s="38">
        <v>0</v>
      </c>
      <c s="32">
        <f>ROUND(ROUND(L2269,2)*ROUND(G2269,3),2)</f>
      </c>
      <c s="36" t="s">
        <v>62</v>
      </c>
      <c>
        <f>(M2269*21)/100</f>
      </c>
      <c t="s">
        <v>28</v>
      </c>
    </row>
    <row r="2270" spans="1:5" ht="12.75">
      <c r="A2270" s="35" t="s">
        <v>56</v>
      </c>
      <c r="E2270" s="39" t="s">
        <v>6461</v>
      </c>
    </row>
    <row r="2271" spans="1:5" ht="25.5">
      <c r="A2271" s="35" t="s">
        <v>57</v>
      </c>
      <c r="E2271" s="42" t="s">
        <v>5564</v>
      </c>
    </row>
    <row r="2272" spans="1:5" ht="89.25">
      <c r="A2272" t="s">
        <v>58</v>
      </c>
      <c r="E2272" s="39" t="s">
        <v>6462</v>
      </c>
    </row>
    <row r="2273" spans="1:16" ht="12.75">
      <c r="A2273" t="s">
        <v>50</v>
      </c>
      <c s="34" t="s">
        <v>6463</v>
      </c>
      <c s="34" t="s">
        <v>6464</v>
      </c>
      <c s="35" t="s">
        <v>5</v>
      </c>
      <c s="6" t="s">
        <v>6465</v>
      </c>
      <c s="36" t="s">
        <v>54</v>
      </c>
      <c s="37">
        <v>1</v>
      </c>
      <c s="36">
        <v>0</v>
      </c>
      <c s="36">
        <f>ROUND(G2273*H2273,6)</f>
      </c>
      <c r="L2273" s="38">
        <v>0</v>
      </c>
      <c s="32">
        <f>ROUND(ROUND(L2273,2)*ROUND(G2273,3),2)</f>
      </c>
      <c s="36" t="s">
        <v>62</v>
      </c>
      <c>
        <f>(M2273*21)/100</f>
      </c>
      <c t="s">
        <v>28</v>
      </c>
    </row>
    <row r="2274" spans="1:5" ht="12.75">
      <c r="A2274" s="35" t="s">
        <v>56</v>
      </c>
      <c r="E2274" s="39" t="s">
        <v>6465</v>
      </c>
    </row>
    <row r="2275" spans="1:5" ht="25.5">
      <c r="A2275" s="35" t="s">
        <v>57</v>
      </c>
      <c r="E2275" s="42" t="s">
        <v>5568</v>
      </c>
    </row>
    <row r="2276" spans="1:5" ht="89.25">
      <c r="A2276" t="s">
        <v>58</v>
      </c>
      <c r="E2276" s="39" t="s">
        <v>6466</v>
      </c>
    </row>
    <row r="2277" spans="1:16" ht="12.75">
      <c r="A2277" t="s">
        <v>50</v>
      </c>
      <c s="34" t="s">
        <v>6467</v>
      </c>
      <c s="34" t="s">
        <v>6468</v>
      </c>
      <c s="35" t="s">
        <v>5</v>
      </c>
      <c s="6" t="s">
        <v>6469</v>
      </c>
      <c s="36" t="s">
        <v>54</v>
      </c>
      <c s="37">
        <v>1</v>
      </c>
      <c s="36">
        <v>0</v>
      </c>
      <c s="36">
        <f>ROUND(G2277*H2277,6)</f>
      </c>
      <c r="L2277" s="38">
        <v>0</v>
      </c>
      <c s="32">
        <f>ROUND(ROUND(L2277,2)*ROUND(G2277,3),2)</f>
      </c>
      <c s="36" t="s">
        <v>62</v>
      </c>
      <c>
        <f>(M2277*21)/100</f>
      </c>
      <c t="s">
        <v>28</v>
      </c>
    </row>
    <row r="2278" spans="1:5" ht="12.75">
      <c r="A2278" s="35" t="s">
        <v>56</v>
      </c>
      <c r="E2278" s="39" t="s">
        <v>6469</v>
      </c>
    </row>
    <row r="2279" spans="1:5" ht="25.5">
      <c r="A2279" s="35" t="s">
        <v>57</v>
      </c>
      <c r="E2279" s="42" t="s">
        <v>5572</v>
      </c>
    </row>
    <row r="2280" spans="1:5" ht="89.25">
      <c r="A2280" t="s">
        <v>58</v>
      </c>
      <c r="E2280" s="39" t="s">
        <v>6470</v>
      </c>
    </row>
    <row r="2281" spans="1:16" ht="12.75">
      <c r="A2281" t="s">
        <v>50</v>
      </c>
      <c s="34" t="s">
        <v>6471</v>
      </c>
      <c s="34" t="s">
        <v>6472</v>
      </c>
      <c s="35" t="s">
        <v>5</v>
      </c>
      <c s="6" t="s">
        <v>6473</v>
      </c>
      <c s="36" t="s">
        <v>54</v>
      </c>
      <c s="37">
        <v>1</v>
      </c>
      <c s="36">
        <v>0</v>
      </c>
      <c s="36">
        <f>ROUND(G2281*H2281,6)</f>
      </c>
      <c r="L2281" s="38">
        <v>0</v>
      </c>
      <c s="32">
        <f>ROUND(ROUND(L2281,2)*ROUND(G2281,3),2)</f>
      </c>
      <c s="36" t="s">
        <v>62</v>
      </c>
      <c>
        <f>(M2281*21)/100</f>
      </c>
      <c t="s">
        <v>28</v>
      </c>
    </row>
    <row r="2282" spans="1:5" ht="12.75">
      <c r="A2282" s="35" t="s">
        <v>56</v>
      </c>
      <c r="E2282" s="39" t="s">
        <v>6473</v>
      </c>
    </row>
    <row r="2283" spans="1:5" ht="25.5">
      <c r="A2283" s="35" t="s">
        <v>57</v>
      </c>
      <c r="E2283" s="42" t="s">
        <v>5576</v>
      </c>
    </row>
    <row r="2284" spans="1:5" ht="89.25">
      <c r="A2284" t="s">
        <v>58</v>
      </c>
      <c r="E2284" s="39" t="s">
        <v>6474</v>
      </c>
    </row>
    <row r="2285" spans="1:16" ht="12.75">
      <c r="A2285" t="s">
        <v>50</v>
      </c>
      <c s="34" t="s">
        <v>6475</v>
      </c>
      <c s="34" t="s">
        <v>6476</v>
      </c>
      <c s="35" t="s">
        <v>5</v>
      </c>
      <c s="6" t="s">
        <v>6477</v>
      </c>
      <c s="36" t="s">
        <v>54</v>
      </c>
      <c s="37">
        <v>1</v>
      </c>
      <c s="36">
        <v>0</v>
      </c>
      <c s="36">
        <f>ROUND(G2285*H2285,6)</f>
      </c>
      <c r="L2285" s="38">
        <v>0</v>
      </c>
      <c s="32">
        <f>ROUND(ROUND(L2285,2)*ROUND(G2285,3),2)</f>
      </c>
      <c s="36" t="s">
        <v>62</v>
      </c>
      <c>
        <f>(M2285*21)/100</f>
      </c>
      <c t="s">
        <v>28</v>
      </c>
    </row>
    <row r="2286" spans="1:5" ht="12.75">
      <c r="A2286" s="35" t="s">
        <v>56</v>
      </c>
      <c r="E2286" s="39" t="s">
        <v>6477</v>
      </c>
    </row>
    <row r="2287" spans="1:5" ht="25.5">
      <c r="A2287" s="35" t="s">
        <v>57</v>
      </c>
      <c r="E2287" s="42" t="s">
        <v>5580</v>
      </c>
    </row>
    <row r="2288" spans="1:5" ht="89.25">
      <c r="A2288" t="s">
        <v>58</v>
      </c>
      <c r="E2288" s="39" t="s">
        <v>6478</v>
      </c>
    </row>
    <row r="2289" spans="1:16" ht="12.75">
      <c r="A2289" t="s">
        <v>50</v>
      </c>
      <c s="34" t="s">
        <v>6479</v>
      </c>
      <c s="34" t="s">
        <v>6480</v>
      </c>
      <c s="35" t="s">
        <v>5</v>
      </c>
      <c s="6" t="s">
        <v>6481</v>
      </c>
      <c s="36" t="s">
        <v>54</v>
      </c>
      <c s="37">
        <v>1</v>
      </c>
      <c s="36">
        <v>0</v>
      </c>
      <c s="36">
        <f>ROUND(G2289*H2289,6)</f>
      </c>
      <c r="L2289" s="38">
        <v>0</v>
      </c>
      <c s="32">
        <f>ROUND(ROUND(L2289,2)*ROUND(G2289,3),2)</f>
      </c>
      <c s="36" t="s">
        <v>62</v>
      </c>
      <c>
        <f>(M2289*21)/100</f>
      </c>
      <c t="s">
        <v>28</v>
      </c>
    </row>
    <row r="2290" spans="1:5" ht="12.75">
      <c r="A2290" s="35" t="s">
        <v>56</v>
      </c>
      <c r="E2290" s="39" t="s">
        <v>6481</v>
      </c>
    </row>
    <row r="2291" spans="1:5" ht="25.5">
      <c r="A2291" s="35" t="s">
        <v>57</v>
      </c>
      <c r="E2291" s="42" t="s">
        <v>5584</v>
      </c>
    </row>
    <row r="2292" spans="1:5" ht="89.25">
      <c r="A2292" t="s">
        <v>58</v>
      </c>
      <c r="E2292" s="39" t="s">
        <v>6482</v>
      </c>
    </row>
    <row r="2293" spans="1:16" ht="12.75">
      <c r="A2293" t="s">
        <v>50</v>
      </c>
      <c s="34" t="s">
        <v>6483</v>
      </c>
      <c s="34" t="s">
        <v>6484</v>
      </c>
      <c s="35" t="s">
        <v>5</v>
      </c>
      <c s="6" t="s">
        <v>6485</v>
      </c>
      <c s="36" t="s">
        <v>54</v>
      </c>
      <c s="37">
        <v>5</v>
      </c>
      <c s="36">
        <v>0</v>
      </c>
      <c s="36">
        <f>ROUND(G2293*H2293,6)</f>
      </c>
      <c r="L2293" s="38">
        <v>0</v>
      </c>
      <c s="32">
        <f>ROUND(ROUND(L2293,2)*ROUND(G2293,3),2)</f>
      </c>
      <c s="36" t="s">
        <v>62</v>
      </c>
      <c>
        <f>(M2293*21)/100</f>
      </c>
      <c t="s">
        <v>28</v>
      </c>
    </row>
    <row r="2294" spans="1:5" ht="12.75">
      <c r="A2294" s="35" t="s">
        <v>56</v>
      </c>
      <c r="E2294" s="39" t="s">
        <v>6485</v>
      </c>
    </row>
    <row r="2295" spans="1:5" ht="25.5">
      <c r="A2295" s="35" t="s">
        <v>57</v>
      </c>
      <c r="E2295" s="42" t="s">
        <v>5588</v>
      </c>
    </row>
    <row r="2296" spans="1:5" ht="89.25">
      <c r="A2296" t="s">
        <v>58</v>
      </c>
      <c r="E2296" s="39" t="s">
        <v>6486</v>
      </c>
    </row>
    <row r="2297" spans="1:16" ht="12.75">
      <c r="A2297" t="s">
        <v>50</v>
      </c>
      <c s="34" t="s">
        <v>6487</v>
      </c>
      <c s="34" t="s">
        <v>6488</v>
      </c>
      <c s="35" t="s">
        <v>5</v>
      </c>
      <c s="6" t="s">
        <v>6489</v>
      </c>
      <c s="36" t="s">
        <v>54</v>
      </c>
      <c s="37">
        <v>5</v>
      </c>
      <c s="36">
        <v>0</v>
      </c>
      <c s="36">
        <f>ROUND(G2297*H2297,6)</f>
      </c>
      <c r="L2297" s="38">
        <v>0</v>
      </c>
      <c s="32">
        <f>ROUND(ROUND(L2297,2)*ROUND(G2297,3),2)</f>
      </c>
      <c s="36" t="s">
        <v>62</v>
      </c>
      <c>
        <f>(M2297*21)/100</f>
      </c>
      <c t="s">
        <v>28</v>
      </c>
    </row>
    <row r="2298" spans="1:5" ht="12.75">
      <c r="A2298" s="35" t="s">
        <v>56</v>
      </c>
      <c r="E2298" s="39" t="s">
        <v>6489</v>
      </c>
    </row>
    <row r="2299" spans="1:5" ht="25.5">
      <c r="A2299" s="35" t="s">
        <v>57</v>
      </c>
      <c r="E2299" s="42" t="s">
        <v>5592</v>
      </c>
    </row>
    <row r="2300" spans="1:5" ht="89.25">
      <c r="A2300" t="s">
        <v>58</v>
      </c>
      <c r="E2300" s="39" t="s">
        <v>6490</v>
      </c>
    </row>
    <row r="2301" spans="1:16" ht="12.75">
      <c r="A2301" t="s">
        <v>50</v>
      </c>
      <c s="34" t="s">
        <v>6491</v>
      </c>
      <c s="34" t="s">
        <v>6492</v>
      </c>
      <c s="35" t="s">
        <v>5</v>
      </c>
      <c s="6" t="s">
        <v>6493</v>
      </c>
      <c s="36" t="s">
        <v>54</v>
      </c>
      <c s="37">
        <v>4</v>
      </c>
      <c s="36">
        <v>0</v>
      </c>
      <c s="36">
        <f>ROUND(G2301*H2301,6)</f>
      </c>
      <c r="L2301" s="38">
        <v>0</v>
      </c>
      <c s="32">
        <f>ROUND(ROUND(L2301,2)*ROUND(G2301,3),2)</f>
      </c>
      <c s="36" t="s">
        <v>62</v>
      </c>
      <c>
        <f>(M2301*21)/100</f>
      </c>
      <c t="s">
        <v>28</v>
      </c>
    </row>
    <row r="2302" spans="1:5" ht="12.75">
      <c r="A2302" s="35" t="s">
        <v>56</v>
      </c>
      <c r="E2302" s="39" t="s">
        <v>6493</v>
      </c>
    </row>
    <row r="2303" spans="1:5" ht="25.5">
      <c r="A2303" s="35" t="s">
        <v>57</v>
      </c>
      <c r="E2303" s="42" t="s">
        <v>5596</v>
      </c>
    </row>
    <row r="2304" spans="1:5" ht="89.25">
      <c r="A2304" t="s">
        <v>58</v>
      </c>
      <c r="E2304" s="39" t="s">
        <v>6494</v>
      </c>
    </row>
    <row r="2305" spans="1:16" ht="12.75">
      <c r="A2305" t="s">
        <v>50</v>
      </c>
      <c s="34" t="s">
        <v>6495</v>
      </c>
      <c s="34" t="s">
        <v>6496</v>
      </c>
      <c s="35" t="s">
        <v>5</v>
      </c>
      <c s="6" t="s">
        <v>6497</v>
      </c>
      <c s="36" t="s">
        <v>54</v>
      </c>
      <c s="37">
        <v>4</v>
      </c>
      <c s="36">
        <v>0</v>
      </c>
      <c s="36">
        <f>ROUND(G2305*H2305,6)</f>
      </c>
      <c r="L2305" s="38">
        <v>0</v>
      </c>
      <c s="32">
        <f>ROUND(ROUND(L2305,2)*ROUND(G2305,3),2)</f>
      </c>
      <c s="36" t="s">
        <v>62</v>
      </c>
      <c>
        <f>(M2305*21)/100</f>
      </c>
      <c t="s">
        <v>28</v>
      </c>
    </row>
    <row r="2306" spans="1:5" ht="12.75">
      <c r="A2306" s="35" t="s">
        <v>56</v>
      </c>
      <c r="E2306" s="39" t="s">
        <v>6497</v>
      </c>
    </row>
    <row r="2307" spans="1:5" ht="25.5">
      <c r="A2307" s="35" t="s">
        <v>57</v>
      </c>
      <c r="E2307" s="42" t="s">
        <v>5600</v>
      </c>
    </row>
    <row r="2308" spans="1:5" ht="89.25">
      <c r="A2308" t="s">
        <v>58</v>
      </c>
      <c r="E2308" s="39" t="s">
        <v>6498</v>
      </c>
    </row>
    <row r="2309" spans="1:16" ht="12.75">
      <c r="A2309" t="s">
        <v>50</v>
      </c>
      <c s="34" t="s">
        <v>6499</v>
      </c>
      <c s="34" t="s">
        <v>6500</v>
      </c>
      <c s="35" t="s">
        <v>5</v>
      </c>
      <c s="6" t="s">
        <v>6501</v>
      </c>
      <c s="36" t="s">
        <v>54</v>
      </c>
      <c s="37">
        <v>1</v>
      </c>
      <c s="36">
        <v>0</v>
      </c>
      <c s="36">
        <f>ROUND(G2309*H2309,6)</f>
      </c>
      <c r="L2309" s="38">
        <v>0</v>
      </c>
      <c s="32">
        <f>ROUND(ROUND(L2309,2)*ROUND(G2309,3),2)</f>
      </c>
      <c s="36" t="s">
        <v>62</v>
      </c>
      <c>
        <f>(M2309*21)/100</f>
      </c>
      <c t="s">
        <v>28</v>
      </c>
    </row>
    <row r="2310" spans="1:5" ht="12.75">
      <c r="A2310" s="35" t="s">
        <v>56</v>
      </c>
      <c r="E2310" s="39" t="s">
        <v>6501</v>
      </c>
    </row>
    <row r="2311" spans="1:5" ht="25.5">
      <c r="A2311" s="35" t="s">
        <v>57</v>
      </c>
      <c r="E2311" s="42" t="s">
        <v>5604</v>
      </c>
    </row>
    <row r="2312" spans="1:5" ht="89.25">
      <c r="A2312" t="s">
        <v>58</v>
      </c>
      <c r="E2312" s="39" t="s">
        <v>6502</v>
      </c>
    </row>
    <row r="2313" spans="1:16" ht="12.75">
      <c r="A2313" t="s">
        <v>50</v>
      </c>
      <c s="34" t="s">
        <v>6503</v>
      </c>
      <c s="34" t="s">
        <v>6504</v>
      </c>
      <c s="35" t="s">
        <v>5</v>
      </c>
      <c s="6" t="s">
        <v>6505</v>
      </c>
      <c s="36" t="s">
        <v>54</v>
      </c>
      <c s="37">
        <v>6</v>
      </c>
      <c s="36">
        <v>0</v>
      </c>
      <c s="36">
        <f>ROUND(G2313*H2313,6)</f>
      </c>
      <c r="L2313" s="38">
        <v>0</v>
      </c>
      <c s="32">
        <f>ROUND(ROUND(L2313,2)*ROUND(G2313,3),2)</f>
      </c>
      <c s="36" t="s">
        <v>62</v>
      </c>
      <c>
        <f>(M2313*21)/100</f>
      </c>
      <c t="s">
        <v>28</v>
      </c>
    </row>
    <row r="2314" spans="1:5" ht="12.75">
      <c r="A2314" s="35" t="s">
        <v>56</v>
      </c>
      <c r="E2314" s="39" t="s">
        <v>6505</v>
      </c>
    </row>
    <row r="2315" spans="1:5" ht="25.5">
      <c r="A2315" s="35" t="s">
        <v>57</v>
      </c>
      <c r="E2315" s="42" t="s">
        <v>5612</v>
      </c>
    </row>
    <row r="2316" spans="1:5" ht="89.25">
      <c r="A2316" t="s">
        <v>58</v>
      </c>
      <c r="E2316" s="39" t="s">
        <v>6506</v>
      </c>
    </row>
    <row r="2317" spans="1:16" ht="12.75">
      <c r="A2317" t="s">
        <v>50</v>
      </c>
      <c s="34" t="s">
        <v>6507</v>
      </c>
      <c s="34" t="s">
        <v>6508</v>
      </c>
      <c s="35" t="s">
        <v>5</v>
      </c>
      <c s="6" t="s">
        <v>6509</v>
      </c>
      <c s="36" t="s">
        <v>54</v>
      </c>
      <c s="37">
        <v>1</v>
      </c>
      <c s="36">
        <v>0</v>
      </c>
      <c s="36">
        <f>ROUND(G2317*H2317,6)</f>
      </c>
      <c r="L2317" s="38">
        <v>0</v>
      </c>
      <c s="32">
        <f>ROUND(ROUND(L2317,2)*ROUND(G2317,3),2)</f>
      </c>
      <c s="36" t="s">
        <v>62</v>
      </c>
      <c>
        <f>(M2317*21)/100</f>
      </c>
      <c t="s">
        <v>28</v>
      </c>
    </row>
    <row r="2318" spans="1:5" ht="12.75">
      <c r="A2318" s="35" t="s">
        <v>56</v>
      </c>
      <c r="E2318" s="39" t="s">
        <v>6509</v>
      </c>
    </row>
    <row r="2319" spans="1:5" ht="25.5">
      <c r="A2319" s="35" t="s">
        <v>57</v>
      </c>
      <c r="E2319" s="42" t="s">
        <v>5616</v>
      </c>
    </row>
    <row r="2320" spans="1:5" ht="89.25">
      <c r="A2320" t="s">
        <v>58</v>
      </c>
      <c r="E2320" s="39" t="s">
        <v>6510</v>
      </c>
    </row>
    <row r="2321" spans="1:16" ht="12.75">
      <c r="A2321" t="s">
        <v>50</v>
      </c>
      <c s="34" t="s">
        <v>6511</v>
      </c>
      <c s="34" t="s">
        <v>6512</v>
      </c>
      <c s="35" t="s">
        <v>5</v>
      </c>
      <c s="6" t="s">
        <v>6513</v>
      </c>
      <c s="36" t="s">
        <v>54</v>
      </c>
      <c s="37">
        <v>1</v>
      </c>
      <c s="36">
        <v>0</v>
      </c>
      <c s="36">
        <f>ROUND(G2321*H2321,6)</f>
      </c>
      <c r="L2321" s="38">
        <v>0</v>
      </c>
      <c s="32">
        <f>ROUND(ROUND(L2321,2)*ROUND(G2321,3),2)</f>
      </c>
      <c s="36" t="s">
        <v>62</v>
      </c>
      <c>
        <f>(M2321*21)/100</f>
      </c>
      <c t="s">
        <v>28</v>
      </c>
    </row>
    <row r="2322" spans="1:5" ht="12.75">
      <c r="A2322" s="35" t="s">
        <v>56</v>
      </c>
      <c r="E2322" s="39" t="s">
        <v>6513</v>
      </c>
    </row>
    <row r="2323" spans="1:5" ht="25.5">
      <c r="A2323" s="35" t="s">
        <v>57</v>
      </c>
      <c r="E2323" s="42" t="s">
        <v>5620</v>
      </c>
    </row>
    <row r="2324" spans="1:5" ht="89.25">
      <c r="A2324" t="s">
        <v>58</v>
      </c>
      <c r="E2324" s="39" t="s">
        <v>6514</v>
      </c>
    </row>
    <row r="2325" spans="1:16" ht="12.75">
      <c r="A2325" t="s">
        <v>50</v>
      </c>
      <c s="34" t="s">
        <v>6515</v>
      </c>
      <c s="34" t="s">
        <v>6516</v>
      </c>
      <c s="35" t="s">
        <v>5</v>
      </c>
      <c s="6" t="s">
        <v>6517</v>
      </c>
      <c s="36" t="s">
        <v>54</v>
      </c>
      <c s="37">
        <v>1</v>
      </c>
      <c s="36">
        <v>0</v>
      </c>
      <c s="36">
        <f>ROUND(G2325*H2325,6)</f>
      </c>
      <c r="L2325" s="38">
        <v>0</v>
      </c>
      <c s="32">
        <f>ROUND(ROUND(L2325,2)*ROUND(G2325,3),2)</f>
      </c>
      <c s="36" t="s">
        <v>62</v>
      </c>
      <c>
        <f>(M2325*21)/100</f>
      </c>
      <c t="s">
        <v>28</v>
      </c>
    </row>
    <row r="2326" spans="1:5" ht="12.75">
      <c r="A2326" s="35" t="s">
        <v>56</v>
      </c>
      <c r="E2326" s="39" t="s">
        <v>6517</v>
      </c>
    </row>
    <row r="2327" spans="1:5" ht="25.5">
      <c r="A2327" s="35" t="s">
        <v>57</v>
      </c>
      <c r="E2327" s="42" t="s">
        <v>5623</v>
      </c>
    </row>
    <row r="2328" spans="1:5" ht="89.25">
      <c r="A2328" t="s">
        <v>58</v>
      </c>
      <c r="E2328" s="39" t="s">
        <v>6518</v>
      </c>
    </row>
    <row r="2329" spans="1:16" ht="12.75">
      <c r="A2329" t="s">
        <v>50</v>
      </c>
      <c s="34" t="s">
        <v>6519</v>
      </c>
      <c s="34" t="s">
        <v>6520</v>
      </c>
      <c s="35" t="s">
        <v>5</v>
      </c>
      <c s="6" t="s">
        <v>6521</v>
      </c>
      <c s="36" t="s">
        <v>54</v>
      </c>
      <c s="37">
        <v>1</v>
      </c>
      <c s="36">
        <v>0</v>
      </c>
      <c s="36">
        <f>ROUND(G2329*H2329,6)</f>
      </c>
      <c r="L2329" s="38">
        <v>0</v>
      </c>
      <c s="32">
        <f>ROUND(ROUND(L2329,2)*ROUND(G2329,3),2)</f>
      </c>
      <c s="36" t="s">
        <v>62</v>
      </c>
      <c>
        <f>(M2329*21)/100</f>
      </c>
      <c t="s">
        <v>28</v>
      </c>
    </row>
    <row r="2330" spans="1:5" ht="12.75">
      <c r="A2330" s="35" t="s">
        <v>56</v>
      </c>
      <c r="E2330" s="39" t="s">
        <v>6521</v>
      </c>
    </row>
    <row r="2331" spans="1:5" ht="25.5">
      <c r="A2331" s="35" t="s">
        <v>57</v>
      </c>
      <c r="E2331" s="42" t="s">
        <v>5627</v>
      </c>
    </row>
    <row r="2332" spans="1:5" ht="89.25">
      <c r="A2332" t="s">
        <v>58</v>
      </c>
      <c r="E2332" s="39" t="s">
        <v>6522</v>
      </c>
    </row>
    <row r="2333" spans="1:16" ht="12.75">
      <c r="A2333" t="s">
        <v>50</v>
      </c>
      <c s="34" t="s">
        <v>6523</v>
      </c>
      <c s="34" t="s">
        <v>6524</v>
      </c>
      <c s="35" t="s">
        <v>5</v>
      </c>
      <c s="6" t="s">
        <v>6525</v>
      </c>
      <c s="36" t="s">
        <v>54</v>
      </c>
      <c s="37">
        <v>1</v>
      </c>
      <c s="36">
        <v>0</v>
      </c>
      <c s="36">
        <f>ROUND(G2333*H2333,6)</f>
      </c>
      <c r="L2333" s="38">
        <v>0</v>
      </c>
      <c s="32">
        <f>ROUND(ROUND(L2333,2)*ROUND(G2333,3),2)</f>
      </c>
      <c s="36" t="s">
        <v>62</v>
      </c>
      <c>
        <f>(M2333*21)/100</f>
      </c>
      <c t="s">
        <v>28</v>
      </c>
    </row>
    <row r="2334" spans="1:5" ht="12.75">
      <c r="A2334" s="35" t="s">
        <v>56</v>
      </c>
      <c r="E2334" s="39" t="s">
        <v>6525</v>
      </c>
    </row>
    <row r="2335" spans="1:5" ht="25.5">
      <c r="A2335" s="35" t="s">
        <v>57</v>
      </c>
      <c r="E2335" s="42" t="s">
        <v>5631</v>
      </c>
    </row>
    <row r="2336" spans="1:5" ht="89.25">
      <c r="A2336" t="s">
        <v>58</v>
      </c>
      <c r="E2336" s="39" t="s">
        <v>6526</v>
      </c>
    </row>
    <row r="2337" spans="1:16" ht="12.75">
      <c r="A2337" t="s">
        <v>50</v>
      </c>
      <c s="34" t="s">
        <v>6527</v>
      </c>
      <c s="34" t="s">
        <v>6528</v>
      </c>
      <c s="35" t="s">
        <v>5</v>
      </c>
      <c s="6" t="s">
        <v>6529</v>
      </c>
      <c s="36" t="s">
        <v>54</v>
      </c>
      <c s="37">
        <v>2</v>
      </c>
      <c s="36">
        <v>0</v>
      </c>
      <c s="36">
        <f>ROUND(G2337*H2337,6)</f>
      </c>
      <c r="L2337" s="38">
        <v>0</v>
      </c>
      <c s="32">
        <f>ROUND(ROUND(L2337,2)*ROUND(G2337,3),2)</f>
      </c>
      <c s="36" t="s">
        <v>62</v>
      </c>
      <c>
        <f>(M2337*21)/100</f>
      </c>
      <c t="s">
        <v>28</v>
      </c>
    </row>
    <row r="2338" spans="1:5" ht="12.75">
      <c r="A2338" s="35" t="s">
        <v>56</v>
      </c>
      <c r="E2338" s="39" t="s">
        <v>6529</v>
      </c>
    </row>
    <row r="2339" spans="1:5" ht="25.5">
      <c r="A2339" s="35" t="s">
        <v>57</v>
      </c>
      <c r="E2339" s="42" t="s">
        <v>5635</v>
      </c>
    </row>
    <row r="2340" spans="1:5" ht="89.25">
      <c r="A2340" t="s">
        <v>58</v>
      </c>
      <c r="E2340" s="39" t="s">
        <v>6530</v>
      </c>
    </row>
    <row r="2341" spans="1:16" ht="12.75">
      <c r="A2341" t="s">
        <v>50</v>
      </c>
      <c s="34" t="s">
        <v>6531</v>
      </c>
      <c s="34" t="s">
        <v>6532</v>
      </c>
      <c s="35" t="s">
        <v>5</v>
      </c>
      <c s="6" t="s">
        <v>6533</v>
      </c>
      <c s="36" t="s">
        <v>54</v>
      </c>
      <c s="37">
        <v>1</v>
      </c>
      <c s="36">
        <v>0</v>
      </c>
      <c s="36">
        <f>ROUND(G2341*H2341,6)</f>
      </c>
      <c r="L2341" s="38">
        <v>0</v>
      </c>
      <c s="32">
        <f>ROUND(ROUND(L2341,2)*ROUND(G2341,3),2)</f>
      </c>
      <c s="36" t="s">
        <v>62</v>
      </c>
      <c>
        <f>(M2341*21)/100</f>
      </c>
      <c t="s">
        <v>28</v>
      </c>
    </row>
    <row r="2342" spans="1:5" ht="12.75">
      <c r="A2342" s="35" t="s">
        <v>56</v>
      </c>
      <c r="E2342" s="39" t="s">
        <v>6533</v>
      </c>
    </row>
    <row r="2343" spans="1:5" ht="25.5">
      <c r="A2343" s="35" t="s">
        <v>57</v>
      </c>
      <c r="E2343" s="42" t="s">
        <v>5639</v>
      </c>
    </row>
    <row r="2344" spans="1:5" ht="89.25">
      <c r="A2344" t="s">
        <v>58</v>
      </c>
      <c r="E2344" s="39" t="s">
        <v>6534</v>
      </c>
    </row>
    <row r="2345" spans="1:16" ht="12.75">
      <c r="A2345" t="s">
        <v>50</v>
      </c>
      <c s="34" t="s">
        <v>6535</v>
      </c>
      <c s="34" t="s">
        <v>6536</v>
      </c>
      <c s="35" t="s">
        <v>5</v>
      </c>
      <c s="6" t="s">
        <v>6537</v>
      </c>
      <c s="36" t="s">
        <v>54</v>
      </c>
      <c s="37">
        <v>1</v>
      </c>
      <c s="36">
        <v>0</v>
      </c>
      <c s="36">
        <f>ROUND(G2345*H2345,6)</f>
      </c>
      <c r="L2345" s="38">
        <v>0</v>
      </c>
      <c s="32">
        <f>ROUND(ROUND(L2345,2)*ROUND(G2345,3),2)</f>
      </c>
      <c s="36" t="s">
        <v>62</v>
      </c>
      <c>
        <f>(M2345*21)/100</f>
      </c>
      <c t="s">
        <v>28</v>
      </c>
    </row>
    <row r="2346" spans="1:5" ht="12.75">
      <c r="A2346" s="35" t="s">
        <v>56</v>
      </c>
      <c r="E2346" s="39" t="s">
        <v>6537</v>
      </c>
    </row>
    <row r="2347" spans="1:5" ht="25.5">
      <c r="A2347" s="35" t="s">
        <v>57</v>
      </c>
      <c r="E2347" s="42" t="s">
        <v>5643</v>
      </c>
    </row>
    <row r="2348" spans="1:5" ht="89.25">
      <c r="A2348" t="s">
        <v>58</v>
      </c>
      <c r="E2348" s="39" t="s">
        <v>6538</v>
      </c>
    </row>
    <row r="2349" spans="1:16" ht="12.75">
      <c r="A2349" t="s">
        <v>50</v>
      </c>
      <c s="34" t="s">
        <v>6539</v>
      </c>
      <c s="34" t="s">
        <v>6540</v>
      </c>
      <c s="35" t="s">
        <v>5</v>
      </c>
      <c s="6" t="s">
        <v>6541</v>
      </c>
      <c s="36" t="s">
        <v>54</v>
      </c>
      <c s="37">
        <v>2</v>
      </c>
      <c s="36">
        <v>0</v>
      </c>
      <c s="36">
        <f>ROUND(G2349*H2349,6)</f>
      </c>
      <c r="L2349" s="38">
        <v>0</v>
      </c>
      <c s="32">
        <f>ROUND(ROUND(L2349,2)*ROUND(G2349,3),2)</f>
      </c>
      <c s="36" t="s">
        <v>62</v>
      </c>
      <c>
        <f>(M2349*21)/100</f>
      </c>
      <c t="s">
        <v>28</v>
      </c>
    </row>
    <row r="2350" spans="1:5" ht="12.75">
      <c r="A2350" s="35" t="s">
        <v>56</v>
      </c>
      <c r="E2350" s="39" t="s">
        <v>6541</v>
      </c>
    </row>
    <row r="2351" spans="1:5" ht="25.5">
      <c r="A2351" s="35" t="s">
        <v>57</v>
      </c>
      <c r="E2351" s="42" t="s">
        <v>5647</v>
      </c>
    </row>
    <row r="2352" spans="1:5" ht="89.25">
      <c r="A2352" t="s">
        <v>58</v>
      </c>
      <c r="E2352" s="39" t="s">
        <v>6542</v>
      </c>
    </row>
    <row r="2353" spans="1:16" ht="12.75">
      <c r="A2353" t="s">
        <v>50</v>
      </c>
      <c s="34" t="s">
        <v>6543</v>
      </c>
      <c s="34" t="s">
        <v>6544</v>
      </c>
      <c s="35" t="s">
        <v>5</v>
      </c>
      <c s="6" t="s">
        <v>6545</v>
      </c>
      <c s="36" t="s">
        <v>54</v>
      </c>
      <c s="37">
        <v>1</v>
      </c>
      <c s="36">
        <v>0</v>
      </c>
      <c s="36">
        <f>ROUND(G2353*H2353,6)</f>
      </c>
      <c r="L2353" s="38">
        <v>0</v>
      </c>
      <c s="32">
        <f>ROUND(ROUND(L2353,2)*ROUND(G2353,3),2)</f>
      </c>
      <c s="36" t="s">
        <v>62</v>
      </c>
      <c>
        <f>(M2353*21)/100</f>
      </c>
      <c t="s">
        <v>28</v>
      </c>
    </row>
    <row r="2354" spans="1:5" ht="12.75">
      <c r="A2354" s="35" t="s">
        <v>56</v>
      </c>
      <c r="E2354" s="39" t="s">
        <v>6545</v>
      </c>
    </row>
    <row r="2355" spans="1:5" ht="25.5">
      <c r="A2355" s="35" t="s">
        <v>57</v>
      </c>
      <c r="E2355" s="42" t="s">
        <v>5651</v>
      </c>
    </row>
    <row r="2356" spans="1:5" ht="89.25">
      <c r="A2356" t="s">
        <v>58</v>
      </c>
      <c r="E2356" s="39" t="s">
        <v>6546</v>
      </c>
    </row>
    <row r="2357" spans="1:16" ht="12.75">
      <c r="A2357" t="s">
        <v>50</v>
      </c>
      <c s="34" t="s">
        <v>6547</v>
      </c>
      <c s="34" t="s">
        <v>6548</v>
      </c>
      <c s="35" t="s">
        <v>5</v>
      </c>
      <c s="6" t="s">
        <v>6549</v>
      </c>
      <c s="36" t="s">
        <v>54</v>
      </c>
      <c s="37">
        <v>1</v>
      </c>
      <c s="36">
        <v>0</v>
      </c>
      <c s="36">
        <f>ROUND(G2357*H2357,6)</f>
      </c>
      <c r="L2357" s="38">
        <v>0</v>
      </c>
      <c s="32">
        <f>ROUND(ROUND(L2357,2)*ROUND(G2357,3),2)</f>
      </c>
      <c s="36" t="s">
        <v>62</v>
      </c>
      <c>
        <f>(M2357*21)/100</f>
      </c>
      <c t="s">
        <v>28</v>
      </c>
    </row>
    <row r="2358" spans="1:5" ht="12.75">
      <c r="A2358" s="35" t="s">
        <v>56</v>
      </c>
      <c r="E2358" s="39" t="s">
        <v>6549</v>
      </c>
    </row>
    <row r="2359" spans="1:5" ht="25.5">
      <c r="A2359" s="35" t="s">
        <v>57</v>
      </c>
      <c r="E2359" s="42" t="s">
        <v>5655</v>
      </c>
    </row>
    <row r="2360" spans="1:5" ht="89.25">
      <c r="A2360" t="s">
        <v>58</v>
      </c>
      <c r="E2360" s="39" t="s">
        <v>6550</v>
      </c>
    </row>
    <row r="2361" spans="1:16" ht="12.75">
      <c r="A2361" t="s">
        <v>50</v>
      </c>
      <c s="34" t="s">
        <v>6551</v>
      </c>
      <c s="34" t="s">
        <v>6552</v>
      </c>
      <c s="35" t="s">
        <v>5</v>
      </c>
      <c s="6" t="s">
        <v>6553</v>
      </c>
      <c s="36" t="s">
        <v>54</v>
      </c>
      <c s="37">
        <v>2</v>
      </c>
      <c s="36">
        <v>0</v>
      </c>
      <c s="36">
        <f>ROUND(G2361*H2361,6)</f>
      </c>
      <c r="L2361" s="38">
        <v>0</v>
      </c>
      <c s="32">
        <f>ROUND(ROUND(L2361,2)*ROUND(G2361,3),2)</f>
      </c>
      <c s="36" t="s">
        <v>62</v>
      </c>
      <c>
        <f>(M2361*21)/100</f>
      </c>
      <c t="s">
        <v>28</v>
      </c>
    </row>
    <row r="2362" spans="1:5" ht="12.75">
      <c r="A2362" s="35" t="s">
        <v>56</v>
      </c>
      <c r="E2362" s="39" t="s">
        <v>6553</v>
      </c>
    </row>
    <row r="2363" spans="1:5" ht="25.5">
      <c r="A2363" s="35" t="s">
        <v>57</v>
      </c>
      <c r="E2363" s="42" t="s">
        <v>5659</v>
      </c>
    </row>
    <row r="2364" spans="1:5" ht="89.25">
      <c r="A2364" t="s">
        <v>58</v>
      </c>
      <c r="E2364" s="39" t="s">
        <v>6554</v>
      </c>
    </row>
    <row r="2365" spans="1:16" ht="12.75">
      <c r="A2365" t="s">
        <v>50</v>
      </c>
      <c s="34" t="s">
        <v>6555</v>
      </c>
      <c s="34" t="s">
        <v>6556</v>
      </c>
      <c s="35" t="s">
        <v>5</v>
      </c>
      <c s="6" t="s">
        <v>6557</v>
      </c>
      <c s="36" t="s">
        <v>54</v>
      </c>
      <c s="37">
        <v>4</v>
      </c>
      <c s="36">
        <v>0</v>
      </c>
      <c s="36">
        <f>ROUND(G2365*H2365,6)</f>
      </c>
      <c r="L2365" s="38">
        <v>0</v>
      </c>
      <c s="32">
        <f>ROUND(ROUND(L2365,2)*ROUND(G2365,3),2)</f>
      </c>
      <c s="36" t="s">
        <v>62</v>
      </c>
      <c>
        <f>(M2365*21)/100</f>
      </c>
      <c t="s">
        <v>28</v>
      </c>
    </row>
    <row r="2366" spans="1:5" ht="12.75">
      <c r="A2366" s="35" t="s">
        <v>56</v>
      </c>
      <c r="E2366" s="39" t="s">
        <v>6557</v>
      </c>
    </row>
    <row r="2367" spans="1:5" ht="25.5">
      <c r="A2367" s="35" t="s">
        <v>57</v>
      </c>
      <c r="E2367" s="42" t="s">
        <v>5663</v>
      </c>
    </row>
    <row r="2368" spans="1:5" ht="89.25">
      <c r="A2368" t="s">
        <v>58</v>
      </c>
      <c r="E2368" s="39" t="s">
        <v>6558</v>
      </c>
    </row>
    <row r="2369" spans="1:16" ht="12.75">
      <c r="A2369" t="s">
        <v>50</v>
      </c>
      <c s="34" t="s">
        <v>6559</v>
      </c>
      <c s="34" t="s">
        <v>6560</v>
      </c>
      <c s="35" t="s">
        <v>5</v>
      </c>
      <c s="6" t="s">
        <v>6561</v>
      </c>
      <c s="36" t="s">
        <v>54</v>
      </c>
      <c s="37">
        <v>1</v>
      </c>
      <c s="36">
        <v>0</v>
      </c>
      <c s="36">
        <f>ROUND(G2369*H2369,6)</f>
      </c>
      <c r="L2369" s="38">
        <v>0</v>
      </c>
      <c s="32">
        <f>ROUND(ROUND(L2369,2)*ROUND(G2369,3),2)</f>
      </c>
      <c s="36" t="s">
        <v>62</v>
      </c>
      <c>
        <f>(M2369*21)/100</f>
      </c>
      <c t="s">
        <v>28</v>
      </c>
    </row>
    <row r="2370" spans="1:5" ht="12.75">
      <c r="A2370" s="35" t="s">
        <v>56</v>
      </c>
      <c r="E2370" s="39" t="s">
        <v>6561</v>
      </c>
    </row>
    <row r="2371" spans="1:5" ht="25.5">
      <c r="A2371" s="35" t="s">
        <v>57</v>
      </c>
      <c r="E2371" s="42" t="s">
        <v>5667</v>
      </c>
    </row>
    <row r="2372" spans="1:5" ht="89.25">
      <c r="A2372" t="s">
        <v>58</v>
      </c>
      <c r="E2372" s="39" t="s">
        <v>6562</v>
      </c>
    </row>
    <row r="2373" spans="1:16" ht="12.75">
      <c r="A2373" t="s">
        <v>50</v>
      </c>
      <c s="34" t="s">
        <v>6563</v>
      </c>
      <c s="34" t="s">
        <v>6564</v>
      </c>
      <c s="35" t="s">
        <v>5</v>
      </c>
      <c s="6" t="s">
        <v>6565</v>
      </c>
      <c s="36" t="s">
        <v>54</v>
      </c>
      <c s="37">
        <v>1</v>
      </c>
      <c s="36">
        <v>0</v>
      </c>
      <c s="36">
        <f>ROUND(G2373*H2373,6)</f>
      </c>
      <c r="L2373" s="38">
        <v>0</v>
      </c>
      <c s="32">
        <f>ROUND(ROUND(L2373,2)*ROUND(G2373,3),2)</f>
      </c>
      <c s="36" t="s">
        <v>62</v>
      </c>
      <c>
        <f>(M2373*21)/100</f>
      </c>
      <c t="s">
        <v>28</v>
      </c>
    </row>
    <row r="2374" spans="1:5" ht="12.75">
      <c r="A2374" s="35" t="s">
        <v>56</v>
      </c>
      <c r="E2374" s="39" t="s">
        <v>6565</v>
      </c>
    </row>
    <row r="2375" spans="1:5" ht="25.5">
      <c r="A2375" s="35" t="s">
        <v>57</v>
      </c>
      <c r="E2375" s="42" t="s">
        <v>5671</v>
      </c>
    </row>
    <row r="2376" spans="1:5" ht="89.25">
      <c r="A2376" t="s">
        <v>58</v>
      </c>
      <c r="E2376" s="39" t="s">
        <v>6566</v>
      </c>
    </row>
    <row r="2377" spans="1:16" ht="12.75">
      <c r="A2377" t="s">
        <v>50</v>
      </c>
      <c s="34" t="s">
        <v>6567</v>
      </c>
      <c s="34" t="s">
        <v>6568</v>
      </c>
      <c s="35" t="s">
        <v>5</v>
      </c>
      <c s="6" t="s">
        <v>6569</v>
      </c>
      <c s="36" t="s">
        <v>54</v>
      </c>
      <c s="37">
        <v>1</v>
      </c>
      <c s="36">
        <v>0</v>
      </c>
      <c s="36">
        <f>ROUND(G2377*H2377,6)</f>
      </c>
      <c r="L2377" s="38">
        <v>0</v>
      </c>
      <c s="32">
        <f>ROUND(ROUND(L2377,2)*ROUND(G2377,3),2)</f>
      </c>
      <c s="36" t="s">
        <v>62</v>
      </c>
      <c>
        <f>(M2377*21)/100</f>
      </c>
      <c t="s">
        <v>28</v>
      </c>
    </row>
    <row r="2378" spans="1:5" ht="12.75">
      <c r="A2378" s="35" t="s">
        <v>56</v>
      </c>
      <c r="E2378" s="39" t="s">
        <v>6569</v>
      </c>
    </row>
    <row r="2379" spans="1:5" ht="25.5">
      <c r="A2379" s="35" t="s">
        <v>57</v>
      </c>
      <c r="E2379" s="42" t="s">
        <v>5675</v>
      </c>
    </row>
    <row r="2380" spans="1:5" ht="89.25">
      <c r="A2380" t="s">
        <v>58</v>
      </c>
      <c r="E2380" s="39" t="s">
        <v>6570</v>
      </c>
    </row>
    <row r="2381" spans="1:16" ht="12.75">
      <c r="A2381" t="s">
        <v>50</v>
      </c>
      <c s="34" t="s">
        <v>6571</v>
      </c>
      <c s="34" t="s">
        <v>6572</v>
      </c>
      <c s="35" t="s">
        <v>5</v>
      </c>
      <c s="6" t="s">
        <v>6573</v>
      </c>
      <c s="36" t="s">
        <v>54</v>
      </c>
      <c s="37">
        <v>8</v>
      </c>
      <c s="36">
        <v>0</v>
      </c>
      <c s="36">
        <f>ROUND(G2381*H2381,6)</f>
      </c>
      <c r="L2381" s="38">
        <v>0</v>
      </c>
      <c s="32">
        <f>ROUND(ROUND(L2381,2)*ROUND(G2381,3),2)</f>
      </c>
      <c s="36" t="s">
        <v>62</v>
      </c>
      <c>
        <f>(M2381*21)/100</f>
      </c>
      <c t="s">
        <v>28</v>
      </c>
    </row>
    <row r="2382" spans="1:5" ht="12.75">
      <c r="A2382" s="35" t="s">
        <v>56</v>
      </c>
      <c r="E2382" s="39" t="s">
        <v>6573</v>
      </c>
    </row>
    <row r="2383" spans="1:5" ht="25.5">
      <c r="A2383" s="35" t="s">
        <v>57</v>
      </c>
      <c r="E2383" s="42" t="s">
        <v>5679</v>
      </c>
    </row>
    <row r="2384" spans="1:5" ht="89.25">
      <c r="A2384" t="s">
        <v>58</v>
      </c>
      <c r="E2384" s="39" t="s">
        <v>6574</v>
      </c>
    </row>
    <row r="2385" spans="1:16" ht="12.75">
      <c r="A2385" t="s">
        <v>50</v>
      </c>
      <c s="34" t="s">
        <v>6575</v>
      </c>
      <c s="34" t="s">
        <v>6576</v>
      </c>
      <c s="35" t="s">
        <v>5</v>
      </c>
      <c s="6" t="s">
        <v>6577</v>
      </c>
      <c s="36" t="s">
        <v>54</v>
      </c>
      <c s="37">
        <v>1</v>
      </c>
      <c s="36">
        <v>0</v>
      </c>
      <c s="36">
        <f>ROUND(G2385*H2385,6)</f>
      </c>
      <c r="L2385" s="38">
        <v>0</v>
      </c>
      <c s="32">
        <f>ROUND(ROUND(L2385,2)*ROUND(G2385,3),2)</f>
      </c>
      <c s="36" t="s">
        <v>62</v>
      </c>
      <c>
        <f>(M2385*21)/100</f>
      </c>
      <c t="s">
        <v>28</v>
      </c>
    </row>
    <row r="2386" spans="1:5" ht="12.75">
      <c r="A2386" s="35" t="s">
        <v>56</v>
      </c>
      <c r="E2386" s="39" t="s">
        <v>6577</v>
      </c>
    </row>
    <row r="2387" spans="1:5" ht="25.5">
      <c r="A2387" s="35" t="s">
        <v>57</v>
      </c>
      <c r="E2387" s="42" t="s">
        <v>5691</v>
      </c>
    </row>
    <row r="2388" spans="1:5" ht="89.25">
      <c r="A2388" t="s">
        <v>58</v>
      </c>
      <c r="E2388" s="39" t="s">
        <v>6578</v>
      </c>
    </row>
    <row r="2389" spans="1:16" ht="12.75">
      <c r="A2389" t="s">
        <v>50</v>
      </c>
      <c s="34" t="s">
        <v>6579</v>
      </c>
      <c s="34" t="s">
        <v>6580</v>
      </c>
      <c s="35" t="s">
        <v>5</v>
      </c>
      <c s="6" t="s">
        <v>6581</v>
      </c>
      <c s="36" t="s">
        <v>54</v>
      </c>
      <c s="37">
        <v>1</v>
      </c>
      <c s="36">
        <v>0</v>
      </c>
      <c s="36">
        <f>ROUND(G2389*H2389,6)</f>
      </c>
      <c r="L2389" s="38">
        <v>0</v>
      </c>
      <c s="32">
        <f>ROUND(ROUND(L2389,2)*ROUND(G2389,3),2)</f>
      </c>
      <c s="36" t="s">
        <v>62</v>
      </c>
      <c>
        <f>(M2389*21)/100</f>
      </c>
      <c t="s">
        <v>28</v>
      </c>
    </row>
    <row r="2390" spans="1:5" ht="12.75">
      <c r="A2390" s="35" t="s">
        <v>56</v>
      </c>
      <c r="E2390" s="39" t="s">
        <v>6581</v>
      </c>
    </row>
    <row r="2391" spans="1:5" ht="25.5">
      <c r="A2391" s="35" t="s">
        <v>57</v>
      </c>
      <c r="E2391" s="42" t="s">
        <v>5695</v>
      </c>
    </row>
    <row r="2392" spans="1:5" ht="89.25">
      <c r="A2392" t="s">
        <v>58</v>
      </c>
      <c r="E2392" s="39" t="s">
        <v>6582</v>
      </c>
    </row>
    <row r="2393" spans="1:16" ht="12.75">
      <c r="A2393" t="s">
        <v>50</v>
      </c>
      <c s="34" t="s">
        <v>6583</v>
      </c>
      <c s="34" t="s">
        <v>6584</v>
      </c>
      <c s="35" t="s">
        <v>5</v>
      </c>
      <c s="6" t="s">
        <v>6585</v>
      </c>
      <c s="36" t="s">
        <v>54</v>
      </c>
      <c s="37">
        <v>1</v>
      </c>
      <c s="36">
        <v>0</v>
      </c>
      <c s="36">
        <f>ROUND(G2393*H2393,6)</f>
      </c>
      <c r="L2393" s="38">
        <v>0</v>
      </c>
      <c s="32">
        <f>ROUND(ROUND(L2393,2)*ROUND(G2393,3),2)</f>
      </c>
      <c s="36" t="s">
        <v>62</v>
      </c>
      <c>
        <f>(M2393*21)/100</f>
      </c>
      <c t="s">
        <v>28</v>
      </c>
    </row>
    <row r="2394" spans="1:5" ht="12.75">
      <c r="A2394" s="35" t="s">
        <v>56</v>
      </c>
      <c r="E2394" s="39" t="s">
        <v>6585</v>
      </c>
    </row>
    <row r="2395" spans="1:5" ht="25.5">
      <c r="A2395" s="35" t="s">
        <v>57</v>
      </c>
      <c r="E2395" s="42" t="s">
        <v>5699</v>
      </c>
    </row>
    <row r="2396" spans="1:5" ht="89.25">
      <c r="A2396" t="s">
        <v>58</v>
      </c>
      <c r="E2396" s="39" t="s">
        <v>6586</v>
      </c>
    </row>
    <row r="2397" spans="1:16" ht="12.75">
      <c r="A2397" t="s">
        <v>50</v>
      </c>
      <c s="34" t="s">
        <v>6587</v>
      </c>
      <c s="34" t="s">
        <v>6588</v>
      </c>
      <c s="35" t="s">
        <v>5</v>
      </c>
      <c s="6" t="s">
        <v>6589</v>
      </c>
      <c s="36" t="s">
        <v>54</v>
      </c>
      <c s="37">
        <v>3</v>
      </c>
      <c s="36">
        <v>0</v>
      </c>
      <c s="36">
        <f>ROUND(G2397*H2397,6)</f>
      </c>
      <c r="L2397" s="38">
        <v>0</v>
      </c>
      <c s="32">
        <f>ROUND(ROUND(L2397,2)*ROUND(G2397,3),2)</f>
      </c>
      <c s="36" t="s">
        <v>62</v>
      </c>
      <c>
        <f>(M2397*21)/100</f>
      </c>
      <c t="s">
        <v>28</v>
      </c>
    </row>
    <row r="2398" spans="1:5" ht="12.75">
      <c r="A2398" s="35" t="s">
        <v>56</v>
      </c>
      <c r="E2398" s="39" t="s">
        <v>6589</v>
      </c>
    </row>
    <row r="2399" spans="1:5" ht="25.5">
      <c r="A2399" s="35" t="s">
        <v>57</v>
      </c>
      <c r="E2399" s="42" t="s">
        <v>5703</v>
      </c>
    </row>
    <row r="2400" spans="1:5" ht="89.25">
      <c r="A2400" t="s">
        <v>58</v>
      </c>
      <c r="E2400" s="39" t="s">
        <v>6590</v>
      </c>
    </row>
    <row r="2401" spans="1:16" ht="12.75">
      <c r="A2401" t="s">
        <v>50</v>
      </c>
      <c s="34" t="s">
        <v>6591</v>
      </c>
      <c s="34" t="s">
        <v>6592</v>
      </c>
      <c s="35" t="s">
        <v>5</v>
      </c>
      <c s="6" t="s">
        <v>6593</v>
      </c>
      <c s="36" t="s">
        <v>54</v>
      </c>
      <c s="37">
        <v>1</v>
      </c>
      <c s="36">
        <v>0</v>
      </c>
      <c s="36">
        <f>ROUND(G2401*H2401,6)</f>
      </c>
      <c r="L2401" s="38">
        <v>0</v>
      </c>
      <c s="32">
        <f>ROUND(ROUND(L2401,2)*ROUND(G2401,3),2)</f>
      </c>
      <c s="36" t="s">
        <v>62</v>
      </c>
      <c>
        <f>(M2401*21)/100</f>
      </c>
      <c t="s">
        <v>28</v>
      </c>
    </row>
    <row r="2402" spans="1:5" ht="12.75">
      <c r="A2402" s="35" t="s">
        <v>56</v>
      </c>
      <c r="E2402" s="39" t="s">
        <v>6593</v>
      </c>
    </row>
    <row r="2403" spans="1:5" ht="25.5">
      <c r="A2403" s="35" t="s">
        <v>57</v>
      </c>
      <c r="E2403" s="42" t="s">
        <v>5707</v>
      </c>
    </row>
    <row r="2404" spans="1:5" ht="89.25">
      <c r="A2404" t="s">
        <v>58</v>
      </c>
      <c r="E2404" s="39" t="s">
        <v>6594</v>
      </c>
    </row>
    <row r="2405" spans="1:16" ht="12.75">
      <c r="A2405" t="s">
        <v>50</v>
      </c>
      <c s="34" t="s">
        <v>6595</v>
      </c>
      <c s="34" t="s">
        <v>6596</v>
      </c>
      <c s="35" t="s">
        <v>5</v>
      </c>
      <c s="6" t="s">
        <v>6597</v>
      </c>
      <c s="36" t="s">
        <v>54</v>
      </c>
      <c s="37">
        <v>2</v>
      </c>
      <c s="36">
        <v>0</v>
      </c>
      <c s="36">
        <f>ROUND(G2405*H2405,6)</f>
      </c>
      <c r="L2405" s="38">
        <v>0</v>
      </c>
      <c s="32">
        <f>ROUND(ROUND(L2405,2)*ROUND(G2405,3),2)</f>
      </c>
      <c s="36" t="s">
        <v>62</v>
      </c>
      <c>
        <f>(M2405*21)/100</f>
      </c>
      <c t="s">
        <v>28</v>
      </c>
    </row>
    <row r="2406" spans="1:5" ht="12.75">
      <c r="A2406" s="35" t="s">
        <v>56</v>
      </c>
      <c r="E2406" s="39" t="s">
        <v>6597</v>
      </c>
    </row>
    <row r="2407" spans="1:5" ht="25.5">
      <c r="A2407" s="35" t="s">
        <v>57</v>
      </c>
      <c r="E2407" s="42" t="s">
        <v>5711</v>
      </c>
    </row>
    <row r="2408" spans="1:5" ht="89.25">
      <c r="A2408" t="s">
        <v>58</v>
      </c>
      <c r="E2408" s="39" t="s">
        <v>6598</v>
      </c>
    </row>
    <row r="2409" spans="1:16" ht="12.75">
      <c r="A2409" t="s">
        <v>50</v>
      </c>
      <c s="34" t="s">
        <v>6599</v>
      </c>
      <c s="34" t="s">
        <v>6600</v>
      </c>
      <c s="35" t="s">
        <v>5</v>
      </c>
      <c s="6" t="s">
        <v>6601</v>
      </c>
      <c s="36" t="s">
        <v>54</v>
      </c>
      <c s="37">
        <v>1</v>
      </c>
      <c s="36">
        <v>0</v>
      </c>
      <c s="36">
        <f>ROUND(G2409*H2409,6)</f>
      </c>
      <c r="L2409" s="38">
        <v>0</v>
      </c>
      <c s="32">
        <f>ROUND(ROUND(L2409,2)*ROUND(G2409,3),2)</f>
      </c>
      <c s="36" t="s">
        <v>62</v>
      </c>
      <c>
        <f>(M2409*21)/100</f>
      </c>
      <c t="s">
        <v>28</v>
      </c>
    </row>
    <row r="2410" spans="1:5" ht="12.75">
      <c r="A2410" s="35" t="s">
        <v>56</v>
      </c>
      <c r="E2410" s="39" t="s">
        <v>6601</v>
      </c>
    </row>
    <row r="2411" spans="1:5" ht="25.5">
      <c r="A2411" s="35" t="s">
        <v>57</v>
      </c>
      <c r="E2411" s="42" t="s">
        <v>5715</v>
      </c>
    </row>
    <row r="2412" spans="1:5" ht="89.25">
      <c r="A2412" t="s">
        <v>58</v>
      </c>
      <c r="E2412" s="39" t="s">
        <v>6602</v>
      </c>
    </row>
    <row r="2413" spans="1:16" ht="12.75">
      <c r="A2413" t="s">
        <v>50</v>
      </c>
      <c s="34" t="s">
        <v>6603</v>
      </c>
      <c s="34" t="s">
        <v>6604</v>
      </c>
      <c s="35" t="s">
        <v>5</v>
      </c>
      <c s="6" t="s">
        <v>6605</v>
      </c>
      <c s="36" t="s">
        <v>54</v>
      </c>
      <c s="37">
        <v>1</v>
      </c>
      <c s="36">
        <v>0</v>
      </c>
      <c s="36">
        <f>ROUND(G2413*H2413,6)</f>
      </c>
      <c r="L2413" s="38">
        <v>0</v>
      </c>
      <c s="32">
        <f>ROUND(ROUND(L2413,2)*ROUND(G2413,3),2)</f>
      </c>
      <c s="36" t="s">
        <v>62</v>
      </c>
      <c>
        <f>(M2413*21)/100</f>
      </c>
      <c t="s">
        <v>28</v>
      </c>
    </row>
    <row r="2414" spans="1:5" ht="12.75">
      <c r="A2414" s="35" t="s">
        <v>56</v>
      </c>
      <c r="E2414" s="39" t="s">
        <v>6605</v>
      </c>
    </row>
    <row r="2415" spans="1:5" ht="25.5">
      <c r="A2415" s="35" t="s">
        <v>57</v>
      </c>
      <c r="E2415" s="42" t="s">
        <v>5719</v>
      </c>
    </row>
    <row r="2416" spans="1:5" ht="89.25">
      <c r="A2416" t="s">
        <v>58</v>
      </c>
      <c r="E2416" s="39" t="s">
        <v>6606</v>
      </c>
    </row>
    <row r="2417" spans="1:16" ht="12.75">
      <c r="A2417" t="s">
        <v>50</v>
      </c>
      <c s="34" t="s">
        <v>6607</v>
      </c>
      <c s="34" t="s">
        <v>6608</v>
      </c>
      <c s="35" t="s">
        <v>5</v>
      </c>
      <c s="6" t="s">
        <v>6609</v>
      </c>
      <c s="36" t="s">
        <v>54</v>
      </c>
      <c s="37">
        <v>1</v>
      </c>
      <c s="36">
        <v>0</v>
      </c>
      <c s="36">
        <f>ROUND(G2417*H2417,6)</f>
      </c>
      <c r="L2417" s="38">
        <v>0</v>
      </c>
      <c s="32">
        <f>ROUND(ROUND(L2417,2)*ROUND(G2417,3),2)</f>
      </c>
      <c s="36" t="s">
        <v>62</v>
      </c>
      <c>
        <f>(M2417*21)/100</f>
      </c>
      <c t="s">
        <v>28</v>
      </c>
    </row>
    <row r="2418" spans="1:5" ht="12.75">
      <c r="A2418" s="35" t="s">
        <v>56</v>
      </c>
      <c r="E2418" s="39" t="s">
        <v>6609</v>
      </c>
    </row>
    <row r="2419" spans="1:5" ht="25.5">
      <c r="A2419" s="35" t="s">
        <v>57</v>
      </c>
      <c r="E2419" s="42" t="s">
        <v>5723</v>
      </c>
    </row>
    <row r="2420" spans="1:5" ht="89.25">
      <c r="A2420" t="s">
        <v>58</v>
      </c>
      <c r="E2420" s="39" t="s">
        <v>6610</v>
      </c>
    </row>
    <row r="2421" spans="1:16" ht="12.75">
      <c r="A2421" t="s">
        <v>50</v>
      </c>
      <c s="34" t="s">
        <v>6611</v>
      </c>
      <c s="34" t="s">
        <v>6612</v>
      </c>
      <c s="35" t="s">
        <v>5</v>
      </c>
      <c s="6" t="s">
        <v>6613</v>
      </c>
      <c s="36" t="s">
        <v>54</v>
      </c>
      <c s="37">
        <v>1</v>
      </c>
      <c s="36">
        <v>0</v>
      </c>
      <c s="36">
        <f>ROUND(G2421*H2421,6)</f>
      </c>
      <c r="L2421" s="38">
        <v>0</v>
      </c>
      <c s="32">
        <f>ROUND(ROUND(L2421,2)*ROUND(G2421,3),2)</f>
      </c>
      <c s="36" t="s">
        <v>62</v>
      </c>
      <c>
        <f>(M2421*21)/100</f>
      </c>
      <c t="s">
        <v>28</v>
      </c>
    </row>
    <row r="2422" spans="1:5" ht="12.75">
      <c r="A2422" s="35" t="s">
        <v>56</v>
      </c>
      <c r="E2422" s="39" t="s">
        <v>6613</v>
      </c>
    </row>
    <row r="2423" spans="1:5" ht="25.5">
      <c r="A2423" s="35" t="s">
        <v>57</v>
      </c>
      <c r="E2423" s="42" t="s">
        <v>5727</v>
      </c>
    </row>
    <row r="2424" spans="1:5" ht="89.25">
      <c r="A2424" t="s">
        <v>58</v>
      </c>
      <c r="E2424" s="39" t="s">
        <v>6614</v>
      </c>
    </row>
    <row r="2425" spans="1:16" ht="12.75">
      <c r="A2425" t="s">
        <v>50</v>
      </c>
      <c s="34" t="s">
        <v>6615</v>
      </c>
      <c s="34" t="s">
        <v>6616</v>
      </c>
      <c s="35" t="s">
        <v>5</v>
      </c>
      <c s="6" t="s">
        <v>6617</v>
      </c>
      <c s="36" t="s">
        <v>54</v>
      </c>
      <c s="37">
        <v>2</v>
      </c>
      <c s="36">
        <v>0</v>
      </c>
      <c s="36">
        <f>ROUND(G2425*H2425,6)</f>
      </c>
      <c r="L2425" s="38">
        <v>0</v>
      </c>
      <c s="32">
        <f>ROUND(ROUND(L2425,2)*ROUND(G2425,3),2)</f>
      </c>
      <c s="36" t="s">
        <v>62</v>
      </c>
      <c>
        <f>(M2425*21)/100</f>
      </c>
      <c t="s">
        <v>28</v>
      </c>
    </row>
    <row r="2426" spans="1:5" ht="12.75">
      <c r="A2426" s="35" t="s">
        <v>56</v>
      </c>
      <c r="E2426" s="39" t="s">
        <v>6617</v>
      </c>
    </row>
    <row r="2427" spans="1:5" ht="25.5">
      <c r="A2427" s="35" t="s">
        <v>57</v>
      </c>
      <c r="E2427" s="42" t="s">
        <v>5731</v>
      </c>
    </row>
    <row r="2428" spans="1:5" ht="89.25">
      <c r="A2428" t="s">
        <v>58</v>
      </c>
      <c r="E2428" s="39" t="s">
        <v>6618</v>
      </c>
    </row>
    <row r="2429" spans="1:16" ht="12.75">
      <c r="A2429" t="s">
        <v>50</v>
      </c>
      <c s="34" t="s">
        <v>6619</v>
      </c>
      <c s="34" t="s">
        <v>6620</v>
      </c>
      <c s="35" t="s">
        <v>5</v>
      </c>
      <c s="6" t="s">
        <v>6621</v>
      </c>
      <c s="36" t="s">
        <v>54</v>
      </c>
      <c s="37">
        <v>1</v>
      </c>
      <c s="36">
        <v>0</v>
      </c>
      <c s="36">
        <f>ROUND(G2429*H2429,6)</f>
      </c>
      <c r="L2429" s="38">
        <v>0</v>
      </c>
      <c s="32">
        <f>ROUND(ROUND(L2429,2)*ROUND(G2429,3),2)</f>
      </c>
      <c s="36" t="s">
        <v>62</v>
      </c>
      <c>
        <f>(M2429*21)/100</f>
      </c>
      <c t="s">
        <v>28</v>
      </c>
    </row>
    <row r="2430" spans="1:5" ht="12.75">
      <c r="A2430" s="35" t="s">
        <v>56</v>
      </c>
      <c r="E2430" s="39" t="s">
        <v>6621</v>
      </c>
    </row>
    <row r="2431" spans="1:5" ht="25.5">
      <c r="A2431" s="35" t="s">
        <v>57</v>
      </c>
      <c r="E2431" s="42" t="s">
        <v>5735</v>
      </c>
    </row>
    <row r="2432" spans="1:5" ht="89.25">
      <c r="A2432" t="s">
        <v>58</v>
      </c>
      <c r="E2432" s="39" t="s">
        <v>6622</v>
      </c>
    </row>
    <row r="2433" spans="1:16" ht="12.75">
      <c r="A2433" t="s">
        <v>50</v>
      </c>
      <c s="34" t="s">
        <v>6623</v>
      </c>
      <c s="34" t="s">
        <v>6624</v>
      </c>
      <c s="35" t="s">
        <v>5</v>
      </c>
      <c s="6" t="s">
        <v>6625</v>
      </c>
      <c s="36" t="s">
        <v>54</v>
      </c>
      <c s="37">
        <v>2</v>
      </c>
      <c s="36">
        <v>0</v>
      </c>
      <c s="36">
        <f>ROUND(G2433*H2433,6)</f>
      </c>
      <c r="L2433" s="38">
        <v>0</v>
      </c>
      <c s="32">
        <f>ROUND(ROUND(L2433,2)*ROUND(G2433,3),2)</f>
      </c>
      <c s="36" t="s">
        <v>62</v>
      </c>
      <c>
        <f>(M2433*21)/100</f>
      </c>
      <c t="s">
        <v>28</v>
      </c>
    </row>
    <row r="2434" spans="1:5" ht="12.75">
      <c r="A2434" s="35" t="s">
        <v>56</v>
      </c>
      <c r="E2434" s="39" t="s">
        <v>6625</v>
      </c>
    </row>
    <row r="2435" spans="1:5" ht="25.5">
      <c r="A2435" s="35" t="s">
        <v>57</v>
      </c>
      <c r="E2435" s="42" t="s">
        <v>5739</v>
      </c>
    </row>
    <row r="2436" spans="1:5" ht="89.25">
      <c r="A2436" t="s">
        <v>58</v>
      </c>
      <c r="E2436" s="39" t="s">
        <v>6626</v>
      </c>
    </row>
    <row r="2437" spans="1:16" ht="12.75">
      <c r="A2437" t="s">
        <v>50</v>
      </c>
      <c s="34" t="s">
        <v>6627</v>
      </c>
      <c s="34" t="s">
        <v>6628</v>
      </c>
      <c s="35" t="s">
        <v>5</v>
      </c>
      <c s="6" t="s">
        <v>6629</v>
      </c>
      <c s="36" t="s">
        <v>54</v>
      </c>
      <c s="37">
        <v>2</v>
      </c>
      <c s="36">
        <v>0</v>
      </c>
      <c s="36">
        <f>ROUND(G2437*H2437,6)</f>
      </c>
      <c r="L2437" s="38">
        <v>0</v>
      </c>
      <c s="32">
        <f>ROUND(ROUND(L2437,2)*ROUND(G2437,3),2)</f>
      </c>
      <c s="36" t="s">
        <v>62</v>
      </c>
      <c>
        <f>(M2437*21)/100</f>
      </c>
      <c t="s">
        <v>28</v>
      </c>
    </row>
    <row r="2438" spans="1:5" ht="12.75">
      <c r="A2438" s="35" t="s">
        <v>56</v>
      </c>
      <c r="E2438" s="39" t="s">
        <v>6629</v>
      </c>
    </row>
    <row r="2439" spans="1:5" ht="25.5">
      <c r="A2439" s="35" t="s">
        <v>57</v>
      </c>
      <c r="E2439" s="42" t="s">
        <v>5743</v>
      </c>
    </row>
    <row r="2440" spans="1:5" ht="89.25">
      <c r="A2440" t="s">
        <v>58</v>
      </c>
      <c r="E2440" s="39" t="s">
        <v>6630</v>
      </c>
    </row>
    <row r="2441" spans="1:16" ht="12.75">
      <c r="A2441" t="s">
        <v>50</v>
      </c>
      <c s="34" t="s">
        <v>6631</v>
      </c>
      <c s="34" t="s">
        <v>6632</v>
      </c>
      <c s="35" t="s">
        <v>5</v>
      </c>
      <c s="6" t="s">
        <v>6633</v>
      </c>
      <c s="36" t="s">
        <v>54</v>
      </c>
      <c s="37">
        <v>1</v>
      </c>
      <c s="36">
        <v>0</v>
      </c>
      <c s="36">
        <f>ROUND(G2441*H2441,6)</f>
      </c>
      <c r="L2441" s="38">
        <v>0</v>
      </c>
      <c s="32">
        <f>ROUND(ROUND(L2441,2)*ROUND(G2441,3),2)</f>
      </c>
      <c s="36" t="s">
        <v>62</v>
      </c>
      <c>
        <f>(M2441*21)/100</f>
      </c>
      <c t="s">
        <v>28</v>
      </c>
    </row>
    <row r="2442" spans="1:5" ht="12.75">
      <c r="A2442" s="35" t="s">
        <v>56</v>
      </c>
      <c r="E2442" s="39" t="s">
        <v>6633</v>
      </c>
    </row>
    <row r="2443" spans="1:5" ht="25.5">
      <c r="A2443" s="35" t="s">
        <v>57</v>
      </c>
      <c r="E2443" s="42" t="s">
        <v>5747</v>
      </c>
    </row>
    <row r="2444" spans="1:5" ht="89.25">
      <c r="A2444" t="s">
        <v>58</v>
      </c>
      <c r="E2444" s="39" t="s">
        <v>6634</v>
      </c>
    </row>
    <row r="2445" spans="1:16" ht="12.75">
      <c r="A2445" t="s">
        <v>50</v>
      </c>
      <c s="34" t="s">
        <v>6635</v>
      </c>
      <c s="34" t="s">
        <v>6636</v>
      </c>
      <c s="35" t="s">
        <v>5</v>
      </c>
      <c s="6" t="s">
        <v>6637</v>
      </c>
      <c s="36" t="s">
        <v>54</v>
      </c>
      <c s="37">
        <v>1</v>
      </c>
      <c s="36">
        <v>0</v>
      </c>
      <c s="36">
        <f>ROUND(G2445*H2445,6)</f>
      </c>
      <c r="L2445" s="38">
        <v>0</v>
      </c>
      <c s="32">
        <f>ROUND(ROUND(L2445,2)*ROUND(G2445,3),2)</f>
      </c>
      <c s="36" t="s">
        <v>62</v>
      </c>
      <c>
        <f>(M2445*21)/100</f>
      </c>
      <c t="s">
        <v>28</v>
      </c>
    </row>
    <row r="2446" spans="1:5" ht="12.75">
      <c r="A2446" s="35" t="s">
        <v>56</v>
      </c>
      <c r="E2446" s="39" t="s">
        <v>6637</v>
      </c>
    </row>
    <row r="2447" spans="1:5" ht="25.5">
      <c r="A2447" s="35" t="s">
        <v>57</v>
      </c>
      <c r="E2447" s="42" t="s">
        <v>5759</v>
      </c>
    </row>
    <row r="2448" spans="1:5" ht="89.25">
      <c r="A2448" t="s">
        <v>58</v>
      </c>
      <c r="E2448" s="39" t="s">
        <v>6638</v>
      </c>
    </row>
    <row r="2449" spans="1:16" ht="12.75">
      <c r="A2449" t="s">
        <v>50</v>
      </c>
      <c s="34" t="s">
        <v>6639</v>
      </c>
      <c s="34" t="s">
        <v>6640</v>
      </c>
      <c s="35" t="s">
        <v>5</v>
      </c>
      <c s="6" t="s">
        <v>6641</v>
      </c>
      <c s="36" t="s">
        <v>54</v>
      </c>
      <c s="37">
        <v>1</v>
      </c>
      <c s="36">
        <v>0</v>
      </c>
      <c s="36">
        <f>ROUND(G2449*H2449,6)</f>
      </c>
      <c r="L2449" s="38">
        <v>0</v>
      </c>
      <c s="32">
        <f>ROUND(ROUND(L2449,2)*ROUND(G2449,3),2)</f>
      </c>
      <c s="36" t="s">
        <v>62</v>
      </c>
      <c>
        <f>(M2449*21)/100</f>
      </c>
      <c t="s">
        <v>28</v>
      </c>
    </row>
    <row r="2450" spans="1:5" ht="12.75">
      <c r="A2450" s="35" t="s">
        <v>56</v>
      </c>
      <c r="E2450" s="39" t="s">
        <v>6641</v>
      </c>
    </row>
    <row r="2451" spans="1:5" ht="25.5">
      <c r="A2451" s="35" t="s">
        <v>57</v>
      </c>
      <c r="E2451" s="42" t="s">
        <v>5763</v>
      </c>
    </row>
    <row r="2452" spans="1:5" ht="89.25">
      <c r="A2452" t="s">
        <v>58</v>
      </c>
      <c r="E2452" s="39" t="s">
        <v>6642</v>
      </c>
    </row>
    <row r="2453" spans="1:16" ht="12.75">
      <c r="A2453" t="s">
        <v>50</v>
      </c>
      <c s="34" t="s">
        <v>6643</v>
      </c>
      <c s="34" t="s">
        <v>6644</v>
      </c>
      <c s="35" t="s">
        <v>5</v>
      </c>
      <c s="6" t="s">
        <v>6645</v>
      </c>
      <c s="36" t="s">
        <v>54</v>
      </c>
      <c s="37">
        <v>1</v>
      </c>
      <c s="36">
        <v>0</v>
      </c>
      <c s="36">
        <f>ROUND(G2453*H2453,6)</f>
      </c>
      <c r="L2453" s="38">
        <v>0</v>
      </c>
      <c s="32">
        <f>ROUND(ROUND(L2453,2)*ROUND(G2453,3),2)</f>
      </c>
      <c s="36" t="s">
        <v>62</v>
      </c>
      <c>
        <f>(M2453*21)/100</f>
      </c>
      <c t="s">
        <v>28</v>
      </c>
    </row>
    <row r="2454" spans="1:5" ht="12.75">
      <c r="A2454" s="35" t="s">
        <v>56</v>
      </c>
      <c r="E2454" s="39" t="s">
        <v>6645</v>
      </c>
    </row>
    <row r="2455" spans="1:5" ht="25.5">
      <c r="A2455" s="35" t="s">
        <v>57</v>
      </c>
      <c r="E2455" s="42" t="s">
        <v>5767</v>
      </c>
    </row>
    <row r="2456" spans="1:5" ht="89.25">
      <c r="A2456" t="s">
        <v>58</v>
      </c>
      <c r="E2456" s="39" t="s">
        <v>6646</v>
      </c>
    </row>
    <row r="2457" spans="1:16" ht="12.75">
      <c r="A2457" t="s">
        <v>50</v>
      </c>
      <c s="34" t="s">
        <v>6647</v>
      </c>
      <c s="34" t="s">
        <v>6648</v>
      </c>
      <c s="35" t="s">
        <v>5</v>
      </c>
      <c s="6" t="s">
        <v>6649</v>
      </c>
      <c s="36" t="s">
        <v>54</v>
      </c>
      <c s="37">
        <v>1</v>
      </c>
      <c s="36">
        <v>0</v>
      </c>
      <c s="36">
        <f>ROUND(G2457*H2457,6)</f>
      </c>
      <c r="L2457" s="38">
        <v>0</v>
      </c>
      <c s="32">
        <f>ROUND(ROUND(L2457,2)*ROUND(G2457,3),2)</f>
      </c>
      <c s="36" t="s">
        <v>62</v>
      </c>
      <c>
        <f>(M2457*21)/100</f>
      </c>
      <c t="s">
        <v>28</v>
      </c>
    </row>
    <row r="2458" spans="1:5" ht="12.75">
      <c r="A2458" s="35" t="s">
        <v>56</v>
      </c>
      <c r="E2458" s="39" t="s">
        <v>6649</v>
      </c>
    </row>
    <row r="2459" spans="1:5" ht="25.5">
      <c r="A2459" s="35" t="s">
        <v>57</v>
      </c>
      <c r="E2459" s="42" t="s">
        <v>5771</v>
      </c>
    </row>
    <row r="2460" spans="1:5" ht="89.25">
      <c r="A2460" t="s">
        <v>58</v>
      </c>
      <c r="E2460" s="39" t="s">
        <v>6650</v>
      </c>
    </row>
    <row r="2461" spans="1:16" ht="12.75">
      <c r="A2461" t="s">
        <v>50</v>
      </c>
      <c s="34" t="s">
        <v>6651</v>
      </c>
      <c s="34" t="s">
        <v>6652</v>
      </c>
      <c s="35" t="s">
        <v>5</v>
      </c>
      <c s="6" t="s">
        <v>6653</v>
      </c>
      <c s="36" t="s">
        <v>54</v>
      </c>
      <c s="37">
        <v>1</v>
      </c>
      <c s="36">
        <v>0</v>
      </c>
      <c s="36">
        <f>ROUND(G2461*H2461,6)</f>
      </c>
      <c r="L2461" s="38">
        <v>0</v>
      </c>
      <c s="32">
        <f>ROUND(ROUND(L2461,2)*ROUND(G2461,3),2)</f>
      </c>
      <c s="36" t="s">
        <v>62</v>
      </c>
      <c>
        <f>(M2461*21)/100</f>
      </c>
      <c t="s">
        <v>28</v>
      </c>
    </row>
    <row r="2462" spans="1:5" ht="12.75">
      <c r="A2462" s="35" t="s">
        <v>56</v>
      </c>
      <c r="E2462" s="39" t="s">
        <v>6653</v>
      </c>
    </row>
    <row r="2463" spans="1:5" ht="25.5">
      <c r="A2463" s="35" t="s">
        <v>57</v>
      </c>
      <c r="E2463" s="42" t="s">
        <v>5775</v>
      </c>
    </row>
    <row r="2464" spans="1:5" ht="89.25">
      <c r="A2464" t="s">
        <v>58</v>
      </c>
      <c r="E2464" s="39" t="s">
        <v>6654</v>
      </c>
    </row>
    <row r="2465" spans="1:16" ht="12.75">
      <c r="A2465" t="s">
        <v>50</v>
      </c>
      <c s="34" t="s">
        <v>6655</v>
      </c>
      <c s="34" t="s">
        <v>6656</v>
      </c>
      <c s="35" t="s">
        <v>5</v>
      </c>
      <c s="6" t="s">
        <v>6657</v>
      </c>
      <c s="36" t="s">
        <v>54</v>
      </c>
      <c s="37">
        <v>1</v>
      </c>
      <c s="36">
        <v>0</v>
      </c>
      <c s="36">
        <f>ROUND(G2465*H2465,6)</f>
      </c>
      <c r="L2465" s="38">
        <v>0</v>
      </c>
      <c s="32">
        <f>ROUND(ROUND(L2465,2)*ROUND(G2465,3),2)</f>
      </c>
      <c s="36" t="s">
        <v>62</v>
      </c>
      <c>
        <f>(M2465*21)/100</f>
      </c>
      <c t="s">
        <v>28</v>
      </c>
    </row>
    <row r="2466" spans="1:5" ht="12.75">
      <c r="A2466" s="35" t="s">
        <v>56</v>
      </c>
      <c r="E2466" s="39" t="s">
        <v>6657</v>
      </c>
    </row>
    <row r="2467" spans="1:5" ht="25.5">
      <c r="A2467" s="35" t="s">
        <v>57</v>
      </c>
      <c r="E2467" s="42" t="s">
        <v>5779</v>
      </c>
    </row>
    <row r="2468" spans="1:5" ht="89.25">
      <c r="A2468" t="s">
        <v>58</v>
      </c>
      <c r="E2468" s="39" t="s">
        <v>6658</v>
      </c>
    </row>
    <row r="2469" spans="1:16" ht="12.75">
      <c r="A2469" t="s">
        <v>50</v>
      </c>
      <c s="34" t="s">
        <v>6659</v>
      </c>
      <c s="34" t="s">
        <v>6660</v>
      </c>
      <c s="35" t="s">
        <v>5</v>
      </c>
      <c s="6" t="s">
        <v>6661</v>
      </c>
      <c s="36" t="s">
        <v>54</v>
      </c>
      <c s="37">
        <v>1</v>
      </c>
      <c s="36">
        <v>0</v>
      </c>
      <c s="36">
        <f>ROUND(G2469*H2469,6)</f>
      </c>
      <c r="L2469" s="38">
        <v>0</v>
      </c>
      <c s="32">
        <f>ROUND(ROUND(L2469,2)*ROUND(G2469,3),2)</f>
      </c>
      <c s="36" t="s">
        <v>62</v>
      </c>
      <c>
        <f>(M2469*21)/100</f>
      </c>
      <c t="s">
        <v>28</v>
      </c>
    </row>
    <row r="2470" spans="1:5" ht="12.75">
      <c r="A2470" s="35" t="s">
        <v>56</v>
      </c>
      <c r="E2470" s="39" t="s">
        <v>6661</v>
      </c>
    </row>
    <row r="2471" spans="1:5" ht="25.5">
      <c r="A2471" s="35" t="s">
        <v>57</v>
      </c>
      <c r="E2471" s="42" t="s">
        <v>5783</v>
      </c>
    </row>
    <row r="2472" spans="1:5" ht="89.25">
      <c r="A2472" t="s">
        <v>58</v>
      </c>
      <c r="E2472" s="39" t="s">
        <v>6662</v>
      </c>
    </row>
    <row r="2473" spans="1:16" ht="12.75">
      <c r="A2473" t="s">
        <v>50</v>
      </c>
      <c s="34" t="s">
        <v>6663</v>
      </c>
      <c s="34" t="s">
        <v>6664</v>
      </c>
      <c s="35" t="s">
        <v>5</v>
      </c>
      <c s="6" t="s">
        <v>6665</v>
      </c>
      <c s="36" t="s">
        <v>2716</v>
      </c>
      <c s="37">
        <v>22.87</v>
      </c>
      <c s="36">
        <v>0</v>
      </c>
      <c s="36">
        <f>ROUND(G2473*H2473,6)</f>
      </c>
      <c r="L2473" s="38">
        <v>0</v>
      </c>
      <c s="32">
        <f>ROUND(ROUND(L2473,2)*ROUND(G2473,3),2)</f>
      </c>
      <c s="36" t="s">
        <v>55</v>
      </c>
      <c>
        <f>(M2473*21)/100</f>
      </c>
      <c t="s">
        <v>28</v>
      </c>
    </row>
    <row r="2474" spans="1:5" ht="12.75">
      <c r="A2474" s="35" t="s">
        <v>56</v>
      </c>
      <c r="E2474" s="39" t="s">
        <v>6665</v>
      </c>
    </row>
    <row r="2475" spans="1:5" ht="63.75">
      <c r="A2475" s="35" t="s">
        <v>57</v>
      </c>
      <c r="E2475" s="42" t="s">
        <v>6666</v>
      </c>
    </row>
    <row r="2476" spans="1:5" ht="191.25">
      <c r="A2476" t="s">
        <v>58</v>
      </c>
      <c r="E2476" s="39" t="s">
        <v>6667</v>
      </c>
    </row>
    <row r="2477" spans="1:16" ht="12.75">
      <c r="A2477" t="s">
        <v>50</v>
      </c>
      <c s="34" t="s">
        <v>6668</v>
      </c>
      <c s="34" t="s">
        <v>6669</v>
      </c>
      <c s="35" t="s">
        <v>5</v>
      </c>
      <c s="6" t="s">
        <v>6670</v>
      </c>
      <c s="36" t="s">
        <v>202</v>
      </c>
      <c s="37">
        <v>143.22</v>
      </c>
      <c s="36">
        <v>0</v>
      </c>
      <c s="36">
        <f>ROUND(G2477*H2477,6)</f>
      </c>
      <c r="L2477" s="38">
        <v>0</v>
      </c>
      <c s="32">
        <f>ROUND(ROUND(L2477,2)*ROUND(G2477,3),2)</f>
      </c>
      <c s="36" t="s">
        <v>55</v>
      </c>
      <c>
        <f>(M2477*21)/100</f>
      </c>
      <c t="s">
        <v>28</v>
      </c>
    </row>
    <row r="2478" spans="1:5" ht="12.75">
      <c r="A2478" s="35" t="s">
        <v>56</v>
      </c>
      <c r="E2478" s="39" t="s">
        <v>6670</v>
      </c>
    </row>
    <row r="2479" spans="1:5" ht="89.25">
      <c r="A2479" s="35" t="s">
        <v>57</v>
      </c>
      <c r="E2479" s="42" t="s">
        <v>6671</v>
      </c>
    </row>
    <row r="2480" spans="1:5" ht="191.25">
      <c r="A2480" t="s">
        <v>58</v>
      </c>
      <c r="E2480" s="39" t="s">
        <v>6672</v>
      </c>
    </row>
    <row r="2481" spans="1:16" ht="25.5">
      <c r="A2481" t="s">
        <v>50</v>
      </c>
      <c s="34" t="s">
        <v>6673</v>
      </c>
      <c s="34" t="s">
        <v>6674</v>
      </c>
      <c s="35" t="s">
        <v>5</v>
      </c>
      <c s="6" t="s">
        <v>6675</v>
      </c>
      <c s="36" t="s">
        <v>2716</v>
      </c>
      <c s="37">
        <v>6.143</v>
      </c>
      <c s="36">
        <v>0</v>
      </c>
      <c s="36">
        <f>ROUND(G2481*H2481,6)</f>
      </c>
      <c r="L2481" s="38">
        <v>0</v>
      </c>
      <c s="32">
        <f>ROUND(ROUND(L2481,2)*ROUND(G2481,3),2)</f>
      </c>
      <c s="36" t="s">
        <v>62</v>
      </c>
      <c>
        <f>(M2481*21)/100</f>
      </c>
      <c t="s">
        <v>28</v>
      </c>
    </row>
    <row r="2482" spans="1:5" ht="25.5">
      <c r="A2482" s="35" t="s">
        <v>56</v>
      </c>
      <c r="E2482" s="39" t="s">
        <v>6675</v>
      </c>
    </row>
    <row r="2483" spans="1:5" ht="63.75">
      <c r="A2483" s="35" t="s">
        <v>57</v>
      </c>
      <c r="E2483" s="42" t="s">
        <v>6676</v>
      </c>
    </row>
    <row r="2484" spans="1:5" ht="89.25">
      <c r="A2484" t="s">
        <v>58</v>
      </c>
      <c r="E2484" s="39" t="s">
        <v>6677</v>
      </c>
    </row>
    <row r="2485" spans="1:16" ht="25.5">
      <c r="A2485" t="s">
        <v>50</v>
      </c>
      <c s="34" t="s">
        <v>6678</v>
      </c>
      <c s="34" t="s">
        <v>6679</v>
      </c>
      <c s="35" t="s">
        <v>5</v>
      </c>
      <c s="6" t="s">
        <v>6680</v>
      </c>
      <c s="36" t="s">
        <v>2716</v>
      </c>
      <c s="37">
        <v>32.143</v>
      </c>
      <c s="36">
        <v>0</v>
      </c>
      <c s="36">
        <f>ROUND(G2485*H2485,6)</f>
      </c>
      <c r="L2485" s="38">
        <v>0</v>
      </c>
      <c s="32">
        <f>ROUND(ROUND(L2485,2)*ROUND(G2485,3),2)</f>
      </c>
      <c s="36" t="s">
        <v>62</v>
      </c>
      <c>
        <f>(M2485*21)/100</f>
      </c>
      <c t="s">
        <v>28</v>
      </c>
    </row>
    <row r="2486" spans="1:5" ht="25.5">
      <c r="A2486" s="35" t="s">
        <v>56</v>
      </c>
      <c r="E2486" s="39" t="s">
        <v>6680</v>
      </c>
    </row>
    <row r="2487" spans="1:5" ht="63.75">
      <c r="A2487" s="35" t="s">
        <v>57</v>
      </c>
      <c r="E2487" s="42" t="s">
        <v>6681</v>
      </c>
    </row>
    <row r="2488" spans="1:5" ht="89.25">
      <c r="A2488" t="s">
        <v>58</v>
      </c>
      <c r="E2488" s="39" t="s">
        <v>6682</v>
      </c>
    </row>
    <row r="2489" spans="1:16" ht="12.75">
      <c r="A2489" t="s">
        <v>50</v>
      </c>
      <c s="34" t="s">
        <v>6683</v>
      </c>
      <c s="34" t="s">
        <v>6684</v>
      </c>
      <c s="35" t="s">
        <v>5</v>
      </c>
      <c s="6" t="s">
        <v>6685</v>
      </c>
      <c s="36" t="s">
        <v>2716</v>
      </c>
      <c s="37">
        <v>5.512</v>
      </c>
      <c s="36">
        <v>0</v>
      </c>
      <c s="36">
        <f>ROUND(G2489*H2489,6)</f>
      </c>
      <c r="L2489" s="38">
        <v>0</v>
      </c>
      <c s="32">
        <f>ROUND(ROUND(L2489,2)*ROUND(G2489,3),2)</f>
      </c>
      <c s="36" t="s">
        <v>55</v>
      </c>
      <c>
        <f>(M2489*21)/100</f>
      </c>
      <c t="s">
        <v>28</v>
      </c>
    </row>
    <row r="2490" spans="1:5" ht="12.75">
      <c r="A2490" s="35" t="s">
        <v>56</v>
      </c>
      <c r="E2490" s="39" t="s">
        <v>6685</v>
      </c>
    </row>
    <row r="2491" spans="1:5" ht="25.5">
      <c r="A2491" s="35" t="s">
        <v>57</v>
      </c>
      <c r="E2491" s="42" t="s">
        <v>6686</v>
      </c>
    </row>
    <row r="2492" spans="1:5" ht="140.25">
      <c r="A2492" t="s">
        <v>58</v>
      </c>
      <c r="E2492" s="39" t="s">
        <v>6687</v>
      </c>
    </row>
    <row r="2493" spans="1:16" ht="12.75">
      <c r="A2493" t="s">
        <v>50</v>
      </c>
      <c s="34" t="s">
        <v>6688</v>
      </c>
      <c s="34" t="s">
        <v>6689</v>
      </c>
      <c s="35" t="s">
        <v>5</v>
      </c>
      <c s="6" t="s">
        <v>6690</v>
      </c>
      <c s="36" t="s">
        <v>2716</v>
      </c>
      <c s="37">
        <v>6.143</v>
      </c>
      <c s="36">
        <v>0</v>
      </c>
      <c s="36">
        <f>ROUND(G2493*H2493,6)</f>
      </c>
      <c r="L2493" s="38">
        <v>0</v>
      </c>
      <c s="32">
        <f>ROUND(ROUND(L2493,2)*ROUND(G2493,3),2)</f>
      </c>
      <c s="36" t="s">
        <v>55</v>
      </c>
      <c>
        <f>(M2493*21)/100</f>
      </c>
      <c t="s">
        <v>28</v>
      </c>
    </row>
    <row r="2494" spans="1:5" ht="12.75">
      <c r="A2494" s="35" t="s">
        <v>56</v>
      </c>
      <c r="E2494" s="39" t="s">
        <v>6690</v>
      </c>
    </row>
    <row r="2495" spans="1:5" ht="63.75">
      <c r="A2495" s="35" t="s">
        <v>57</v>
      </c>
      <c r="E2495" s="42" t="s">
        <v>6691</v>
      </c>
    </row>
    <row r="2496" spans="1:5" ht="191.25">
      <c r="A2496" t="s">
        <v>58</v>
      </c>
      <c r="E2496" s="39" t="s">
        <v>6692</v>
      </c>
    </row>
    <row r="2497" spans="1:16" ht="12.75">
      <c r="A2497" t="s">
        <v>50</v>
      </c>
      <c s="34" t="s">
        <v>6693</v>
      </c>
      <c s="34" t="s">
        <v>6694</v>
      </c>
      <c s="35" t="s">
        <v>5</v>
      </c>
      <c s="6" t="s">
        <v>6695</v>
      </c>
      <c s="36" t="s">
        <v>2716</v>
      </c>
      <c s="37">
        <v>32.143</v>
      </c>
      <c s="36">
        <v>0</v>
      </c>
      <c s="36">
        <f>ROUND(G2497*H2497,6)</f>
      </c>
      <c r="L2497" s="38">
        <v>0</v>
      </c>
      <c s="32">
        <f>ROUND(ROUND(L2497,2)*ROUND(G2497,3),2)</f>
      </c>
      <c s="36" t="s">
        <v>55</v>
      </c>
      <c>
        <f>(M2497*21)/100</f>
      </c>
      <c t="s">
        <v>28</v>
      </c>
    </row>
    <row r="2498" spans="1:5" ht="12.75">
      <c r="A2498" s="35" t="s">
        <v>56</v>
      </c>
      <c r="E2498" s="39" t="s">
        <v>6695</v>
      </c>
    </row>
    <row r="2499" spans="1:5" ht="63.75">
      <c r="A2499" s="35" t="s">
        <v>57</v>
      </c>
      <c r="E2499" s="42" t="s">
        <v>6696</v>
      </c>
    </row>
    <row r="2500" spans="1:5" ht="191.25">
      <c r="A2500" t="s">
        <v>58</v>
      </c>
      <c r="E2500" s="39" t="s">
        <v>6697</v>
      </c>
    </row>
    <row r="2501" spans="1:16" ht="12.75">
      <c r="A2501" t="s">
        <v>50</v>
      </c>
      <c s="34" t="s">
        <v>6698</v>
      </c>
      <c s="34" t="s">
        <v>6699</v>
      </c>
      <c s="35" t="s">
        <v>5</v>
      </c>
      <c s="6" t="s">
        <v>6700</v>
      </c>
      <c s="36" t="s">
        <v>2716</v>
      </c>
      <c s="37">
        <v>8.67</v>
      </c>
      <c s="36">
        <v>0</v>
      </c>
      <c s="36">
        <f>ROUND(G2501*H2501,6)</f>
      </c>
      <c r="L2501" s="38">
        <v>0</v>
      </c>
      <c s="32">
        <f>ROUND(ROUND(L2501,2)*ROUND(G2501,3),2)</f>
      </c>
      <c s="36" t="s">
        <v>55</v>
      </c>
      <c>
        <f>(M2501*21)/100</f>
      </c>
      <c t="s">
        <v>28</v>
      </c>
    </row>
    <row r="2502" spans="1:5" ht="12.75">
      <c r="A2502" s="35" t="s">
        <v>56</v>
      </c>
      <c r="E2502" s="39" t="s">
        <v>6700</v>
      </c>
    </row>
    <row r="2503" spans="1:5" ht="25.5">
      <c r="A2503" s="35" t="s">
        <v>57</v>
      </c>
      <c r="E2503" s="42" t="s">
        <v>6701</v>
      </c>
    </row>
    <row r="2504" spans="1:5" ht="140.25">
      <c r="A2504" t="s">
        <v>58</v>
      </c>
      <c r="E2504" s="39" t="s">
        <v>6702</v>
      </c>
    </row>
    <row r="2505" spans="1:16" ht="25.5">
      <c r="A2505" t="s">
        <v>50</v>
      </c>
      <c s="34" t="s">
        <v>6703</v>
      </c>
      <c s="34" t="s">
        <v>6704</v>
      </c>
      <c s="35" t="s">
        <v>5</v>
      </c>
      <c s="6" t="s">
        <v>6705</v>
      </c>
      <c s="36" t="s">
        <v>2716</v>
      </c>
      <c s="37">
        <v>108.33</v>
      </c>
      <c s="36">
        <v>0</v>
      </c>
      <c s="36">
        <f>ROUND(G2505*H2505,6)</f>
      </c>
      <c r="L2505" s="38">
        <v>0</v>
      </c>
      <c s="32">
        <f>ROUND(ROUND(L2505,2)*ROUND(G2505,3),2)</f>
      </c>
      <c s="36" t="s">
        <v>55</v>
      </c>
      <c>
        <f>(M2505*21)/100</f>
      </c>
      <c t="s">
        <v>28</v>
      </c>
    </row>
    <row r="2506" spans="1:5" ht="25.5">
      <c r="A2506" s="35" t="s">
        <v>56</v>
      </c>
      <c r="E2506" s="39" t="s">
        <v>6705</v>
      </c>
    </row>
    <row r="2507" spans="1:5" ht="216.75">
      <c r="A2507" s="35" t="s">
        <v>57</v>
      </c>
      <c r="E2507" s="42" t="s">
        <v>6706</v>
      </c>
    </row>
    <row r="2508" spans="1:5" ht="191.25">
      <c r="A2508" t="s">
        <v>58</v>
      </c>
      <c r="E2508" s="39" t="s">
        <v>6707</v>
      </c>
    </row>
    <row r="2509" spans="1:16" ht="25.5">
      <c r="A2509" t="s">
        <v>50</v>
      </c>
      <c s="34" t="s">
        <v>6708</v>
      </c>
      <c s="34" t="s">
        <v>6709</v>
      </c>
      <c s="35" t="s">
        <v>5</v>
      </c>
      <c s="6" t="s">
        <v>6710</v>
      </c>
      <c s="36" t="s">
        <v>2716</v>
      </c>
      <c s="37">
        <v>7.511</v>
      </c>
      <c s="36">
        <v>0</v>
      </c>
      <c s="36">
        <f>ROUND(G2509*H2509,6)</f>
      </c>
      <c r="L2509" s="38">
        <v>0</v>
      </c>
      <c s="32">
        <f>ROUND(ROUND(L2509,2)*ROUND(G2509,3),2)</f>
      </c>
      <c s="36" t="s">
        <v>55</v>
      </c>
      <c>
        <f>(M2509*21)/100</f>
      </c>
      <c t="s">
        <v>28</v>
      </c>
    </row>
    <row r="2510" spans="1:5" ht="25.5">
      <c r="A2510" s="35" t="s">
        <v>56</v>
      </c>
      <c r="E2510" s="39" t="s">
        <v>6710</v>
      </c>
    </row>
    <row r="2511" spans="1:5" ht="63.75">
      <c r="A2511" s="35" t="s">
        <v>57</v>
      </c>
      <c r="E2511" s="42" t="s">
        <v>6711</v>
      </c>
    </row>
    <row r="2512" spans="1:5" ht="191.25">
      <c r="A2512" t="s">
        <v>58</v>
      </c>
      <c r="E2512" s="39" t="s">
        <v>6712</v>
      </c>
    </row>
    <row r="2513" spans="1:16" ht="25.5">
      <c r="A2513" t="s">
        <v>50</v>
      </c>
      <c s="34" t="s">
        <v>6713</v>
      </c>
      <c s="34" t="s">
        <v>6714</v>
      </c>
      <c s="35" t="s">
        <v>5</v>
      </c>
      <c s="6" t="s">
        <v>6715</v>
      </c>
      <c s="36" t="s">
        <v>2716</v>
      </c>
      <c s="37">
        <v>4.54</v>
      </c>
      <c s="36">
        <v>0</v>
      </c>
      <c s="36">
        <f>ROUND(G2513*H2513,6)</f>
      </c>
      <c r="L2513" s="38">
        <v>0</v>
      </c>
      <c s="32">
        <f>ROUND(ROUND(L2513,2)*ROUND(G2513,3),2)</f>
      </c>
      <c s="36" t="s">
        <v>55</v>
      </c>
      <c>
        <f>(M2513*21)/100</f>
      </c>
      <c t="s">
        <v>28</v>
      </c>
    </row>
    <row r="2514" spans="1:5" ht="25.5">
      <c r="A2514" s="35" t="s">
        <v>56</v>
      </c>
      <c r="E2514" s="39" t="s">
        <v>6715</v>
      </c>
    </row>
    <row r="2515" spans="1:5" ht="25.5">
      <c r="A2515" s="35" t="s">
        <v>57</v>
      </c>
      <c r="E2515" s="42" t="s">
        <v>6716</v>
      </c>
    </row>
    <row r="2516" spans="1:5" ht="191.25">
      <c r="A2516" t="s">
        <v>58</v>
      </c>
      <c r="E2516" s="39" t="s">
        <v>6717</v>
      </c>
    </row>
    <row r="2517" spans="1:16" ht="12.75">
      <c r="A2517" t="s">
        <v>50</v>
      </c>
      <c s="34" t="s">
        <v>6718</v>
      </c>
      <c s="34" t="s">
        <v>6719</v>
      </c>
      <c s="35" t="s">
        <v>5</v>
      </c>
      <c s="6" t="s">
        <v>6720</v>
      </c>
      <c s="36" t="s">
        <v>54</v>
      </c>
      <c s="37">
        <v>5</v>
      </c>
      <c s="36">
        <v>0</v>
      </c>
      <c s="36">
        <f>ROUND(G2517*H2517,6)</f>
      </c>
      <c r="L2517" s="38">
        <v>0</v>
      </c>
      <c s="32">
        <f>ROUND(ROUND(L2517,2)*ROUND(G2517,3),2)</f>
      </c>
      <c s="36" t="s">
        <v>55</v>
      </c>
      <c>
        <f>(M2517*21)/100</f>
      </c>
      <c t="s">
        <v>28</v>
      </c>
    </row>
    <row r="2518" spans="1:5" ht="12.75">
      <c r="A2518" s="35" t="s">
        <v>56</v>
      </c>
      <c r="E2518" s="39" t="s">
        <v>6720</v>
      </c>
    </row>
    <row r="2519" spans="1:5" ht="63.75">
      <c r="A2519" s="35" t="s">
        <v>57</v>
      </c>
      <c r="E2519" s="42" t="s">
        <v>6721</v>
      </c>
    </row>
    <row r="2520" spans="1:5" ht="191.25">
      <c r="A2520" t="s">
        <v>58</v>
      </c>
      <c r="E2520" s="39" t="s">
        <v>6722</v>
      </c>
    </row>
    <row r="2521" spans="1:16" ht="12.75">
      <c r="A2521" t="s">
        <v>50</v>
      </c>
      <c s="34" t="s">
        <v>6723</v>
      </c>
      <c s="34" t="s">
        <v>6724</v>
      </c>
      <c s="35" t="s">
        <v>5</v>
      </c>
      <c s="6" t="s">
        <v>6725</v>
      </c>
      <c s="36" t="s">
        <v>54</v>
      </c>
      <c s="37">
        <v>2</v>
      </c>
      <c s="36">
        <v>0</v>
      </c>
      <c s="36">
        <f>ROUND(G2521*H2521,6)</f>
      </c>
      <c r="L2521" s="38">
        <v>0</v>
      </c>
      <c s="32">
        <f>ROUND(ROUND(L2521,2)*ROUND(G2521,3),2)</f>
      </c>
      <c s="36" t="s">
        <v>55</v>
      </c>
      <c>
        <f>(M2521*21)/100</f>
      </c>
      <c t="s">
        <v>28</v>
      </c>
    </row>
    <row r="2522" spans="1:5" ht="12.75">
      <c r="A2522" s="35" t="s">
        <v>56</v>
      </c>
      <c r="E2522" s="39" t="s">
        <v>6725</v>
      </c>
    </row>
    <row r="2523" spans="1:5" ht="25.5">
      <c r="A2523" s="35" t="s">
        <v>57</v>
      </c>
      <c r="E2523" s="42" t="s">
        <v>6726</v>
      </c>
    </row>
    <row r="2524" spans="1:5" ht="140.25">
      <c r="A2524" t="s">
        <v>58</v>
      </c>
      <c r="E2524" s="39" t="s">
        <v>6727</v>
      </c>
    </row>
    <row r="2525" spans="1:16" ht="12.75">
      <c r="A2525" t="s">
        <v>50</v>
      </c>
      <c s="34" t="s">
        <v>6728</v>
      </c>
      <c s="34" t="s">
        <v>6729</v>
      </c>
      <c s="35" t="s">
        <v>5</v>
      </c>
      <c s="6" t="s">
        <v>6730</v>
      </c>
      <c s="36" t="s">
        <v>54</v>
      </c>
      <c s="37">
        <v>2</v>
      </c>
      <c s="36">
        <v>0</v>
      </c>
      <c s="36">
        <f>ROUND(G2525*H2525,6)</f>
      </c>
      <c r="L2525" s="38">
        <v>0</v>
      </c>
      <c s="32">
        <f>ROUND(ROUND(L2525,2)*ROUND(G2525,3),2)</f>
      </c>
      <c s="36" t="s">
        <v>55</v>
      </c>
      <c>
        <f>(M2525*21)/100</f>
      </c>
      <c t="s">
        <v>28</v>
      </c>
    </row>
    <row r="2526" spans="1:5" ht="12.75">
      <c r="A2526" s="35" t="s">
        <v>56</v>
      </c>
      <c r="E2526" s="39" t="s">
        <v>6730</v>
      </c>
    </row>
    <row r="2527" spans="1:5" ht="25.5">
      <c r="A2527" s="35" t="s">
        <v>57</v>
      </c>
      <c r="E2527" s="42" t="s">
        <v>6731</v>
      </c>
    </row>
    <row r="2528" spans="1:5" ht="140.25">
      <c r="A2528" t="s">
        <v>58</v>
      </c>
      <c r="E2528" s="39" t="s">
        <v>6732</v>
      </c>
    </row>
    <row r="2529" spans="1:16" ht="12.75">
      <c r="A2529" t="s">
        <v>50</v>
      </c>
      <c s="34" t="s">
        <v>6733</v>
      </c>
      <c s="34" t="s">
        <v>6734</v>
      </c>
      <c s="35" t="s">
        <v>5</v>
      </c>
      <c s="6" t="s">
        <v>6735</v>
      </c>
      <c s="36" t="s">
        <v>54</v>
      </c>
      <c s="37">
        <v>140</v>
      </c>
      <c s="36">
        <v>0</v>
      </c>
      <c s="36">
        <f>ROUND(G2529*H2529,6)</f>
      </c>
      <c r="L2529" s="38">
        <v>0</v>
      </c>
      <c s="32">
        <f>ROUND(ROUND(L2529,2)*ROUND(G2529,3),2)</f>
      </c>
      <c s="36" t="s">
        <v>62</v>
      </c>
      <c>
        <f>(M2529*21)/100</f>
      </c>
      <c t="s">
        <v>28</v>
      </c>
    </row>
    <row r="2530" spans="1:5" ht="12.75">
      <c r="A2530" s="35" t="s">
        <v>56</v>
      </c>
      <c r="E2530" s="39" t="s">
        <v>6735</v>
      </c>
    </row>
    <row r="2531" spans="1:5" ht="38.25">
      <c r="A2531" s="35" t="s">
        <v>57</v>
      </c>
      <c r="E2531" s="42" t="s">
        <v>6736</v>
      </c>
    </row>
    <row r="2532" spans="1:5" ht="89.25">
      <c r="A2532" t="s">
        <v>58</v>
      </c>
      <c r="E2532" s="39" t="s">
        <v>6737</v>
      </c>
    </row>
    <row r="2533" spans="1:16" ht="12.75">
      <c r="A2533" t="s">
        <v>50</v>
      </c>
      <c s="34" t="s">
        <v>6738</v>
      </c>
      <c s="34" t="s">
        <v>6739</v>
      </c>
      <c s="35" t="s">
        <v>5</v>
      </c>
      <c s="6" t="s">
        <v>6740</v>
      </c>
      <c s="36" t="s">
        <v>2716</v>
      </c>
      <c s="37">
        <v>1.058</v>
      </c>
      <c s="36">
        <v>0</v>
      </c>
      <c s="36">
        <f>ROUND(G2533*H2533,6)</f>
      </c>
      <c r="L2533" s="38">
        <v>0</v>
      </c>
      <c s="32">
        <f>ROUND(ROUND(L2533,2)*ROUND(G2533,3),2)</f>
      </c>
      <c s="36" t="s">
        <v>62</v>
      </c>
      <c>
        <f>(M2533*21)/100</f>
      </c>
      <c t="s">
        <v>28</v>
      </c>
    </row>
    <row r="2534" spans="1:5" ht="12.75">
      <c r="A2534" s="35" t="s">
        <v>56</v>
      </c>
      <c r="E2534" s="39" t="s">
        <v>6740</v>
      </c>
    </row>
    <row r="2535" spans="1:5" ht="25.5">
      <c r="A2535" s="35" t="s">
        <v>57</v>
      </c>
      <c r="E2535" s="42" t="s">
        <v>6741</v>
      </c>
    </row>
    <row r="2536" spans="1:5" ht="89.25">
      <c r="A2536" t="s">
        <v>58</v>
      </c>
      <c r="E2536" s="39" t="s">
        <v>6742</v>
      </c>
    </row>
    <row r="2537" spans="1:16" ht="12.75">
      <c r="A2537" t="s">
        <v>50</v>
      </c>
      <c s="34" t="s">
        <v>6743</v>
      </c>
      <c s="34" t="s">
        <v>6744</v>
      </c>
      <c s="35" t="s">
        <v>5</v>
      </c>
      <c s="6" t="s">
        <v>6745</v>
      </c>
      <c s="36" t="s">
        <v>2716</v>
      </c>
      <c s="37">
        <v>2.385</v>
      </c>
      <c s="36">
        <v>0</v>
      </c>
      <c s="36">
        <f>ROUND(G2537*H2537,6)</f>
      </c>
      <c r="L2537" s="38">
        <v>0</v>
      </c>
      <c s="32">
        <f>ROUND(ROUND(L2537,2)*ROUND(G2537,3),2)</f>
      </c>
      <c s="36" t="s">
        <v>62</v>
      </c>
      <c>
        <f>(M2537*21)/100</f>
      </c>
      <c t="s">
        <v>28</v>
      </c>
    </row>
    <row r="2538" spans="1:5" ht="12.75">
      <c r="A2538" s="35" t="s">
        <v>56</v>
      </c>
      <c r="E2538" s="39" t="s">
        <v>6745</v>
      </c>
    </row>
    <row r="2539" spans="1:5" ht="25.5">
      <c r="A2539" s="35" t="s">
        <v>57</v>
      </c>
      <c r="E2539" s="42" t="s">
        <v>6746</v>
      </c>
    </row>
    <row r="2540" spans="1:5" ht="89.25">
      <c r="A2540" t="s">
        <v>58</v>
      </c>
      <c r="E2540" s="39" t="s">
        <v>6747</v>
      </c>
    </row>
    <row r="2541" spans="1:16" ht="12.75">
      <c r="A2541" t="s">
        <v>50</v>
      </c>
      <c s="34" t="s">
        <v>6748</v>
      </c>
      <c s="34" t="s">
        <v>6749</v>
      </c>
      <c s="35" t="s">
        <v>5</v>
      </c>
      <c s="6" t="s">
        <v>6750</v>
      </c>
      <c s="36" t="s">
        <v>2716</v>
      </c>
      <c s="37">
        <v>4.68</v>
      </c>
      <c s="36">
        <v>0</v>
      </c>
      <c s="36">
        <f>ROUND(G2541*H2541,6)</f>
      </c>
      <c r="L2541" s="38">
        <v>0</v>
      </c>
      <c s="32">
        <f>ROUND(ROUND(L2541,2)*ROUND(G2541,3),2)</f>
      </c>
      <c s="36" t="s">
        <v>62</v>
      </c>
      <c>
        <f>(M2541*21)/100</f>
      </c>
      <c t="s">
        <v>28</v>
      </c>
    </row>
    <row r="2542" spans="1:5" ht="12.75">
      <c r="A2542" s="35" t="s">
        <v>56</v>
      </c>
      <c r="E2542" s="39" t="s">
        <v>6750</v>
      </c>
    </row>
    <row r="2543" spans="1:5" ht="25.5">
      <c r="A2543" s="35" t="s">
        <v>57</v>
      </c>
      <c r="E2543" s="42" t="s">
        <v>6751</v>
      </c>
    </row>
    <row r="2544" spans="1:5" ht="89.25">
      <c r="A2544" t="s">
        <v>58</v>
      </c>
      <c r="E2544" s="39" t="s">
        <v>6752</v>
      </c>
    </row>
    <row r="2545" spans="1:16" ht="12.75">
      <c r="A2545" t="s">
        <v>50</v>
      </c>
      <c s="34" t="s">
        <v>6753</v>
      </c>
      <c s="34" t="s">
        <v>6754</v>
      </c>
      <c s="35" t="s">
        <v>5</v>
      </c>
      <c s="6" t="s">
        <v>6755</v>
      </c>
      <c s="36" t="s">
        <v>54</v>
      </c>
      <c s="37">
        <v>1</v>
      </c>
      <c s="36">
        <v>0</v>
      </c>
      <c s="36">
        <f>ROUND(G2545*H2545,6)</f>
      </c>
      <c r="L2545" s="38">
        <v>0</v>
      </c>
      <c s="32">
        <f>ROUND(ROUND(L2545,2)*ROUND(G2545,3),2)</f>
      </c>
      <c s="36" t="s">
        <v>62</v>
      </c>
      <c>
        <f>(M2545*21)/100</f>
      </c>
      <c t="s">
        <v>28</v>
      </c>
    </row>
    <row r="2546" spans="1:5" ht="12.75">
      <c r="A2546" s="35" t="s">
        <v>56</v>
      </c>
      <c r="E2546" s="39" t="s">
        <v>6755</v>
      </c>
    </row>
    <row r="2547" spans="1:5" ht="25.5">
      <c r="A2547" s="35" t="s">
        <v>57</v>
      </c>
      <c r="E2547" s="42" t="s">
        <v>6756</v>
      </c>
    </row>
    <row r="2548" spans="1:5" ht="89.25">
      <c r="A2548" t="s">
        <v>58</v>
      </c>
      <c r="E2548" s="39" t="s">
        <v>6757</v>
      </c>
    </row>
    <row r="2549" spans="1:16" ht="12.75">
      <c r="A2549" t="s">
        <v>50</v>
      </c>
      <c s="34" t="s">
        <v>6758</v>
      </c>
      <c s="34" t="s">
        <v>6759</v>
      </c>
      <c s="35" t="s">
        <v>5</v>
      </c>
      <c s="6" t="s">
        <v>6760</v>
      </c>
      <c s="36" t="s">
        <v>2716</v>
      </c>
      <c s="37">
        <v>2.7</v>
      </c>
      <c s="36">
        <v>0</v>
      </c>
      <c s="36">
        <f>ROUND(G2549*H2549,6)</f>
      </c>
      <c r="L2549" s="38">
        <v>0</v>
      </c>
      <c s="32">
        <f>ROUND(ROUND(L2549,2)*ROUND(G2549,3),2)</f>
      </c>
      <c s="36" t="s">
        <v>62</v>
      </c>
      <c>
        <f>(M2549*21)/100</f>
      </c>
      <c t="s">
        <v>28</v>
      </c>
    </row>
    <row r="2550" spans="1:5" ht="12.75">
      <c r="A2550" s="35" t="s">
        <v>56</v>
      </c>
      <c r="E2550" s="39" t="s">
        <v>6760</v>
      </c>
    </row>
    <row r="2551" spans="1:5" ht="25.5">
      <c r="A2551" s="35" t="s">
        <v>57</v>
      </c>
      <c r="E2551" s="42" t="s">
        <v>6761</v>
      </c>
    </row>
    <row r="2552" spans="1:5" ht="89.25">
      <c r="A2552" t="s">
        <v>58</v>
      </c>
      <c r="E2552" s="39" t="s">
        <v>6762</v>
      </c>
    </row>
    <row r="2553" spans="1:16" ht="12.75">
      <c r="A2553" t="s">
        <v>50</v>
      </c>
      <c s="34" t="s">
        <v>6763</v>
      </c>
      <c s="34" t="s">
        <v>6764</v>
      </c>
      <c s="35" t="s">
        <v>5</v>
      </c>
      <c s="6" t="s">
        <v>6765</v>
      </c>
      <c s="36" t="s">
        <v>2716</v>
      </c>
      <c s="37">
        <v>8.518</v>
      </c>
      <c s="36">
        <v>0</v>
      </c>
      <c s="36">
        <f>ROUND(G2553*H2553,6)</f>
      </c>
      <c r="L2553" s="38">
        <v>0</v>
      </c>
      <c s="32">
        <f>ROUND(ROUND(L2553,2)*ROUND(G2553,3),2)</f>
      </c>
      <c s="36" t="s">
        <v>62</v>
      </c>
      <c>
        <f>(M2553*21)/100</f>
      </c>
      <c t="s">
        <v>28</v>
      </c>
    </row>
    <row r="2554" spans="1:5" ht="12.75">
      <c r="A2554" s="35" t="s">
        <v>56</v>
      </c>
      <c r="E2554" s="39" t="s">
        <v>6765</v>
      </c>
    </row>
    <row r="2555" spans="1:5" ht="25.5">
      <c r="A2555" s="35" t="s">
        <v>57</v>
      </c>
      <c r="E2555" s="42" t="s">
        <v>6766</v>
      </c>
    </row>
    <row r="2556" spans="1:5" ht="89.25">
      <c r="A2556" t="s">
        <v>58</v>
      </c>
      <c r="E2556" s="39" t="s">
        <v>6767</v>
      </c>
    </row>
    <row r="2557" spans="1:16" ht="12.75">
      <c r="A2557" t="s">
        <v>50</v>
      </c>
      <c s="34" t="s">
        <v>6768</v>
      </c>
      <c s="34" t="s">
        <v>6769</v>
      </c>
      <c s="35" t="s">
        <v>5</v>
      </c>
      <c s="6" t="s">
        <v>6770</v>
      </c>
      <c s="36" t="s">
        <v>54</v>
      </c>
      <c s="37">
        <v>1</v>
      </c>
      <c s="36">
        <v>0</v>
      </c>
      <c s="36">
        <f>ROUND(G2557*H2557,6)</f>
      </c>
      <c r="L2557" s="38">
        <v>0</v>
      </c>
      <c s="32">
        <f>ROUND(ROUND(L2557,2)*ROUND(G2557,3),2)</f>
      </c>
      <c s="36" t="s">
        <v>62</v>
      </c>
      <c>
        <f>(M2557*21)/100</f>
      </c>
      <c t="s">
        <v>28</v>
      </c>
    </row>
    <row r="2558" spans="1:5" ht="12.75">
      <c r="A2558" s="35" t="s">
        <v>56</v>
      </c>
      <c r="E2558" s="39" t="s">
        <v>6770</v>
      </c>
    </row>
    <row r="2559" spans="1:5" ht="25.5">
      <c r="A2559" s="35" t="s">
        <v>57</v>
      </c>
      <c r="E2559" s="42" t="s">
        <v>6771</v>
      </c>
    </row>
    <row r="2560" spans="1:5" ht="89.25">
      <c r="A2560" t="s">
        <v>58</v>
      </c>
      <c r="E2560" s="39" t="s">
        <v>6772</v>
      </c>
    </row>
    <row r="2561" spans="1:16" ht="12.75">
      <c r="A2561" t="s">
        <v>50</v>
      </c>
      <c s="34" t="s">
        <v>6773</v>
      </c>
      <c s="34" t="s">
        <v>6774</v>
      </c>
      <c s="35" t="s">
        <v>5</v>
      </c>
      <c s="6" t="s">
        <v>6775</v>
      </c>
      <c s="36" t="s">
        <v>2716</v>
      </c>
      <c s="37">
        <v>18.945</v>
      </c>
      <c s="36">
        <v>0</v>
      </c>
      <c s="36">
        <f>ROUND(G2561*H2561,6)</f>
      </c>
      <c r="L2561" s="38">
        <v>0</v>
      </c>
      <c s="32">
        <f>ROUND(ROUND(L2561,2)*ROUND(G2561,3),2)</f>
      </c>
      <c s="36" t="s">
        <v>62</v>
      </c>
      <c>
        <f>(M2561*21)/100</f>
      </c>
      <c t="s">
        <v>28</v>
      </c>
    </row>
    <row r="2562" spans="1:5" ht="12.75">
      <c r="A2562" s="35" t="s">
        <v>56</v>
      </c>
      <c r="E2562" s="39" t="s">
        <v>6775</v>
      </c>
    </row>
    <row r="2563" spans="1:5" ht="25.5">
      <c r="A2563" s="35" t="s">
        <v>57</v>
      </c>
      <c r="E2563" s="42" t="s">
        <v>6776</v>
      </c>
    </row>
    <row r="2564" spans="1:5" ht="89.25">
      <c r="A2564" t="s">
        <v>58</v>
      </c>
      <c r="E2564" s="39" t="s">
        <v>6777</v>
      </c>
    </row>
    <row r="2565" spans="1:16" ht="12.75">
      <c r="A2565" t="s">
        <v>50</v>
      </c>
      <c s="34" t="s">
        <v>6778</v>
      </c>
      <c s="34" t="s">
        <v>6779</v>
      </c>
      <c s="35" t="s">
        <v>5</v>
      </c>
      <c s="6" t="s">
        <v>6780</v>
      </c>
      <c s="36" t="s">
        <v>54</v>
      </c>
      <c s="37">
        <v>1</v>
      </c>
      <c s="36">
        <v>0</v>
      </c>
      <c s="36">
        <f>ROUND(G2565*H2565,6)</f>
      </c>
      <c r="L2565" s="38">
        <v>0</v>
      </c>
      <c s="32">
        <f>ROUND(ROUND(L2565,2)*ROUND(G2565,3),2)</f>
      </c>
      <c s="36" t="s">
        <v>62</v>
      </c>
      <c>
        <f>(M2565*21)/100</f>
      </c>
      <c t="s">
        <v>28</v>
      </c>
    </row>
    <row r="2566" spans="1:5" ht="12.75">
      <c r="A2566" s="35" t="s">
        <v>56</v>
      </c>
      <c r="E2566" s="39" t="s">
        <v>6780</v>
      </c>
    </row>
    <row r="2567" spans="1:5" ht="25.5">
      <c r="A2567" s="35" t="s">
        <v>57</v>
      </c>
      <c r="E2567" s="42" t="s">
        <v>6781</v>
      </c>
    </row>
    <row r="2568" spans="1:5" ht="89.25">
      <c r="A2568" t="s">
        <v>58</v>
      </c>
      <c r="E2568" s="39" t="s">
        <v>6782</v>
      </c>
    </row>
    <row r="2569" spans="1:16" ht="12.75">
      <c r="A2569" t="s">
        <v>50</v>
      </c>
      <c s="34" t="s">
        <v>6783</v>
      </c>
      <c s="34" t="s">
        <v>6784</v>
      </c>
      <c s="35" t="s">
        <v>5</v>
      </c>
      <c s="6" t="s">
        <v>6785</v>
      </c>
      <c s="36" t="s">
        <v>54</v>
      </c>
      <c s="37">
        <v>1</v>
      </c>
      <c s="36">
        <v>0</v>
      </c>
      <c s="36">
        <f>ROUND(G2569*H2569,6)</f>
      </c>
      <c r="L2569" s="38">
        <v>0</v>
      </c>
      <c s="32">
        <f>ROUND(ROUND(L2569,2)*ROUND(G2569,3),2)</f>
      </c>
      <c s="36" t="s">
        <v>62</v>
      </c>
      <c>
        <f>(M2569*21)/100</f>
      </c>
      <c t="s">
        <v>28</v>
      </c>
    </row>
    <row r="2570" spans="1:5" ht="12.75">
      <c r="A2570" s="35" t="s">
        <v>56</v>
      </c>
      <c r="E2570" s="39" t="s">
        <v>6785</v>
      </c>
    </row>
    <row r="2571" spans="1:5" ht="25.5">
      <c r="A2571" s="35" t="s">
        <v>57</v>
      </c>
      <c r="E2571" s="42" t="s">
        <v>6786</v>
      </c>
    </row>
    <row r="2572" spans="1:5" ht="89.25">
      <c r="A2572" t="s">
        <v>58</v>
      </c>
      <c r="E2572" s="39" t="s">
        <v>6787</v>
      </c>
    </row>
    <row r="2573" spans="1:16" ht="12.75">
      <c r="A2573" t="s">
        <v>50</v>
      </c>
      <c s="34" t="s">
        <v>6788</v>
      </c>
      <c s="34" t="s">
        <v>6789</v>
      </c>
      <c s="35" t="s">
        <v>5</v>
      </c>
      <c s="6" t="s">
        <v>6790</v>
      </c>
      <c s="36" t="s">
        <v>54</v>
      </c>
      <c s="37">
        <v>1</v>
      </c>
      <c s="36">
        <v>0</v>
      </c>
      <c s="36">
        <f>ROUND(G2573*H2573,6)</f>
      </c>
      <c r="L2573" s="38">
        <v>0</v>
      </c>
      <c s="32">
        <f>ROUND(ROUND(L2573,2)*ROUND(G2573,3),2)</f>
      </c>
      <c s="36" t="s">
        <v>62</v>
      </c>
      <c>
        <f>(M2573*21)/100</f>
      </c>
      <c t="s">
        <v>28</v>
      </c>
    </row>
    <row r="2574" spans="1:5" ht="12.75">
      <c r="A2574" s="35" t="s">
        <v>56</v>
      </c>
      <c r="E2574" s="39" t="s">
        <v>6790</v>
      </c>
    </row>
    <row r="2575" spans="1:5" ht="25.5">
      <c r="A2575" s="35" t="s">
        <v>57</v>
      </c>
      <c r="E2575" s="42" t="s">
        <v>6791</v>
      </c>
    </row>
    <row r="2576" spans="1:5" ht="89.25">
      <c r="A2576" t="s">
        <v>58</v>
      </c>
      <c r="E2576" s="39" t="s">
        <v>6792</v>
      </c>
    </row>
    <row r="2577" spans="1:16" ht="12.75">
      <c r="A2577" t="s">
        <v>50</v>
      </c>
      <c s="34" t="s">
        <v>6793</v>
      </c>
      <c s="34" t="s">
        <v>6794</v>
      </c>
      <c s="35" t="s">
        <v>5</v>
      </c>
      <c s="6" t="s">
        <v>6795</v>
      </c>
      <c s="36" t="s">
        <v>54</v>
      </c>
      <c s="37">
        <v>4</v>
      </c>
      <c s="36">
        <v>0</v>
      </c>
      <c s="36">
        <f>ROUND(G2577*H2577,6)</f>
      </c>
      <c r="L2577" s="38">
        <v>0</v>
      </c>
      <c s="32">
        <f>ROUND(ROUND(L2577,2)*ROUND(G2577,3),2)</f>
      </c>
      <c s="36" t="s">
        <v>62</v>
      </c>
      <c>
        <f>(M2577*21)/100</f>
      </c>
      <c t="s">
        <v>28</v>
      </c>
    </row>
    <row r="2578" spans="1:5" ht="12.75">
      <c r="A2578" s="35" t="s">
        <v>56</v>
      </c>
      <c r="E2578" s="39" t="s">
        <v>6795</v>
      </c>
    </row>
    <row r="2579" spans="1:5" ht="25.5">
      <c r="A2579" s="35" t="s">
        <v>57</v>
      </c>
      <c r="E2579" s="42" t="s">
        <v>6796</v>
      </c>
    </row>
    <row r="2580" spans="1:5" ht="89.25">
      <c r="A2580" t="s">
        <v>58</v>
      </c>
      <c r="E2580" s="39" t="s">
        <v>6797</v>
      </c>
    </row>
    <row r="2581" spans="1:16" ht="12.75">
      <c r="A2581" t="s">
        <v>50</v>
      </c>
      <c s="34" t="s">
        <v>6798</v>
      </c>
      <c s="34" t="s">
        <v>6799</v>
      </c>
      <c s="35" t="s">
        <v>5</v>
      </c>
      <c s="6" t="s">
        <v>6800</v>
      </c>
      <c s="36" t="s">
        <v>54</v>
      </c>
      <c s="37">
        <v>11</v>
      </c>
      <c s="36">
        <v>0</v>
      </c>
      <c s="36">
        <f>ROUND(G2581*H2581,6)</f>
      </c>
      <c r="L2581" s="38">
        <v>0</v>
      </c>
      <c s="32">
        <f>ROUND(ROUND(L2581,2)*ROUND(G2581,3),2)</f>
      </c>
      <c s="36" t="s">
        <v>62</v>
      </c>
      <c>
        <f>(M2581*21)/100</f>
      </c>
      <c t="s">
        <v>28</v>
      </c>
    </row>
    <row r="2582" spans="1:5" ht="12.75">
      <c r="A2582" s="35" t="s">
        <v>56</v>
      </c>
      <c r="E2582" s="39" t="s">
        <v>6800</v>
      </c>
    </row>
    <row r="2583" spans="1:5" ht="38.25">
      <c r="A2583" s="35" t="s">
        <v>57</v>
      </c>
      <c r="E2583" s="42" t="s">
        <v>6801</v>
      </c>
    </row>
    <row r="2584" spans="1:5" ht="89.25">
      <c r="A2584" t="s">
        <v>58</v>
      </c>
      <c r="E2584" s="39" t="s">
        <v>6802</v>
      </c>
    </row>
    <row r="2585" spans="1:16" ht="25.5">
      <c r="A2585" t="s">
        <v>50</v>
      </c>
      <c s="34" t="s">
        <v>6803</v>
      </c>
      <c s="34" t="s">
        <v>6804</v>
      </c>
      <c s="35" t="s">
        <v>5</v>
      </c>
      <c s="6" t="s">
        <v>6805</v>
      </c>
      <c s="36" t="s">
        <v>54</v>
      </c>
      <c s="37">
        <v>1</v>
      </c>
      <c s="36">
        <v>0</v>
      </c>
      <c s="36">
        <f>ROUND(G2585*H2585,6)</f>
      </c>
      <c r="L2585" s="38">
        <v>0</v>
      </c>
      <c s="32">
        <f>ROUND(ROUND(L2585,2)*ROUND(G2585,3),2)</f>
      </c>
      <c s="36" t="s">
        <v>62</v>
      </c>
      <c>
        <f>(M2585*21)/100</f>
      </c>
      <c t="s">
        <v>28</v>
      </c>
    </row>
    <row r="2586" spans="1:5" ht="25.5">
      <c r="A2586" s="35" t="s">
        <v>56</v>
      </c>
      <c r="E2586" s="39" t="s">
        <v>6805</v>
      </c>
    </row>
    <row r="2587" spans="1:5" ht="25.5">
      <c r="A2587" s="35" t="s">
        <v>57</v>
      </c>
      <c r="E2587" s="42" t="s">
        <v>6806</v>
      </c>
    </row>
    <row r="2588" spans="1:5" ht="140.25">
      <c r="A2588" t="s">
        <v>58</v>
      </c>
      <c r="E2588" s="39" t="s">
        <v>6807</v>
      </c>
    </row>
    <row r="2589" spans="1:16" ht="25.5">
      <c r="A2589" t="s">
        <v>50</v>
      </c>
      <c s="34" t="s">
        <v>6808</v>
      </c>
      <c s="34" t="s">
        <v>6809</v>
      </c>
      <c s="35" t="s">
        <v>5</v>
      </c>
      <c s="6" t="s">
        <v>6810</v>
      </c>
      <c s="36" t="s">
        <v>54</v>
      </c>
      <c s="37">
        <v>1</v>
      </c>
      <c s="36">
        <v>0</v>
      </c>
      <c s="36">
        <f>ROUND(G2589*H2589,6)</f>
      </c>
      <c r="L2589" s="38">
        <v>0</v>
      </c>
      <c s="32">
        <f>ROUND(ROUND(L2589,2)*ROUND(G2589,3),2)</f>
      </c>
      <c s="36" t="s">
        <v>62</v>
      </c>
      <c>
        <f>(M2589*21)/100</f>
      </c>
      <c t="s">
        <v>28</v>
      </c>
    </row>
    <row r="2590" spans="1:5" ht="25.5">
      <c r="A2590" s="35" t="s">
        <v>56</v>
      </c>
      <c r="E2590" s="39" t="s">
        <v>6810</v>
      </c>
    </row>
    <row r="2591" spans="1:5" ht="25.5">
      <c r="A2591" s="35" t="s">
        <v>57</v>
      </c>
      <c r="E2591" s="42" t="s">
        <v>6811</v>
      </c>
    </row>
    <row r="2592" spans="1:5" ht="140.25">
      <c r="A2592" t="s">
        <v>58</v>
      </c>
      <c r="E2592" s="39" t="s">
        <v>6812</v>
      </c>
    </row>
    <row r="2593" spans="1:16" ht="12.75">
      <c r="A2593" t="s">
        <v>50</v>
      </c>
      <c s="34" t="s">
        <v>6813</v>
      </c>
      <c s="34" t="s">
        <v>6814</v>
      </c>
      <c s="35" t="s">
        <v>5</v>
      </c>
      <c s="6" t="s">
        <v>6815</v>
      </c>
      <c s="36" t="s">
        <v>54</v>
      </c>
      <c s="37">
        <v>1</v>
      </c>
      <c s="36">
        <v>0</v>
      </c>
      <c s="36">
        <f>ROUND(G2593*H2593,6)</f>
      </c>
      <c r="L2593" s="38">
        <v>0</v>
      </c>
      <c s="32">
        <f>ROUND(ROUND(L2593,2)*ROUND(G2593,3),2)</f>
      </c>
      <c s="36" t="s">
        <v>62</v>
      </c>
      <c>
        <f>(M2593*21)/100</f>
      </c>
      <c t="s">
        <v>28</v>
      </c>
    </row>
    <row r="2594" spans="1:5" ht="12.75">
      <c r="A2594" s="35" t="s">
        <v>56</v>
      </c>
      <c r="E2594" s="39" t="s">
        <v>6815</v>
      </c>
    </row>
    <row r="2595" spans="1:5" ht="25.5">
      <c r="A2595" s="35" t="s">
        <v>57</v>
      </c>
      <c r="E2595" s="42" t="s">
        <v>5683</v>
      </c>
    </row>
    <row r="2596" spans="1:5" ht="89.25">
      <c r="A2596" t="s">
        <v>58</v>
      </c>
      <c r="E2596" s="39" t="s">
        <v>6816</v>
      </c>
    </row>
    <row r="2597" spans="1:16" ht="12.75">
      <c r="A2597" t="s">
        <v>50</v>
      </c>
      <c s="34" t="s">
        <v>6817</v>
      </c>
      <c s="34" t="s">
        <v>6818</v>
      </c>
      <c s="35" t="s">
        <v>5</v>
      </c>
      <c s="6" t="s">
        <v>6819</v>
      </c>
      <c s="36" t="s">
        <v>54</v>
      </c>
      <c s="37">
        <v>1</v>
      </c>
      <c s="36">
        <v>0</v>
      </c>
      <c s="36">
        <f>ROUND(G2597*H2597,6)</f>
      </c>
      <c r="L2597" s="38">
        <v>0</v>
      </c>
      <c s="32">
        <f>ROUND(ROUND(L2597,2)*ROUND(G2597,3),2)</f>
      </c>
      <c s="36" t="s">
        <v>62</v>
      </c>
      <c>
        <f>(M2597*21)/100</f>
      </c>
      <c t="s">
        <v>28</v>
      </c>
    </row>
    <row r="2598" spans="1:5" ht="12.75">
      <c r="A2598" s="35" t="s">
        <v>56</v>
      </c>
      <c r="E2598" s="39" t="s">
        <v>6819</v>
      </c>
    </row>
    <row r="2599" spans="1:5" ht="25.5">
      <c r="A2599" s="35" t="s">
        <v>57</v>
      </c>
      <c r="E2599" s="42" t="s">
        <v>5687</v>
      </c>
    </row>
    <row r="2600" spans="1:5" ht="89.25">
      <c r="A2600" t="s">
        <v>58</v>
      </c>
      <c r="E2600" s="39" t="s">
        <v>6820</v>
      </c>
    </row>
    <row r="2601" spans="1:16" ht="25.5">
      <c r="A2601" t="s">
        <v>50</v>
      </c>
      <c s="34" t="s">
        <v>6821</v>
      </c>
      <c s="34" t="s">
        <v>6822</v>
      </c>
      <c s="35" t="s">
        <v>5</v>
      </c>
      <c s="6" t="s">
        <v>6823</v>
      </c>
      <c s="36" t="s">
        <v>54</v>
      </c>
      <c s="37">
        <v>1</v>
      </c>
      <c s="36">
        <v>0</v>
      </c>
      <c s="36">
        <f>ROUND(G2601*H2601,6)</f>
      </c>
      <c r="L2601" s="38">
        <v>0</v>
      </c>
      <c s="32">
        <f>ROUND(ROUND(L2601,2)*ROUND(G2601,3),2)</f>
      </c>
      <c s="36" t="s">
        <v>62</v>
      </c>
      <c>
        <f>(M2601*21)/100</f>
      </c>
      <c t="s">
        <v>28</v>
      </c>
    </row>
    <row r="2602" spans="1:5" ht="25.5">
      <c r="A2602" s="35" t="s">
        <v>56</v>
      </c>
      <c r="E2602" s="39" t="s">
        <v>6823</v>
      </c>
    </row>
    <row r="2603" spans="1:5" ht="25.5">
      <c r="A2603" s="35" t="s">
        <v>57</v>
      </c>
      <c r="E2603" s="42" t="s">
        <v>6824</v>
      </c>
    </row>
    <row r="2604" spans="1:5" ht="140.25">
      <c r="A2604" t="s">
        <v>58</v>
      </c>
      <c r="E2604" s="39" t="s">
        <v>6825</v>
      </c>
    </row>
    <row r="2605" spans="1:16" ht="12.75">
      <c r="A2605" t="s">
        <v>50</v>
      </c>
      <c s="34" t="s">
        <v>6826</v>
      </c>
      <c s="34" t="s">
        <v>6827</v>
      </c>
      <c s="35" t="s">
        <v>5</v>
      </c>
      <c s="6" t="s">
        <v>6828</v>
      </c>
      <c s="36" t="s">
        <v>54</v>
      </c>
      <c s="37">
        <v>1</v>
      </c>
      <c s="36">
        <v>0</v>
      </c>
      <c s="36">
        <f>ROUND(G2605*H2605,6)</f>
      </c>
      <c r="L2605" s="38">
        <v>0</v>
      </c>
      <c s="32">
        <f>ROUND(ROUND(L2605,2)*ROUND(G2605,3),2)</f>
      </c>
      <c s="36" t="s">
        <v>62</v>
      </c>
      <c>
        <f>(M2605*21)/100</f>
      </c>
      <c t="s">
        <v>28</v>
      </c>
    </row>
    <row r="2606" spans="1:5" ht="12.75">
      <c r="A2606" s="35" t="s">
        <v>56</v>
      </c>
      <c r="E2606" s="39" t="s">
        <v>6828</v>
      </c>
    </row>
    <row r="2607" spans="1:5" ht="38.25">
      <c r="A2607" s="35" t="s">
        <v>57</v>
      </c>
      <c r="E2607" s="42" t="s">
        <v>6829</v>
      </c>
    </row>
    <row r="2608" spans="1:5" ht="89.25">
      <c r="A2608" t="s">
        <v>58</v>
      </c>
      <c r="E2608" s="39" t="s">
        <v>6830</v>
      </c>
    </row>
    <row r="2609" spans="1:16" ht="12.75">
      <c r="A2609" t="s">
        <v>50</v>
      </c>
      <c s="34" t="s">
        <v>6831</v>
      </c>
      <c s="34" t="s">
        <v>6832</v>
      </c>
      <c s="35" t="s">
        <v>5</v>
      </c>
      <c s="6" t="s">
        <v>6833</v>
      </c>
      <c s="36" t="s">
        <v>54</v>
      </c>
      <c s="37">
        <v>1</v>
      </c>
      <c s="36">
        <v>0</v>
      </c>
      <c s="36">
        <f>ROUND(G2609*H2609,6)</f>
      </c>
      <c r="L2609" s="38">
        <v>0</v>
      </c>
      <c s="32">
        <f>ROUND(ROUND(L2609,2)*ROUND(G2609,3),2)</f>
      </c>
      <c s="36" t="s">
        <v>62</v>
      </c>
      <c>
        <f>(M2609*21)/100</f>
      </c>
      <c t="s">
        <v>28</v>
      </c>
    </row>
    <row r="2610" spans="1:5" ht="12.75">
      <c r="A2610" s="35" t="s">
        <v>56</v>
      </c>
      <c r="E2610" s="39" t="s">
        <v>6833</v>
      </c>
    </row>
    <row r="2611" spans="1:5" ht="38.25">
      <c r="A2611" s="35" t="s">
        <v>57</v>
      </c>
      <c r="E2611" s="42" t="s">
        <v>6834</v>
      </c>
    </row>
    <row r="2612" spans="1:5" ht="89.25">
      <c r="A2612" t="s">
        <v>58</v>
      </c>
      <c r="E2612" s="39" t="s">
        <v>6835</v>
      </c>
    </row>
    <row r="2613" spans="1:16" ht="12.75">
      <c r="A2613" t="s">
        <v>50</v>
      </c>
      <c s="34" t="s">
        <v>6836</v>
      </c>
      <c s="34" t="s">
        <v>6837</v>
      </c>
      <c s="35" t="s">
        <v>5</v>
      </c>
      <c s="6" t="s">
        <v>6838</v>
      </c>
      <c s="36" t="s">
        <v>54</v>
      </c>
      <c s="37">
        <v>2</v>
      </c>
      <c s="36">
        <v>0</v>
      </c>
      <c s="36">
        <f>ROUND(G2613*H2613,6)</f>
      </c>
      <c r="L2613" s="38">
        <v>0</v>
      </c>
      <c s="32">
        <f>ROUND(ROUND(L2613,2)*ROUND(G2613,3),2)</f>
      </c>
      <c s="36" t="s">
        <v>62</v>
      </c>
      <c>
        <f>(M2613*21)/100</f>
      </c>
      <c t="s">
        <v>28</v>
      </c>
    </row>
    <row r="2614" spans="1:5" ht="12.75">
      <c r="A2614" s="35" t="s">
        <v>56</v>
      </c>
      <c r="E2614" s="39" t="s">
        <v>6838</v>
      </c>
    </row>
    <row r="2615" spans="1:5" ht="38.25">
      <c r="A2615" s="35" t="s">
        <v>57</v>
      </c>
      <c r="E2615" s="42" t="s">
        <v>6839</v>
      </c>
    </row>
    <row r="2616" spans="1:5" ht="89.25">
      <c r="A2616" t="s">
        <v>58</v>
      </c>
      <c r="E2616" s="39" t="s">
        <v>6840</v>
      </c>
    </row>
    <row r="2617" spans="1:16" ht="12.75">
      <c r="A2617" t="s">
        <v>50</v>
      </c>
      <c s="34" t="s">
        <v>6841</v>
      </c>
      <c s="34" t="s">
        <v>6842</v>
      </c>
      <c s="35" t="s">
        <v>5</v>
      </c>
      <c s="6" t="s">
        <v>6843</v>
      </c>
      <c s="36" t="s">
        <v>54</v>
      </c>
      <c s="37">
        <v>1</v>
      </c>
      <c s="36">
        <v>0</v>
      </c>
      <c s="36">
        <f>ROUND(G2617*H2617,6)</f>
      </c>
      <c r="L2617" s="38">
        <v>0</v>
      </c>
      <c s="32">
        <f>ROUND(ROUND(L2617,2)*ROUND(G2617,3),2)</f>
      </c>
      <c s="36" t="s">
        <v>62</v>
      </c>
      <c>
        <f>(M2617*21)/100</f>
      </c>
      <c t="s">
        <v>28</v>
      </c>
    </row>
    <row r="2618" spans="1:5" ht="12.75">
      <c r="A2618" s="35" t="s">
        <v>56</v>
      </c>
      <c r="E2618" s="39" t="s">
        <v>6843</v>
      </c>
    </row>
    <row r="2619" spans="1:5" ht="38.25">
      <c r="A2619" s="35" t="s">
        <v>57</v>
      </c>
      <c r="E2619" s="42" t="s">
        <v>6844</v>
      </c>
    </row>
    <row r="2620" spans="1:5" ht="89.25">
      <c r="A2620" t="s">
        <v>58</v>
      </c>
      <c r="E2620" s="39" t="s">
        <v>6845</v>
      </c>
    </row>
    <row r="2621" spans="1:16" ht="12.75">
      <c r="A2621" t="s">
        <v>50</v>
      </c>
      <c s="34" t="s">
        <v>6846</v>
      </c>
      <c s="34" t="s">
        <v>6847</v>
      </c>
      <c s="35" t="s">
        <v>5</v>
      </c>
      <c s="6" t="s">
        <v>6848</v>
      </c>
      <c s="36" t="s">
        <v>54</v>
      </c>
      <c s="37">
        <v>1</v>
      </c>
      <c s="36">
        <v>0</v>
      </c>
      <c s="36">
        <f>ROUND(G2621*H2621,6)</f>
      </c>
      <c r="L2621" s="38">
        <v>0</v>
      </c>
      <c s="32">
        <f>ROUND(ROUND(L2621,2)*ROUND(G2621,3),2)</f>
      </c>
      <c s="36" t="s">
        <v>62</v>
      </c>
      <c>
        <f>(M2621*21)/100</f>
      </c>
      <c t="s">
        <v>28</v>
      </c>
    </row>
    <row r="2622" spans="1:5" ht="12.75">
      <c r="A2622" s="35" t="s">
        <v>56</v>
      </c>
      <c r="E2622" s="39" t="s">
        <v>6848</v>
      </c>
    </row>
    <row r="2623" spans="1:5" ht="38.25">
      <c r="A2623" s="35" t="s">
        <v>57</v>
      </c>
      <c r="E2623" s="42" t="s">
        <v>6849</v>
      </c>
    </row>
    <row r="2624" spans="1:5" ht="89.25">
      <c r="A2624" t="s">
        <v>58</v>
      </c>
      <c r="E2624" s="39" t="s">
        <v>6850</v>
      </c>
    </row>
    <row r="2625" spans="1:16" ht="12.75">
      <c r="A2625" t="s">
        <v>50</v>
      </c>
      <c s="34" t="s">
        <v>6851</v>
      </c>
      <c s="34" t="s">
        <v>6852</v>
      </c>
      <c s="35" t="s">
        <v>5</v>
      </c>
      <c s="6" t="s">
        <v>6853</v>
      </c>
      <c s="36" t="s">
        <v>54</v>
      </c>
      <c s="37">
        <v>1</v>
      </c>
      <c s="36">
        <v>0</v>
      </c>
      <c s="36">
        <f>ROUND(G2625*H2625,6)</f>
      </c>
      <c r="L2625" s="38">
        <v>0</v>
      </c>
      <c s="32">
        <f>ROUND(ROUND(L2625,2)*ROUND(G2625,3),2)</f>
      </c>
      <c s="36" t="s">
        <v>62</v>
      </c>
      <c>
        <f>(M2625*21)/100</f>
      </c>
      <c t="s">
        <v>28</v>
      </c>
    </row>
    <row r="2626" spans="1:5" ht="12.75">
      <c r="A2626" s="35" t="s">
        <v>56</v>
      </c>
      <c r="E2626" s="39" t="s">
        <v>6853</v>
      </c>
    </row>
    <row r="2627" spans="1:5" ht="38.25">
      <c r="A2627" s="35" t="s">
        <v>57</v>
      </c>
      <c r="E2627" s="42" t="s">
        <v>6854</v>
      </c>
    </row>
    <row r="2628" spans="1:5" ht="89.25">
      <c r="A2628" t="s">
        <v>58</v>
      </c>
      <c r="E2628" s="39" t="s">
        <v>6855</v>
      </c>
    </row>
    <row r="2629" spans="1:16" ht="12.75">
      <c r="A2629" t="s">
        <v>50</v>
      </c>
      <c s="34" t="s">
        <v>6856</v>
      </c>
      <c s="34" t="s">
        <v>6857</v>
      </c>
      <c s="35" t="s">
        <v>5</v>
      </c>
      <c s="6" t="s">
        <v>6858</v>
      </c>
      <c s="36" t="s">
        <v>54</v>
      </c>
      <c s="37">
        <v>1</v>
      </c>
      <c s="36">
        <v>0</v>
      </c>
      <c s="36">
        <f>ROUND(G2629*H2629,6)</f>
      </c>
      <c r="L2629" s="38">
        <v>0</v>
      </c>
      <c s="32">
        <f>ROUND(ROUND(L2629,2)*ROUND(G2629,3),2)</f>
      </c>
      <c s="36" t="s">
        <v>62</v>
      </c>
      <c>
        <f>(M2629*21)/100</f>
      </c>
      <c t="s">
        <v>28</v>
      </c>
    </row>
    <row r="2630" spans="1:5" ht="12.75">
      <c r="A2630" s="35" t="s">
        <v>56</v>
      </c>
      <c r="E2630" s="39" t="s">
        <v>6858</v>
      </c>
    </row>
    <row r="2631" spans="1:5" ht="38.25">
      <c r="A2631" s="35" t="s">
        <v>57</v>
      </c>
      <c r="E2631" s="42" t="s">
        <v>6859</v>
      </c>
    </row>
    <row r="2632" spans="1:5" ht="89.25">
      <c r="A2632" t="s">
        <v>58</v>
      </c>
      <c r="E2632" s="39" t="s">
        <v>6860</v>
      </c>
    </row>
    <row r="2633" spans="1:16" ht="12.75">
      <c r="A2633" t="s">
        <v>50</v>
      </c>
      <c s="34" t="s">
        <v>6861</v>
      </c>
      <c s="34" t="s">
        <v>6862</v>
      </c>
      <c s="35" t="s">
        <v>5</v>
      </c>
      <c s="6" t="s">
        <v>6863</v>
      </c>
      <c s="36" t="s">
        <v>54</v>
      </c>
      <c s="37">
        <v>1</v>
      </c>
      <c s="36">
        <v>0</v>
      </c>
      <c s="36">
        <f>ROUND(G2633*H2633,6)</f>
      </c>
      <c r="L2633" s="38">
        <v>0</v>
      </c>
      <c s="32">
        <f>ROUND(ROUND(L2633,2)*ROUND(G2633,3),2)</f>
      </c>
      <c s="36" t="s">
        <v>62</v>
      </c>
      <c>
        <f>(M2633*21)/100</f>
      </c>
      <c t="s">
        <v>28</v>
      </c>
    </row>
    <row r="2634" spans="1:5" ht="12.75">
      <c r="A2634" s="35" t="s">
        <v>56</v>
      </c>
      <c r="E2634" s="39" t="s">
        <v>6863</v>
      </c>
    </row>
    <row r="2635" spans="1:5" ht="38.25">
      <c r="A2635" s="35" t="s">
        <v>57</v>
      </c>
      <c r="E2635" s="42" t="s">
        <v>6864</v>
      </c>
    </row>
    <row r="2636" spans="1:5" ht="89.25">
      <c r="A2636" t="s">
        <v>58</v>
      </c>
      <c r="E2636" s="39" t="s">
        <v>6865</v>
      </c>
    </row>
    <row r="2637" spans="1:16" ht="12.75">
      <c r="A2637" t="s">
        <v>50</v>
      </c>
      <c s="34" t="s">
        <v>6866</v>
      </c>
      <c s="34" t="s">
        <v>6867</v>
      </c>
      <c s="35" t="s">
        <v>5</v>
      </c>
      <c s="6" t="s">
        <v>6868</v>
      </c>
      <c s="36" t="s">
        <v>54</v>
      </c>
      <c s="37">
        <v>1</v>
      </c>
      <c s="36">
        <v>0</v>
      </c>
      <c s="36">
        <f>ROUND(G2637*H2637,6)</f>
      </c>
      <c r="L2637" s="38">
        <v>0</v>
      </c>
      <c s="32">
        <f>ROUND(ROUND(L2637,2)*ROUND(G2637,3),2)</f>
      </c>
      <c s="36" t="s">
        <v>62</v>
      </c>
      <c>
        <f>(M2637*21)/100</f>
      </c>
      <c t="s">
        <v>28</v>
      </c>
    </row>
    <row r="2638" spans="1:5" ht="12.75">
      <c r="A2638" s="35" t="s">
        <v>56</v>
      </c>
      <c r="E2638" s="39" t="s">
        <v>6868</v>
      </c>
    </row>
    <row r="2639" spans="1:5" ht="38.25">
      <c r="A2639" s="35" t="s">
        <v>57</v>
      </c>
      <c r="E2639" s="42" t="s">
        <v>6869</v>
      </c>
    </row>
    <row r="2640" spans="1:5" ht="89.25">
      <c r="A2640" t="s">
        <v>58</v>
      </c>
      <c r="E2640" s="39" t="s">
        <v>6870</v>
      </c>
    </row>
    <row r="2641" spans="1:16" ht="12.75">
      <c r="A2641" t="s">
        <v>50</v>
      </c>
      <c s="34" t="s">
        <v>6871</v>
      </c>
      <c s="34" t="s">
        <v>6872</v>
      </c>
      <c s="35" t="s">
        <v>5</v>
      </c>
      <c s="6" t="s">
        <v>6873</v>
      </c>
      <c s="36" t="s">
        <v>54</v>
      </c>
      <c s="37">
        <v>1</v>
      </c>
      <c s="36">
        <v>0</v>
      </c>
      <c s="36">
        <f>ROUND(G2641*H2641,6)</f>
      </c>
      <c r="L2641" s="38">
        <v>0</v>
      </c>
      <c s="32">
        <f>ROUND(ROUND(L2641,2)*ROUND(G2641,3),2)</f>
      </c>
      <c s="36" t="s">
        <v>62</v>
      </c>
      <c>
        <f>(M2641*21)/100</f>
      </c>
      <c t="s">
        <v>28</v>
      </c>
    </row>
    <row r="2642" spans="1:5" ht="12.75">
      <c r="A2642" s="35" t="s">
        <v>56</v>
      </c>
      <c r="E2642" s="39" t="s">
        <v>6873</v>
      </c>
    </row>
    <row r="2643" spans="1:5" ht="38.25">
      <c r="A2643" s="35" t="s">
        <v>57</v>
      </c>
      <c r="E2643" s="42" t="s">
        <v>6874</v>
      </c>
    </row>
    <row r="2644" spans="1:5" ht="89.25">
      <c r="A2644" t="s">
        <v>58</v>
      </c>
      <c r="E2644" s="39" t="s">
        <v>6875</v>
      </c>
    </row>
    <row r="2645" spans="1:16" ht="12.75">
      <c r="A2645" t="s">
        <v>50</v>
      </c>
      <c s="34" t="s">
        <v>6876</v>
      </c>
      <c s="34" t="s">
        <v>6877</v>
      </c>
      <c s="35" t="s">
        <v>5</v>
      </c>
      <c s="6" t="s">
        <v>6878</v>
      </c>
      <c s="36" t="s">
        <v>54</v>
      </c>
      <c s="37">
        <v>3</v>
      </c>
      <c s="36">
        <v>0</v>
      </c>
      <c s="36">
        <f>ROUND(G2645*H2645,6)</f>
      </c>
      <c r="L2645" s="38">
        <v>0</v>
      </c>
      <c s="32">
        <f>ROUND(ROUND(L2645,2)*ROUND(G2645,3),2)</f>
      </c>
      <c s="36" t="s">
        <v>62</v>
      </c>
      <c>
        <f>(M2645*21)/100</f>
      </c>
      <c t="s">
        <v>28</v>
      </c>
    </row>
    <row r="2646" spans="1:5" ht="12.75">
      <c r="A2646" s="35" t="s">
        <v>56</v>
      </c>
      <c r="E2646" s="39" t="s">
        <v>6878</v>
      </c>
    </row>
    <row r="2647" spans="1:5" ht="38.25">
      <c r="A2647" s="35" t="s">
        <v>57</v>
      </c>
      <c r="E2647" s="42" t="s">
        <v>6879</v>
      </c>
    </row>
    <row r="2648" spans="1:5" ht="89.25">
      <c r="A2648" t="s">
        <v>58</v>
      </c>
      <c r="E2648" s="39" t="s">
        <v>6880</v>
      </c>
    </row>
    <row r="2649" spans="1:16" ht="12.75">
      <c r="A2649" t="s">
        <v>50</v>
      </c>
      <c s="34" t="s">
        <v>6881</v>
      </c>
      <c s="34" t="s">
        <v>6882</v>
      </c>
      <c s="35" t="s">
        <v>5</v>
      </c>
      <c s="6" t="s">
        <v>6883</v>
      </c>
      <c s="36" t="s">
        <v>54</v>
      </c>
      <c s="37">
        <v>2</v>
      </c>
      <c s="36">
        <v>0</v>
      </c>
      <c s="36">
        <f>ROUND(G2649*H2649,6)</f>
      </c>
      <c r="L2649" s="38">
        <v>0</v>
      </c>
      <c s="32">
        <f>ROUND(ROUND(L2649,2)*ROUND(G2649,3),2)</f>
      </c>
      <c s="36" t="s">
        <v>62</v>
      </c>
      <c>
        <f>(M2649*21)/100</f>
      </c>
      <c t="s">
        <v>28</v>
      </c>
    </row>
    <row r="2650" spans="1:5" ht="12.75">
      <c r="A2650" s="35" t="s">
        <v>56</v>
      </c>
      <c r="E2650" s="39" t="s">
        <v>6883</v>
      </c>
    </row>
    <row r="2651" spans="1:5" ht="38.25">
      <c r="A2651" s="35" t="s">
        <v>57</v>
      </c>
      <c r="E2651" s="42" t="s">
        <v>6884</v>
      </c>
    </row>
    <row r="2652" spans="1:5" ht="89.25">
      <c r="A2652" t="s">
        <v>58</v>
      </c>
      <c r="E2652" s="39" t="s">
        <v>6885</v>
      </c>
    </row>
    <row r="2653" spans="1:16" ht="12.75">
      <c r="A2653" t="s">
        <v>50</v>
      </c>
      <c s="34" t="s">
        <v>6886</v>
      </c>
      <c s="34" t="s">
        <v>6887</v>
      </c>
      <c s="35" t="s">
        <v>5</v>
      </c>
      <c s="6" t="s">
        <v>6888</v>
      </c>
      <c s="36" t="s">
        <v>54</v>
      </c>
      <c s="37">
        <v>1</v>
      </c>
      <c s="36">
        <v>0</v>
      </c>
      <c s="36">
        <f>ROUND(G2653*H2653,6)</f>
      </c>
      <c r="L2653" s="38">
        <v>0</v>
      </c>
      <c s="32">
        <f>ROUND(ROUND(L2653,2)*ROUND(G2653,3),2)</f>
      </c>
      <c s="36" t="s">
        <v>62</v>
      </c>
      <c>
        <f>(M2653*21)/100</f>
      </c>
      <c t="s">
        <v>28</v>
      </c>
    </row>
    <row r="2654" spans="1:5" ht="12.75">
      <c r="A2654" s="35" t="s">
        <v>56</v>
      </c>
      <c r="E2654" s="39" t="s">
        <v>6888</v>
      </c>
    </row>
    <row r="2655" spans="1:5" ht="38.25">
      <c r="A2655" s="35" t="s">
        <v>57</v>
      </c>
      <c r="E2655" s="42" t="s">
        <v>6889</v>
      </c>
    </row>
    <row r="2656" spans="1:5" ht="89.25">
      <c r="A2656" t="s">
        <v>58</v>
      </c>
      <c r="E2656" s="39" t="s">
        <v>6890</v>
      </c>
    </row>
    <row r="2657" spans="1:16" ht="12.75">
      <c r="A2657" t="s">
        <v>50</v>
      </c>
      <c s="34" t="s">
        <v>6891</v>
      </c>
      <c s="34" t="s">
        <v>6892</v>
      </c>
      <c s="35" t="s">
        <v>5</v>
      </c>
      <c s="6" t="s">
        <v>6893</v>
      </c>
      <c s="36" t="s">
        <v>54</v>
      </c>
      <c s="37">
        <v>1</v>
      </c>
      <c s="36">
        <v>0</v>
      </c>
      <c s="36">
        <f>ROUND(G2657*H2657,6)</f>
      </c>
      <c r="L2657" s="38">
        <v>0</v>
      </c>
      <c s="32">
        <f>ROUND(ROUND(L2657,2)*ROUND(G2657,3),2)</f>
      </c>
      <c s="36" t="s">
        <v>62</v>
      </c>
      <c>
        <f>(M2657*21)/100</f>
      </c>
      <c t="s">
        <v>28</v>
      </c>
    </row>
    <row r="2658" spans="1:5" ht="12.75">
      <c r="A2658" s="35" t="s">
        <v>56</v>
      </c>
      <c r="E2658" s="39" t="s">
        <v>6893</v>
      </c>
    </row>
    <row r="2659" spans="1:5" ht="38.25">
      <c r="A2659" s="35" t="s">
        <v>57</v>
      </c>
      <c r="E2659" s="42" t="s">
        <v>6894</v>
      </c>
    </row>
    <row r="2660" spans="1:5" ht="89.25">
      <c r="A2660" t="s">
        <v>58</v>
      </c>
      <c r="E2660" s="39" t="s">
        <v>6895</v>
      </c>
    </row>
    <row r="2661" spans="1:16" ht="12.75">
      <c r="A2661" t="s">
        <v>50</v>
      </c>
      <c s="34" t="s">
        <v>6896</v>
      </c>
      <c s="34" t="s">
        <v>6897</v>
      </c>
      <c s="35" t="s">
        <v>5</v>
      </c>
      <c s="6" t="s">
        <v>6898</v>
      </c>
      <c s="36" t="s">
        <v>54</v>
      </c>
      <c s="37">
        <v>2</v>
      </c>
      <c s="36">
        <v>0</v>
      </c>
      <c s="36">
        <f>ROUND(G2661*H2661,6)</f>
      </c>
      <c r="L2661" s="38">
        <v>0</v>
      </c>
      <c s="32">
        <f>ROUND(ROUND(L2661,2)*ROUND(G2661,3),2)</f>
      </c>
      <c s="36" t="s">
        <v>62</v>
      </c>
      <c>
        <f>(M2661*21)/100</f>
      </c>
      <c t="s">
        <v>28</v>
      </c>
    </row>
    <row r="2662" spans="1:5" ht="12.75">
      <c r="A2662" s="35" t="s">
        <v>56</v>
      </c>
      <c r="E2662" s="39" t="s">
        <v>6898</v>
      </c>
    </row>
    <row r="2663" spans="1:5" ht="38.25">
      <c r="A2663" s="35" t="s">
        <v>57</v>
      </c>
      <c r="E2663" s="42" t="s">
        <v>6899</v>
      </c>
    </row>
    <row r="2664" spans="1:5" ht="89.25">
      <c r="A2664" t="s">
        <v>58</v>
      </c>
      <c r="E2664" s="39" t="s">
        <v>6900</v>
      </c>
    </row>
    <row r="2665" spans="1:16" ht="12.75">
      <c r="A2665" t="s">
        <v>50</v>
      </c>
      <c s="34" t="s">
        <v>6901</v>
      </c>
      <c s="34" t="s">
        <v>6902</v>
      </c>
      <c s="35" t="s">
        <v>5</v>
      </c>
      <c s="6" t="s">
        <v>6903</v>
      </c>
      <c s="36" t="s">
        <v>54</v>
      </c>
      <c s="37">
        <v>2</v>
      </c>
      <c s="36">
        <v>0</v>
      </c>
      <c s="36">
        <f>ROUND(G2665*H2665,6)</f>
      </c>
      <c r="L2665" s="38">
        <v>0</v>
      </c>
      <c s="32">
        <f>ROUND(ROUND(L2665,2)*ROUND(G2665,3),2)</f>
      </c>
      <c s="36" t="s">
        <v>62</v>
      </c>
      <c>
        <f>(M2665*21)/100</f>
      </c>
      <c t="s">
        <v>28</v>
      </c>
    </row>
    <row r="2666" spans="1:5" ht="12.75">
      <c r="A2666" s="35" t="s">
        <v>56</v>
      </c>
      <c r="E2666" s="39" t="s">
        <v>6903</v>
      </c>
    </row>
    <row r="2667" spans="1:5" ht="38.25">
      <c r="A2667" s="35" t="s">
        <v>57</v>
      </c>
      <c r="E2667" s="42" t="s">
        <v>6904</v>
      </c>
    </row>
    <row r="2668" spans="1:5" ht="89.25">
      <c r="A2668" t="s">
        <v>58</v>
      </c>
      <c r="E2668" s="39" t="s">
        <v>6905</v>
      </c>
    </row>
    <row r="2669" spans="1:16" ht="12.75">
      <c r="A2669" t="s">
        <v>50</v>
      </c>
      <c s="34" t="s">
        <v>6906</v>
      </c>
      <c s="34" t="s">
        <v>6907</v>
      </c>
      <c s="35" t="s">
        <v>5</v>
      </c>
      <c s="6" t="s">
        <v>6908</v>
      </c>
      <c s="36" t="s">
        <v>54</v>
      </c>
      <c s="37">
        <v>1</v>
      </c>
      <c s="36">
        <v>0</v>
      </c>
      <c s="36">
        <f>ROUND(G2669*H2669,6)</f>
      </c>
      <c r="L2669" s="38">
        <v>0</v>
      </c>
      <c s="32">
        <f>ROUND(ROUND(L2669,2)*ROUND(G2669,3),2)</f>
      </c>
      <c s="36" t="s">
        <v>62</v>
      </c>
      <c>
        <f>(M2669*21)/100</f>
      </c>
      <c t="s">
        <v>28</v>
      </c>
    </row>
    <row r="2670" spans="1:5" ht="12.75">
      <c r="A2670" s="35" t="s">
        <v>56</v>
      </c>
      <c r="E2670" s="39" t="s">
        <v>6908</v>
      </c>
    </row>
    <row r="2671" spans="1:5" ht="38.25">
      <c r="A2671" s="35" t="s">
        <v>57</v>
      </c>
      <c r="E2671" s="42" t="s">
        <v>6909</v>
      </c>
    </row>
    <row r="2672" spans="1:5" ht="89.25">
      <c r="A2672" t="s">
        <v>58</v>
      </c>
      <c r="E2672" s="39" t="s">
        <v>6910</v>
      </c>
    </row>
    <row r="2673" spans="1:16" ht="12.75">
      <c r="A2673" t="s">
        <v>50</v>
      </c>
      <c s="34" t="s">
        <v>6911</v>
      </c>
      <c s="34" t="s">
        <v>6912</v>
      </c>
      <c s="35" t="s">
        <v>5</v>
      </c>
      <c s="6" t="s">
        <v>6913</v>
      </c>
      <c s="36" t="s">
        <v>54</v>
      </c>
      <c s="37">
        <v>1</v>
      </c>
      <c s="36">
        <v>0</v>
      </c>
      <c s="36">
        <f>ROUND(G2673*H2673,6)</f>
      </c>
      <c r="L2673" s="38">
        <v>0</v>
      </c>
      <c s="32">
        <f>ROUND(ROUND(L2673,2)*ROUND(G2673,3),2)</f>
      </c>
      <c s="36" t="s">
        <v>62</v>
      </c>
      <c>
        <f>(M2673*21)/100</f>
      </c>
      <c t="s">
        <v>28</v>
      </c>
    </row>
    <row r="2674" spans="1:5" ht="12.75">
      <c r="A2674" s="35" t="s">
        <v>56</v>
      </c>
      <c r="E2674" s="39" t="s">
        <v>6913</v>
      </c>
    </row>
    <row r="2675" spans="1:5" ht="38.25">
      <c r="A2675" s="35" t="s">
        <v>57</v>
      </c>
      <c r="E2675" s="42" t="s">
        <v>6914</v>
      </c>
    </row>
    <row r="2676" spans="1:5" ht="89.25">
      <c r="A2676" t="s">
        <v>58</v>
      </c>
      <c r="E2676" s="39" t="s">
        <v>6915</v>
      </c>
    </row>
    <row r="2677" spans="1:16" ht="12.75">
      <c r="A2677" t="s">
        <v>50</v>
      </c>
      <c s="34" t="s">
        <v>6916</v>
      </c>
      <c s="34" t="s">
        <v>6917</v>
      </c>
      <c s="35" t="s">
        <v>5</v>
      </c>
      <c s="6" t="s">
        <v>6918</v>
      </c>
      <c s="36" t="s">
        <v>54</v>
      </c>
      <c s="37">
        <v>2</v>
      </c>
      <c s="36">
        <v>0</v>
      </c>
      <c s="36">
        <f>ROUND(G2677*H2677,6)</f>
      </c>
      <c r="L2677" s="38">
        <v>0</v>
      </c>
      <c s="32">
        <f>ROUND(ROUND(L2677,2)*ROUND(G2677,3),2)</f>
      </c>
      <c s="36" t="s">
        <v>62</v>
      </c>
      <c>
        <f>(M2677*21)/100</f>
      </c>
      <c t="s">
        <v>28</v>
      </c>
    </row>
    <row r="2678" spans="1:5" ht="12.75">
      <c r="A2678" s="35" t="s">
        <v>56</v>
      </c>
      <c r="E2678" s="39" t="s">
        <v>6918</v>
      </c>
    </row>
    <row r="2679" spans="1:5" ht="38.25">
      <c r="A2679" s="35" t="s">
        <v>57</v>
      </c>
      <c r="E2679" s="42" t="s">
        <v>6919</v>
      </c>
    </row>
    <row r="2680" spans="1:5" ht="89.25">
      <c r="A2680" t="s">
        <v>58</v>
      </c>
      <c r="E2680" s="39" t="s">
        <v>6920</v>
      </c>
    </row>
    <row r="2681" spans="1:16" ht="12.75">
      <c r="A2681" t="s">
        <v>50</v>
      </c>
      <c s="34" t="s">
        <v>6921</v>
      </c>
      <c s="34" t="s">
        <v>6922</v>
      </c>
      <c s="35" t="s">
        <v>5</v>
      </c>
      <c s="6" t="s">
        <v>6923</v>
      </c>
      <c s="36" t="s">
        <v>54</v>
      </c>
      <c s="37">
        <v>1</v>
      </c>
      <c s="36">
        <v>0</v>
      </c>
      <c s="36">
        <f>ROUND(G2681*H2681,6)</f>
      </c>
      <c r="L2681" s="38">
        <v>0</v>
      </c>
      <c s="32">
        <f>ROUND(ROUND(L2681,2)*ROUND(G2681,3),2)</f>
      </c>
      <c s="36" t="s">
        <v>62</v>
      </c>
      <c>
        <f>(M2681*21)/100</f>
      </c>
      <c t="s">
        <v>28</v>
      </c>
    </row>
    <row r="2682" spans="1:5" ht="12.75">
      <c r="A2682" s="35" t="s">
        <v>56</v>
      </c>
      <c r="E2682" s="39" t="s">
        <v>6923</v>
      </c>
    </row>
    <row r="2683" spans="1:5" ht="38.25">
      <c r="A2683" s="35" t="s">
        <v>57</v>
      </c>
      <c r="E2683" s="42" t="s">
        <v>6924</v>
      </c>
    </row>
    <row r="2684" spans="1:5" ht="89.25">
      <c r="A2684" t="s">
        <v>58</v>
      </c>
      <c r="E2684" s="39" t="s">
        <v>6925</v>
      </c>
    </row>
    <row r="2685" spans="1:16" ht="12.75">
      <c r="A2685" t="s">
        <v>50</v>
      </c>
      <c s="34" t="s">
        <v>6926</v>
      </c>
      <c s="34" t="s">
        <v>6927</v>
      </c>
      <c s="35" t="s">
        <v>5</v>
      </c>
      <c s="6" t="s">
        <v>6928</v>
      </c>
      <c s="36" t="s">
        <v>54</v>
      </c>
      <c s="37">
        <v>1</v>
      </c>
      <c s="36">
        <v>0</v>
      </c>
      <c s="36">
        <f>ROUND(G2685*H2685,6)</f>
      </c>
      <c r="L2685" s="38">
        <v>0</v>
      </c>
      <c s="32">
        <f>ROUND(ROUND(L2685,2)*ROUND(G2685,3),2)</f>
      </c>
      <c s="36" t="s">
        <v>62</v>
      </c>
      <c>
        <f>(M2685*21)/100</f>
      </c>
      <c t="s">
        <v>28</v>
      </c>
    </row>
    <row r="2686" spans="1:5" ht="12.75">
      <c r="A2686" s="35" t="s">
        <v>56</v>
      </c>
      <c r="E2686" s="39" t="s">
        <v>6928</v>
      </c>
    </row>
    <row r="2687" spans="1:5" ht="38.25">
      <c r="A2687" s="35" t="s">
        <v>57</v>
      </c>
      <c r="E2687" s="42" t="s">
        <v>6929</v>
      </c>
    </row>
    <row r="2688" spans="1:5" ht="89.25">
      <c r="A2688" t="s">
        <v>58</v>
      </c>
      <c r="E2688" s="39" t="s">
        <v>6930</v>
      </c>
    </row>
    <row r="2689" spans="1:16" ht="12.75">
      <c r="A2689" t="s">
        <v>50</v>
      </c>
      <c s="34" t="s">
        <v>6931</v>
      </c>
      <c s="34" t="s">
        <v>6932</v>
      </c>
      <c s="35" t="s">
        <v>5</v>
      </c>
      <c s="6" t="s">
        <v>6933</v>
      </c>
      <c s="36" t="s">
        <v>54</v>
      </c>
      <c s="37">
        <v>1</v>
      </c>
      <c s="36">
        <v>0</v>
      </c>
      <c s="36">
        <f>ROUND(G2689*H2689,6)</f>
      </c>
      <c r="L2689" s="38">
        <v>0</v>
      </c>
      <c s="32">
        <f>ROUND(ROUND(L2689,2)*ROUND(G2689,3),2)</f>
      </c>
      <c s="36" t="s">
        <v>62</v>
      </c>
      <c>
        <f>(M2689*21)/100</f>
      </c>
      <c t="s">
        <v>28</v>
      </c>
    </row>
    <row r="2690" spans="1:5" ht="12.75">
      <c r="A2690" s="35" t="s">
        <v>56</v>
      </c>
      <c r="E2690" s="39" t="s">
        <v>6933</v>
      </c>
    </row>
    <row r="2691" spans="1:5" ht="38.25">
      <c r="A2691" s="35" t="s">
        <v>57</v>
      </c>
      <c r="E2691" s="42" t="s">
        <v>6934</v>
      </c>
    </row>
    <row r="2692" spans="1:5" ht="89.25">
      <c r="A2692" t="s">
        <v>58</v>
      </c>
      <c r="E2692" s="39" t="s">
        <v>6935</v>
      </c>
    </row>
    <row r="2693" spans="1:16" ht="12.75">
      <c r="A2693" t="s">
        <v>50</v>
      </c>
      <c s="34" t="s">
        <v>6936</v>
      </c>
      <c s="34" t="s">
        <v>6937</v>
      </c>
      <c s="35" t="s">
        <v>5</v>
      </c>
      <c s="6" t="s">
        <v>6938</v>
      </c>
      <c s="36" t="s">
        <v>54</v>
      </c>
      <c s="37">
        <v>1</v>
      </c>
      <c s="36">
        <v>0</v>
      </c>
      <c s="36">
        <f>ROUND(G2693*H2693,6)</f>
      </c>
      <c r="L2693" s="38">
        <v>0</v>
      </c>
      <c s="32">
        <f>ROUND(ROUND(L2693,2)*ROUND(G2693,3),2)</f>
      </c>
      <c s="36" t="s">
        <v>62</v>
      </c>
      <c>
        <f>(M2693*21)/100</f>
      </c>
      <c t="s">
        <v>28</v>
      </c>
    </row>
    <row r="2694" spans="1:5" ht="12.75">
      <c r="A2694" s="35" t="s">
        <v>56</v>
      </c>
      <c r="E2694" s="39" t="s">
        <v>6938</v>
      </c>
    </row>
    <row r="2695" spans="1:5" ht="38.25">
      <c r="A2695" s="35" t="s">
        <v>57</v>
      </c>
      <c r="E2695" s="42" t="s">
        <v>6939</v>
      </c>
    </row>
    <row r="2696" spans="1:5" ht="89.25">
      <c r="A2696" t="s">
        <v>58</v>
      </c>
      <c r="E2696" s="39" t="s">
        <v>6940</v>
      </c>
    </row>
    <row r="2697" spans="1:16" ht="12.75">
      <c r="A2697" t="s">
        <v>50</v>
      </c>
      <c s="34" t="s">
        <v>6941</v>
      </c>
      <c s="34" t="s">
        <v>6942</v>
      </c>
      <c s="35" t="s">
        <v>5</v>
      </c>
      <c s="6" t="s">
        <v>6943</v>
      </c>
      <c s="36" t="s">
        <v>54</v>
      </c>
      <c s="37">
        <v>2</v>
      </c>
      <c s="36">
        <v>0</v>
      </c>
      <c s="36">
        <f>ROUND(G2697*H2697,6)</f>
      </c>
      <c r="L2697" s="38">
        <v>0</v>
      </c>
      <c s="32">
        <f>ROUND(ROUND(L2697,2)*ROUND(G2697,3),2)</f>
      </c>
      <c s="36" t="s">
        <v>62</v>
      </c>
      <c>
        <f>(M2697*21)/100</f>
      </c>
      <c t="s">
        <v>28</v>
      </c>
    </row>
    <row r="2698" spans="1:5" ht="12.75">
      <c r="A2698" s="35" t="s">
        <v>56</v>
      </c>
      <c r="E2698" s="39" t="s">
        <v>6943</v>
      </c>
    </row>
    <row r="2699" spans="1:5" ht="38.25">
      <c r="A2699" s="35" t="s">
        <v>57</v>
      </c>
      <c r="E2699" s="42" t="s">
        <v>6944</v>
      </c>
    </row>
    <row r="2700" spans="1:5" ht="89.25">
      <c r="A2700" t="s">
        <v>58</v>
      </c>
      <c r="E2700" s="39" t="s">
        <v>6945</v>
      </c>
    </row>
    <row r="2701" spans="1:16" ht="12.75">
      <c r="A2701" t="s">
        <v>50</v>
      </c>
      <c s="34" t="s">
        <v>6946</v>
      </c>
      <c s="34" t="s">
        <v>6947</v>
      </c>
      <c s="35" t="s">
        <v>5</v>
      </c>
      <c s="6" t="s">
        <v>6948</v>
      </c>
      <c s="36" t="s">
        <v>54</v>
      </c>
      <c s="37">
        <v>1</v>
      </c>
      <c s="36">
        <v>0</v>
      </c>
      <c s="36">
        <f>ROUND(G2701*H2701,6)</f>
      </c>
      <c r="L2701" s="38">
        <v>0</v>
      </c>
      <c s="32">
        <f>ROUND(ROUND(L2701,2)*ROUND(G2701,3),2)</f>
      </c>
      <c s="36" t="s">
        <v>62</v>
      </c>
      <c>
        <f>(M2701*21)/100</f>
      </c>
      <c t="s">
        <v>28</v>
      </c>
    </row>
    <row r="2702" spans="1:5" ht="12.75">
      <c r="A2702" s="35" t="s">
        <v>56</v>
      </c>
      <c r="E2702" s="39" t="s">
        <v>6948</v>
      </c>
    </row>
    <row r="2703" spans="1:5" ht="38.25">
      <c r="A2703" s="35" t="s">
        <v>57</v>
      </c>
      <c r="E2703" s="42" t="s">
        <v>6949</v>
      </c>
    </row>
    <row r="2704" spans="1:5" ht="89.25">
      <c r="A2704" t="s">
        <v>58</v>
      </c>
      <c r="E2704" s="39" t="s">
        <v>6950</v>
      </c>
    </row>
    <row r="2705" spans="1:16" ht="12.75">
      <c r="A2705" t="s">
        <v>50</v>
      </c>
      <c s="34" t="s">
        <v>6951</v>
      </c>
      <c s="34" t="s">
        <v>6952</v>
      </c>
      <c s="35" t="s">
        <v>5</v>
      </c>
      <c s="6" t="s">
        <v>6953</v>
      </c>
      <c s="36" t="s">
        <v>54</v>
      </c>
      <c s="37">
        <v>2</v>
      </c>
      <c s="36">
        <v>0</v>
      </c>
      <c s="36">
        <f>ROUND(G2705*H2705,6)</f>
      </c>
      <c r="L2705" s="38">
        <v>0</v>
      </c>
      <c s="32">
        <f>ROUND(ROUND(L2705,2)*ROUND(G2705,3),2)</f>
      </c>
      <c s="36" t="s">
        <v>62</v>
      </c>
      <c>
        <f>(M2705*21)/100</f>
      </c>
      <c t="s">
        <v>28</v>
      </c>
    </row>
    <row r="2706" spans="1:5" ht="12.75">
      <c r="A2706" s="35" t="s">
        <v>56</v>
      </c>
      <c r="E2706" s="39" t="s">
        <v>6953</v>
      </c>
    </row>
    <row r="2707" spans="1:5" ht="38.25">
      <c r="A2707" s="35" t="s">
        <v>57</v>
      </c>
      <c r="E2707" s="42" t="s">
        <v>6954</v>
      </c>
    </row>
    <row r="2708" spans="1:5" ht="89.25">
      <c r="A2708" t="s">
        <v>58</v>
      </c>
      <c r="E2708" s="39" t="s">
        <v>6955</v>
      </c>
    </row>
    <row r="2709" spans="1:16" ht="12.75">
      <c r="A2709" t="s">
        <v>50</v>
      </c>
      <c s="34" t="s">
        <v>6956</v>
      </c>
      <c s="34" t="s">
        <v>6957</v>
      </c>
      <c s="35" t="s">
        <v>5</v>
      </c>
      <c s="6" t="s">
        <v>6958</v>
      </c>
      <c s="36" t="s">
        <v>54</v>
      </c>
      <c s="37">
        <v>1</v>
      </c>
      <c s="36">
        <v>0</v>
      </c>
      <c s="36">
        <f>ROUND(G2709*H2709,6)</f>
      </c>
      <c r="L2709" s="38">
        <v>0</v>
      </c>
      <c s="32">
        <f>ROUND(ROUND(L2709,2)*ROUND(G2709,3),2)</f>
      </c>
      <c s="36" t="s">
        <v>62</v>
      </c>
      <c>
        <f>(M2709*21)/100</f>
      </c>
      <c t="s">
        <v>28</v>
      </c>
    </row>
    <row r="2710" spans="1:5" ht="12.75">
      <c r="A2710" s="35" t="s">
        <v>56</v>
      </c>
      <c r="E2710" s="39" t="s">
        <v>6958</v>
      </c>
    </row>
    <row r="2711" spans="1:5" ht="38.25">
      <c r="A2711" s="35" t="s">
        <v>57</v>
      </c>
      <c r="E2711" s="42" t="s">
        <v>6959</v>
      </c>
    </row>
    <row r="2712" spans="1:5" ht="89.25">
      <c r="A2712" t="s">
        <v>58</v>
      </c>
      <c r="E2712" s="39" t="s">
        <v>6960</v>
      </c>
    </row>
    <row r="2713" spans="1:16" ht="12.75">
      <c r="A2713" t="s">
        <v>50</v>
      </c>
      <c s="34" t="s">
        <v>6961</v>
      </c>
      <c s="34" t="s">
        <v>6962</v>
      </c>
      <c s="35" t="s">
        <v>5</v>
      </c>
      <c s="6" t="s">
        <v>6963</v>
      </c>
      <c s="36" t="s">
        <v>54</v>
      </c>
      <c s="37">
        <v>5</v>
      </c>
      <c s="36">
        <v>0</v>
      </c>
      <c s="36">
        <f>ROUND(G2713*H2713,6)</f>
      </c>
      <c r="L2713" s="38">
        <v>0</v>
      </c>
      <c s="32">
        <f>ROUND(ROUND(L2713,2)*ROUND(G2713,3),2)</f>
      </c>
      <c s="36" t="s">
        <v>62</v>
      </c>
      <c>
        <f>(M2713*21)/100</f>
      </c>
      <c t="s">
        <v>28</v>
      </c>
    </row>
    <row r="2714" spans="1:5" ht="12.75">
      <c r="A2714" s="35" t="s">
        <v>56</v>
      </c>
      <c r="E2714" s="39" t="s">
        <v>6963</v>
      </c>
    </row>
    <row r="2715" spans="1:5" ht="38.25">
      <c r="A2715" s="35" t="s">
        <v>57</v>
      </c>
      <c r="E2715" s="42" t="s">
        <v>6964</v>
      </c>
    </row>
    <row r="2716" spans="1:5" ht="89.25">
      <c r="A2716" t="s">
        <v>58</v>
      </c>
      <c r="E2716" s="39" t="s">
        <v>6965</v>
      </c>
    </row>
    <row r="2717" spans="1:16" ht="12.75">
      <c r="A2717" t="s">
        <v>50</v>
      </c>
      <c s="34" t="s">
        <v>6966</v>
      </c>
      <c s="34" t="s">
        <v>6967</v>
      </c>
      <c s="35" t="s">
        <v>5</v>
      </c>
      <c s="6" t="s">
        <v>6968</v>
      </c>
      <c s="36" t="s">
        <v>54</v>
      </c>
      <c s="37">
        <v>1</v>
      </c>
      <c s="36">
        <v>0</v>
      </c>
      <c s="36">
        <f>ROUND(G2717*H2717,6)</f>
      </c>
      <c r="L2717" s="38">
        <v>0</v>
      </c>
      <c s="32">
        <f>ROUND(ROUND(L2717,2)*ROUND(G2717,3),2)</f>
      </c>
      <c s="36" t="s">
        <v>62</v>
      </c>
      <c>
        <f>(M2717*21)/100</f>
      </c>
      <c t="s">
        <v>28</v>
      </c>
    </row>
    <row r="2718" spans="1:5" ht="12.75">
      <c r="A2718" s="35" t="s">
        <v>56</v>
      </c>
      <c r="E2718" s="39" t="s">
        <v>6968</v>
      </c>
    </row>
    <row r="2719" spans="1:5" ht="38.25">
      <c r="A2719" s="35" t="s">
        <v>57</v>
      </c>
      <c r="E2719" s="42" t="s">
        <v>6969</v>
      </c>
    </row>
    <row r="2720" spans="1:5" ht="89.25">
      <c r="A2720" t="s">
        <v>58</v>
      </c>
      <c r="E2720" s="39" t="s">
        <v>6970</v>
      </c>
    </row>
    <row r="2721" spans="1:16" ht="12.75">
      <c r="A2721" t="s">
        <v>50</v>
      </c>
      <c s="34" t="s">
        <v>6971</v>
      </c>
      <c s="34" t="s">
        <v>6972</v>
      </c>
      <c s="35" t="s">
        <v>5</v>
      </c>
      <c s="6" t="s">
        <v>6973</v>
      </c>
      <c s="36" t="s">
        <v>54</v>
      </c>
      <c s="37">
        <v>1</v>
      </c>
      <c s="36">
        <v>0</v>
      </c>
      <c s="36">
        <f>ROUND(G2721*H2721,6)</f>
      </c>
      <c r="L2721" s="38">
        <v>0</v>
      </c>
      <c s="32">
        <f>ROUND(ROUND(L2721,2)*ROUND(G2721,3),2)</f>
      </c>
      <c s="36" t="s">
        <v>62</v>
      </c>
      <c>
        <f>(M2721*21)/100</f>
      </c>
      <c t="s">
        <v>28</v>
      </c>
    </row>
    <row r="2722" spans="1:5" ht="12.75">
      <c r="A2722" s="35" t="s">
        <v>56</v>
      </c>
      <c r="E2722" s="39" t="s">
        <v>6973</v>
      </c>
    </row>
    <row r="2723" spans="1:5" ht="38.25">
      <c r="A2723" s="35" t="s">
        <v>57</v>
      </c>
      <c r="E2723" s="42" t="s">
        <v>6974</v>
      </c>
    </row>
    <row r="2724" spans="1:5" ht="89.25">
      <c r="A2724" t="s">
        <v>58</v>
      </c>
      <c r="E2724" s="39" t="s">
        <v>6975</v>
      </c>
    </row>
    <row r="2725" spans="1:16" ht="12.75">
      <c r="A2725" t="s">
        <v>50</v>
      </c>
      <c s="34" t="s">
        <v>6976</v>
      </c>
      <c s="34" t="s">
        <v>6977</v>
      </c>
      <c s="35" t="s">
        <v>5</v>
      </c>
      <c s="6" t="s">
        <v>6978</v>
      </c>
      <c s="36" t="s">
        <v>54</v>
      </c>
      <c s="37">
        <v>1</v>
      </c>
      <c s="36">
        <v>0</v>
      </c>
      <c s="36">
        <f>ROUND(G2725*H2725,6)</f>
      </c>
      <c r="L2725" s="38">
        <v>0</v>
      </c>
      <c s="32">
        <f>ROUND(ROUND(L2725,2)*ROUND(G2725,3),2)</f>
      </c>
      <c s="36" t="s">
        <v>62</v>
      </c>
      <c>
        <f>(M2725*21)/100</f>
      </c>
      <c t="s">
        <v>28</v>
      </c>
    </row>
    <row r="2726" spans="1:5" ht="12.75">
      <c r="A2726" s="35" t="s">
        <v>56</v>
      </c>
      <c r="E2726" s="39" t="s">
        <v>6978</v>
      </c>
    </row>
    <row r="2727" spans="1:5" ht="38.25">
      <c r="A2727" s="35" t="s">
        <v>57</v>
      </c>
      <c r="E2727" s="42" t="s">
        <v>6979</v>
      </c>
    </row>
    <row r="2728" spans="1:5" ht="89.25">
      <c r="A2728" t="s">
        <v>58</v>
      </c>
      <c r="E2728" s="39" t="s">
        <v>6980</v>
      </c>
    </row>
    <row r="2729" spans="1:16" ht="12.75">
      <c r="A2729" t="s">
        <v>50</v>
      </c>
      <c s="34" t="s">
        <v>6981</v>
      </c>
      <c s="34" t="s">
        <v>6982</v>
      </c>
      <c s="35" t="s">
        <v>5</v>
      </c>
      <c s="6" t="s">
        <v>6983</v>
      </c>
      <c s="36" t="s">
        <v>54</v>
      </c>
      <c s="37">
        <v>2</v>
      </c>
      <c s="36">
        <v>0</v>
      </c>
      <c s="36">
        <f>ROUND(G2729*H2729,6)</f>
      </c>
      <c r="L2729" s="38">
        <v>0</v>
      </c>
      <c s="32">
        <f>ROUND(ROUND(L2729,2)*ROUND(G2729,3),2)</f>
      </c>
      <c s="36" t="s">
        <v>62</v>
      </c>
      <c>
        <f>(M2729*21)/100</f>
      </c>
      <c t="s">
        <v>28</v>
      </c>
    </row>
    <row r="2730" spans="1:5" ht="12.75">
      <c r="A2730" s="35" t="s">
        <v>56</v>
      </c>
      <c r="E2730" s="39" t="s">
        <v>6983</v>
      </c>
    </row>
    <row r="2731" spans="1:5" ht="38.25">
      <c r="A2731" s="35" t="s">
        <v>57</v>
      </c>
      <c r="E2731" s="42" t="s">
        <v>6984</v>
      </c>
    </row>
    <row r="2732" spans="1:5" ht="89.25">
      <c r="A2732" t="s">
        <v>58</v>
      </c>
      <c r="E2732" s="39" t="s">
        <v>6985</v>
      </c>
    </row>
    <row r="2733" spans="1:16" ht="12.75">
      <c r="A2733" t="s">
        <v>50</v>
      </c>
      <c s="34" t="s">
        <v>6986</v>
      </c>
      <c s="34" t="s">
        <v>6987</v>
      </c>
      <c s="35" t="s">
        <v>5</v>
      </c>
      <c s="6" t="s">
        <v>6988</v>
      </c>
      <c s="36" t="s">
        <v>54</v>
      </c>
      <c s="37">
        <v>2</v>
      </c>
      <c s="36">
        <v>0</v>
      </c>
      <c s="36">
        <f>ROUND(G2733*H2733,6)</f>
      </c>
      <c r="L2733" s="38">
        <v>0</v>
      </c>
      <c s="32">
        <f>ROUND(ROUND(L2733,2)*ROUND(G2733,3),2)</f>
      </c>
      <c s="36" t="s">
        <v>62</v>
      </c>
      <c>
        <f>(M2733*21)/100</f>
      </c>
      <c t="s">
        <v>28</v>
      </c>
    </row>
    <row r="2734" spans="1:5" ht="12.75">
      <c r="A2734" s="35" t="s">
        <v>56</v>
      </c>
      <c r="E2734" s="39" t="s">
        <v>6988</v>
      </c>
    </row>
    <row r="2735" spans="1:5" ht="38.25">
      <c r="A2735" s="35" t="s">
        <v>57</v>
      </c>
      <c r="E2735" s="42" t="s">
        <v>6989</v>
      </c>
    </row>
    <row r="2736" spans="1:5" ht="89.25">
      <c r="A2736" t="s">
        <v>58</v>
      </c>
      <c r="E2736" s="39" t="s">
        <v>6990</v>
      </c>
    </row>
    <row r="2737" spans="1:16" ht="12.75">
      <c r="A2737" t="s">
        <v>50</v>
      </c>
      <c s="34" t="s">
        <v>6991</v>
      </c>
      <c s="34" t="s">
        <v>6992</v>
      </c>
      <c s="35" t="s">
        <v>5</v>
      </c>
      <c s="6" t="s">
        <v>6993</v>
      </c>
      <c s="36" t="s">
        <v>54</v>
      </c>
      <c s="37">
        <v>12</v>
      </c>
      <c s="36">
        <v>0</v>
      </c>
      <c s="36">
        <f>ROUND(G2737*H2737,6)</f>
      </c>
      <c r="L2737" s="38">
        <v>0</v>
      </c>
      <c s="32">
        <f>ROUND(ROUND(L2737,2)*ROUND(G2737,3),2)</f>
      </c>
      <c s="36" t="s">
        <v>62</v>
      </c>
      <c>
        <f>(M2737*21)/100</f>
      </c>
      <c t="s">
        <v>28</v>
      </c>
    </row>
    <row r="2738" spans="1:5" ht="12.75">
      <c r="A2738" s="35" t="s">
        <v>56</v>
      </c>
      <c r="E2738" s="39" t="s">
        <v>6993</v>
      </c>
    </row>
    <row r="2739" spans="1:5" ht="38.25">
      <c r="A2739" s="35" t="s">
        <v>57</v>
      </c>
      <c r="E2739" s="42" t="s">
        <v>6994</v>
      </c>
    </row>
    <row r="2740" spans="1:5" ht="89.25">
      <c r="A2740" t="s">
        <v>58</v>
      </c>
      <c r="E2740" s="39" t="s">
        <v>6995</v>
      </c>
    </row>
    <row r="2741" spans="1:16" ht="12.75">
      <c r="A2741" t="s">
        <v>50</v>
      </c>
      <c s="34" t="s">
        <v>6996</v>
      </c>
      <c s="34" t="s">
        <v>6997</v>
      </c>
      <c s="35" t="s">
        <v>5</v>
      </c>
      <c s="6" t="s">
        <v>6998</v>
      </c>
      <c s="36" t="s">
        <v>54</v>
      </c>
      <c s="37">
        <v>3</v>
      </c>
      <c s="36">
        <v>0</v>
      </c>
      <c s="36">
        <f>ROUND(G2741*H2741,6)</f>
      </c>
      <c r="L2741" s="38">
        <v>0</v>
      </c>
      <c s="32">
        <f>ROUND(ROUND(L2741,2)*ROUND(G2741,3),2)</f>
      </c>
      <c s="36" t="s">
        <v>62</v>
      </c>
      <c>
        <f>(M2741*21)/100</f>
      </c>
      <c t="s">
        <v>28</v>
      </c>
    </row>
    <row r="2742" spans="1:5" ht="12.75">
      <c r="A2742" s="35" t="s">
        <v>56</v>
      </c>
      <c r="E2742" s="39" t="s">
        <v>6998</v>
      </c>
    </row>
    <row r="2743" spans="1:5" ht="38.25">
      <c r="A2743" s="35" t="s">
        <v>57</v>
      </c>
      <c r="E2743" s="42" t="s">
        <v>6999</v>
      </c>
    </row>
    <row r="2744" spans="1:5" ht="89.25">
      <c r="A2744" t="s">
        <v>58</v>
      </c>
      <c r="E2744" s="39" t="s">
        <v>7000</v>
      </c>
    </row>
    <row r="2745" spans="1:16" ht="12.75">
      <c r="A2745" t="s">
        <v>50</v>
      </c>
      <c s="34" t="s">
        <v>7001</v>
      </c>
      <c s="34" t="s">
        <v>7002</v>
      </c>
      <c s="35" t="s">
        <v>5</v>
      </c>
      <c s="6" t="s">
        <v>7003</v>
      </c>
      <c s="36" t="s">
        <v>54</v>
      </c>
      <c s="37">
        <v>1</v>
      </c>
      <c s="36">
        <v>0</v>
      </c>
      <c s="36">
        <f>ROUND(G2745*H2745,6)</f>
      </c>
      <c r="L2745" s="38">
        <v>0</v>
      </c>
      <c s="32">
        <f>ROUND(ROUND(L2745,2)*ROUND(G2745,3),2)</f>
      </c>
      <c s="36" t="s">
        <v>62</v>
      </c>
      <c>
        <f>(M2745*21)/100</f>
      </c>
      <c t="s">
        <v>28</v>
      </c>
    </row>
    <row r="2746" spans="1:5" ht="12.75">
      <c r="A2746" s="35" t="s">
        <v>56</v>
      </c>
      <c r="E2746" s="39" t="s">
        <v>7003</v>
      </c>
    </row>
    <row r="2747" spans="1:5" ht="38.25">
      <c r="A2747" s="35" t="s">
        <v>57</v>
      </c>
      <c r="E2747" s="42" t="s">
        <v>7004</v>
      </c>
    </row>
    <row r="2748" spans="1:5" ht="89.25">
      <c r="A2748" t="s">
        <v>58</v>
      </c>
      <c r="E2748" s="39" t="s">
        <v>7005</v>
      </c>
    </row>
    <row r="2749" spans="1:16" ht="12.75">
      <c r="A2749" t="s">
        <v>50</v>
      </c>
      <c s="34" t="s">
        <v>7006</v>
      </c>
      <c s="34" t="s">
        <v>7007</v>
      </c>
      <c s="35" t="s">
        <v>5</v>
      </c>
      <c s="6" t="s">
        <v>7008</v>
      </c>
      <c s="36" t="s">
        <v>54</v>
      </c>
      <c s="37">
        <v>1</v>
      </c>
      <c s="36">
        <v>0</v>
      </c>
      <c s="36">
        <f>ROUND(G2749*H2749,6)</f>
      </c>
      <c r="L2749" s="38">
        <v>0</v>
      </c>
      <c s="32">
        <f>ROUND(ROUND(L2749,2)*ROUND(G2749,3),2)</f>
      </c>
      <c s="36" t="s">
        <v>62</v>
      </c>
      <c>
        <f>(M2749*21)/100</f>
      </c>
      <c t="s">
        <v>28</v>
      </c>
    </row>
    <row r="2750" spans="1:5" ht="12.75">
      <c r="A2750" s="35" t="s">
        <v>56</v>
      </c>
      <c r="E2750" s="39" t="s">
        <v>7008</v>
      </c>
    </row>
    <row r="2751" spans="1:5" ht="38.25">
      <c r="A2751" s="35" t="s">
        <v>57</v>
      </c>
      <c r="E2751" s="42" t="s">
        <v>7009</v>
      </c>
    </row>
    <row r="2752" spans="1:5" ht="89.25">
      <c r="A2752" t="s">
        <v>58</v>
      </c>
      <c r="E2752" s="39" t="s">
        <v>7010</v>
      </c>
    </row>
    <row r="2753" spans="1:16" ht="12.75">
      <c r="A2753" t="s">
        <v>50</v>
      </c>
      <c s="34" t="s">
        <v>7011</v>
      </c>
      <c s="34" t="s">
        <v>7012</v>
      </c>
      <c s="35" t="s">
        <v>5</v>
      </c>
      <c s="6" t="s">
        <v>7013</v>
      </c>
      <c s="36" t="s">
        <v>54</v>
      </c>
      <c s="37">
        <v>2</v>
      </c>
      <c s="36">
        <v>0</v>
      </c>
      <c s="36">
        <f>ROUND(G2753*H2753,6)</f>
      </c>
      <c r="L2753" s="38">
        <v>0</v>
      </c>
      <c s="32">
        <f>ROUND(ROUND(L2753,2)*ROUND(G2753,3),2)</f>
      </c>
      <c s="36" t="s">
        <v>62</v>
      </c>
      <c>
        <f>(M2753*21)/100</f>
      </c>
      <c t="s">
        <v>28</v>
      </c>
    </row>
    <row r="2754" spans="1:5" ht="12.75">
      <c r="A2754" s="35" t="s">
        <v>56</v>
      </c>
      <c r="E2754" s="39" t="s">
        <v>7013</v>
      </c>
    </row>
    <row r="2755" spans="1:5" ht="38.25">
      <c r="A2755" s="35" t="s">
        <v>57</v>
      </c>
      <c r="E2755" s="42" t="s">
        <v>7014</v>
      </c>
    </row>
    <row r="2756" spans="1:5" ht="89.25">
      <c r="A2756" t="s">
        <v>58</v>
      </c>
      <c r="E2756" s="39" t="s">
        <v>7015</v>
      </c>
    </row>
    <row r="2757" spans="1:16" ht="12.75">
      <c r="A2757" t="s">
        <v>50</v>
      </c>
      <c s="34" t="s">
        <v>7016</v>
      </c>
      <c s="34" t="s">
        <v>7017</v>
      </c>
      <c s="35" t="s">
        <v>5</v>
      </c>
      <c s="6" t="s">
        <v>7018</v>
      </c>
      <c s="36" t="s">
        <v>54</v>
      </c>
      <c s="37">
        <v>1</v>
      </c>
      <c s="36">
        <v>0</v>
      </c>
      <c s="36">
        <f>ROUND(G2757*H2757,6)</f>
      </c>
      <c r="L2757" s="38">
        <v>0</v>
      </c>
      <c s="32">
        <f>ROUND(ROUND(L2757,2)*ROUND(G2757,3),2)</f>
      </c>
      <c s="36" t="s">
        <v>62</v>
      </c>
      <c>
        <f>(M2757*21)/100</f>
      </c>
      <c t="s">
        <v>28</v>
      </c>
    </row>
    <row r="2758" spans="1:5" ht="12.75">
      <c r="A2758" s="35" t="s">
        <v>56</v>
      </c>
      <c r="E2758" s="39" t="s">
        <v>7018</v>
      </c>
    </row>
    <row r="2759" spans="1:5" ht="38.25">
      <c r="A2759" s="35" t="s">
        <v>57</v>
      </c>
      <c r="E2759" s="42" t="s">
        <v>7019</v>
      </c>
    </row>
    <row r="2760" spans="1:5" ht="89.25">
      <c r="A2760" t="s">
        <v>58</v>
      </c>
      <c r="E2760" s="39" t="s">
        <v>7020</v>
      </c>
    </row>
    <row r="2761" spans="1:16" ht="12.75">
      <c r="A2761" t="s">
        <v>50</v>
      </c>
      <c s="34" t="s">
        <v>7021</v>
      </c>
      <c s="34" t="s">
        <v>7022</v>
      </c>
      <c s="35" t="s">
        <v>5</v>
      </c>
      <c s="6" t="s">
        <v>7023</v>
      </c>
      <c s="36" t="s">
        <v>54</v>
      </c>
      <c s="37">
        <v>1</v>
      </c>
      <c s="36">
        <v>0</v>
      </c>
      <c s="36">
        <f>ROUND(G2761*H2761,6)</f>
      </c>
      <c r="L2761" s="38">
        <v>0</v>
      </c>
      <c s="32">
        <f>ROUND(ROUND(L2761,2)*ROUND(G2761,3),2)</f>
      </c>
      <c s="36" t="s">
        <v>62</v>
      </c>
      <c>
        <f>(M2761*21)/100</f>
      </c>
      <c t="s">
        <v>28</v>
      </c>
    </row>
    <row r="2762" spans="1:5" ht="12.75">
      <c r="A2762" s="35" t="s">
        <v>56</v>
      </c>
      <c r="E2762" s="39" t="s">
        <v>7023</v>
      </c>
    </row>
    <row r="2763" spans="1:5" ht="38.25">
      <c r="A2763" s="35" t="s">
        <v>57</v>
      </c>
      <c r="E2763" s="42" t="s">
        <v>7024</v>
      </c>
    </row>
    <row r="2764" spans="1:5" ht="89.25">
      <c r="A2764" t="s">
        <v>58</v>
      </c>
      <c r="E2764" s="39" t="s">
        <v>7025</v>
      </c>
    </row>
    <row r="2765" spans="1:16" ht="12.75">
      <c r="A2765" t="s">
        <v>50</v>
      </c>
      <c s="34" t="s">
        <v>7026</v>
      </c>
      <c s="34" t="s">
        <v>7027</v>
      </c>
      <c s="35" t="s">
        <v>5</v>
      </c>
      <c s="6" t="s">
        <v>7028</v>
      </c>
      <c s="36" t="s">
        <v>54</v>
      </c>
      <c s="37">
        <v>2</v>
      </c>
      <c s="36">
        <v>0</v>
      </c>
      <c s="36">
        <f>ROUND(G2765*H2765,6)</f>
      </c>
      <c r="L2765" s="38">
        <v>0</v>
      </c>
      <c s="32">
        <f>ROUND(ROUND(L2765,2)*ROUND(G2765,3),2)</f>
      </c>
      <c s="36" t="s">
        <v>62</v>
      </c>
      <c>
        <f>(M2765*21)/100</f>
      </c>
      <c t="s">
        <v>28</v>
      </c>
    </row>
    <row r="2766" spans="1:5" ht="12.75">
      <c r="A2766" s="35" t="s">
        <v>56</v>
      </c>
      <c r="E2766" s="39" t="s">
        <v>7028</v>
      </c>
    </row>
    <row r="2767" spans="1:5" ht="38.25">
      <c r="A2767" s="35" t="s">
        <v>57</v>
      </c>
      <c r="E2767" s="42" t="s">
        <v>7029</v>
      </c>
    </row>
    <row r="2768" spans="1:5" ht="89.25">
      <c r="A2768" t="s">
        <v>58</v>
      </c>
      <c r="E2768" s="39" t="s">
        <v>7030</v>
      </c>
    </row>
    <row r="2769" spans="1:16" ht="12.75">
      <c r="A2769" t="s">
        <v>50</v>
      </c>
      <c s="34" t="s">
        <v>7031</v>
      </c>
      <c s="34" t="s">
        <v>7032</v>
      </c>
      <c s="35" t="s">
        <v>5</v>
      </c>
      <c s="6" t="s">
        <v>7033</v>
      </c>
      <c s="36" t="s">
        <v>54</v>
      </c>
      <c s="37">
        <v>1</v>
      </c>
      <c s="36">
        <v>0</v>
      </c>
      <c s="36">
        <f>ROUND(G2769*H2769,6)</f>
      </c>
      <c r="L2769" s="38">
        <v>0</v>
      </c>
      <c s="32">
        <f>ROUND(ROUND(L2769,2)*ROUND(G2769,3),2)</f>
      </c>
      <c s="36" t="s">
        <v>62</v>
      </c>
      <c>
        <f>(M2769*21)/100</f>
      </c>
      <c t="s">
        <v>28</v>
      </c>
    </row>
    <row r="2770" spans="1:5" ht="12.75">
      <c r="A2770" s="35" t="s">
        <v>56</v>
      </c>
      <c r="E2770" s="39" t="s">
        <v>7033</v>
      </c>
    </row>
    <row r="2771" spans="1:5" ht="38.25">
      <c r="A2771" s="35" t="s">
        <v>57</v>
      </c>
      <c r="E2771" s="42" t="s">
        <v>7034</v>
      </c>
    </row>
    <row r="2772" spans="1:5" ht="89.25">
      <c r="A2772" t="s">
        <v>58</v>
      </c>
      <c r="E2772" s="39" t="s">
        <v>7035</v>
      </c>
    </row>
    <row r="2773" spans="1:16" ht="12.75">
      <c r="A2773" t="s">
        <v>50</v>
      </c>
      <c s="34" t="s">
        <v>7036</v>
      </c>
      <c s="34" t="s">
        <v>7037</v>
      </c>
      <c s="35" t="s">
        <v>5</v>
      </c>
      <c s="6" t="s">
        <v>7038</v>
      </c>
      <c s="36" t="s">
        <v>54</v>
      </c>
      <c s="37">
        <v>1</v>
      </c>
      <c s="36">
        <v>0</v>
      </c>
      <c s="36">
        <f>ROUND(G2773*H2773,6)</f>
      </c>
      <c r="L2773" s="38">
        <v>0</v>
      </c>
      <c s="32">
        <f>ROUND(ROUND(L2773,2)*ROUND(G2773,3),2)</f>
      </c>
      <c s="36" t="s">
        <v>62</v>
      </c>
      <c>
        <f>(M2773*21)/100</f>
      </c>
      <c t="s">
        <v>28</v>
      </c>
    </row>
    <row r="2774" spans="1:5" ht="12.75">
      <c r="A2774" s="35" t="s">
        <v>56</v>
      </c>
      <c r="E2774" s="39" t="s">
        <v>7038</v>
      </c>
    </row>
    <row r="2775" spans="1:5" ht="38.25">
      <c r="A2775" s="35" t="s">
        <v>57</v>
      </c>
      <c r="E2775" s="42" t="s">
        <v>7039</v>
      </c>
    </row>
    <row r="2776" spans="1:5" ht="89.25">
      <c r="A2776" t="s">
        <v>58</v>
      </c>
      <c r="E2776" s="39" t="s">
        <v>7040</v>
      </c>
    </row>
    <row r="2777" spans="1:16" ht="12.75">
      <c r="A2777" t="s">
        <v>50</v>
      </c>
      <c s="34" t="s">
        <v>7041</v>
      </c>
      <c s="34" t="s">
        <v>7042</v>
      </c>
      <c s="35" t="s">
        <v>5</v>
      </c>
      <c s="6" t="s">
        <v>7043</v>
      </c>
      <c s="36" t="s">
        <v>54</v>
      </c>
      <c s="37">
        <v>1</v>
      </c>
      <c s="36">
        <v>0</v>
      </c>
      <c s="36">
        <f>ROUND(G2777*H2777,6)</f>
      </c>
      <c r="L2777" s="38">
        <v>0</v>
      </c>
      <c s="32">
        <f>ROUND(ROUND(L2777,2)*ROUND(G2777,3),2)</f>
      </c>
      <c s="36" t="s">
        <v>62</v>
      </c>
      <c>
        <f>(M2777*21)/100</f>
      </c>
      <c t="s">
        <v>28</v>
      </c>
    </row>
    <row r="2778" spans="1:5" ht="12.75">
      <c r="A2778" s="35" t="s">
        <v>56</v>
      </c>
      <c r="E2778" s="39" t="s">
        <v>7043</v>
      </c>
    </row>
    <row r="2779" spans="1:5" ht="38.25">
      <c r="A2779" s="35" t="s">
        <v>57</v>
      </c>
      <c r="E2779" s="42" t="s">
        <v>7044</v>
      </c>
    </row>
    <row r="2780" spans="1:5" ht="89.25">
      <c r="A2780" t="s">
        <v>58</v>
      </c>
      <c r="E2780" s="39" t="s">
        <v>7045</v>
      </c>
    </row>
    <row r="2781" spans="1:16" ht="12.75">
      <c r="A2781" t="s">
        <v>50</v>
      </c>
      <c s="34" t="s">
        <v>7046</v>
      </c>
      <c s="34" t="s">
        <v>7047</v>
      </c>
      <c s="35" t="s">
        <v>5</v>
      </c>
      <c s="6" t="s">
        <v>7048</v>
      </c>
      <c s="36" t="s">
        <v>54</v>
      </c>
      <c s="37">
        <v>1</v>
      </c>
      <c s="36">
        <v>0</v>
      </c>
      <c s="36">
        <f>ROUND(G2781*H2781,6)</f>
      </c>
      <c r="L2781" s="38">
        <v>0</v>
      </c>
      <c s="32">
        <f>ROUND(ROUND(L2781,2)*ROUND(G2781,3),2)</f>
      </c>
      <c s="36" t="s">
        <v>62</v>
      </c>
      <c>
        <f>(M2781*21)/100</f>
      </c>
      <c t="s">
        <v>28</v>
      </c>
    </row>
    <row r="2782" spans="1:5" ht="12.75">
      <c r="A2782" s="35" t="s">
        <v>56</v>
      </c>
      <c r="E2782" s="39" t="s">
        <v>7048</v>
      </c>
    </row>
    <row r="2783" spans="1:5" ht="38.25">
      <c r="A2783" s="35" t="s">
        <v>57</v>
      </c>
      <c r="E2783" s="42" t="s">
        <v>7049</v>
      </c>
    </row>
    <row r="2784" spans="1:5" ht="89.25">
      <c r="A2784" t="s">
        <v>58</v>
      </c>
      <c r="E2784" s="39" t="s">
        <v>7050</v>
      </c>
    </row>
    <row r="2785" spans="1:16" ht="12.75">
      <c r="A2785" t="s">
        <v>50</v>
      </c>
      <c s="34" t="s">
        <v>7051</v>
      </c>
      <c s="34" t="s">
        <v>7052</v>
      </c>
      <c s="35" t="s">
        <v>5</v>
      </c>
      <c s="6" t="s">
        <v>7053</v>
      </c>
      <c s="36" t="s">
        <v>54</v>
      </c>
      <c s="37">
        <v>2</v>
      </c>
      <c s="36">
        <v>0</v>
      </c>
      <c s="36">
        <f>ROUND(G2785*H2785,6)</f>
      </c>
      <c r="L2785" s="38">
        <v>0</v>
      </c>
      <c s="32">
        <f>ROUND(ROUND(L2785,2)*ROUND(G2785,3),2)</f>
      </c>
      <c s="36" t="s">
        <v>62</v>
      </c>
      <c>
        <f>(M2785*21)/100</f>
      </c>
      <c t="s">
        <v>28</v>
      </c>
    </row>
    <row r="2786" spans="1:5" ht="12.75">
      <c r="A2786" s="35" t="s">
        <v>56</v>
      </c>
      <c r="E2786" s="39" t="s">
        <v>7053</v>
      </c>
    </row>
    <row r="2787" spans="1:5" ht="38.25">
      <c r="A2787" s="35" t="s">
        <v>57</v>
      </c>
      <c r="E2787" s="42" t="s">
        <v>7054</v>
      </c>
    </row>
    <row r="2788" spans="1:5" ht="89.25">
      <c r="A2788" t="s">
        <v>58</v>
      </c>
      <c r="E2788" s="39" t="s">
        <v>7055</v>
      </c>
    </row>
    <row r="2789" spans="1:16" ht="12.75">
      <c r="A2789" t="s">
        <v>50</v>
      </c>
      <c s="34" t="s">
        <v>7056</v>
      </c>
      <c s="34" t="s">
        <v>7057</v>
      </c>
      <c s="35" t="s">
        <v>5</v>
      </c>
      <c s="6" t="s">
        <v>7058</v>
      </c>
      <c s="36" t="s">
        <v>54</v>
      </c>
      <c s="37">
        <v>1</v>
      </c>
      <c s="36">
        <v>0</v>
      </c>
      <c s="36">
        <f>ROUND(G2789*H2789,6)</f>
      </c>
      <c r="L2789" s="38">
        <v>0</v>
      </c>
      <c s="32">
        <f>ROUND(ROUND(L2789,2)*ROUND(G2789,3),2)</f>
      </c>
      <c s="36" t="s">
        <v>62</v>
      </c>
      <c>
        <f>(M2789*21)/100</f>
      </c>
      <c t="s">
        <v>28</v>
      </c>
    </row>
    <row r="2790" spans="1:5" ht="12.75">
      <c r="A2790" s="35" t="s">
        <v>56</v>
      </c>
      <c r="E2790" s="39" t="s">
        <v>7058</v>
      </c>
    </row>
    <row r="2791" spans="1:5" ht="38.25">
      <c r="A2791" s="35" t="s">
        <v>57</v>
      </c>
      <c r="E2791" s="42" t="s">
        <v>7059</v>
      </c>
    </row>
    <row r="2792" spans="1:5" ht="89.25">
      <c r="A2792" t="s">
        <v>58</v>
      </c>
      <c r="E2792" s="39" t="s">
        <v>7060</v>
      </c>
    </row>
    <row r="2793" spans="1:16" ht="12.75">
      <c r="A2793" t="s">
        <v>50</v>
      </c>
      <c s="34" t="s">
        <v>7061</v>
      </c>
      <c s="34" t="s">
        <v>7062</v>
      </c>
      <c s="35" t="s">
        <v>5</v>
      </c>
      <c s="6" t="s">
        <v>7063</v>
      </c>
      <c s="36" t="s">
        <v>54</v>
      </c>
      <c s="37">
        <v>1</v>
      </c>
      <c s="36">
        <v>0</v>
      </c>
      <c s="36">
        <f>ROUND(G2793*H2793,6)</f>
      </c>
      <c r="L2793" s="38">
        <v>0</v>
      </c>
      <c s="32">
        <f>ROUND(ROUND(L2793,2)*ROUND(G2793,3),2)</f>
      </c>
      <c s="36" t="s">
        <v>62</v>
      </c>
      <c>
        <f>(M2793*21)/100</f>
      </c>
      <c t="s">
        <v>28</v>
      </c>
    </row>
    <row r="2794" spans="1:5" ht="12.75">
      <c r="A2794" s="35" t="s">
        <v>56</v>
      </c>
      <c r="E2794" s="39" t="s">
        <v>7063</v>
      </c>
    </row>
    <row r="2795" spans="1:5" ht="38.25">
      <c r="A2795" s="35" t="s">
        <v>57</v>
      </c>
      <c r="E2795" s="42" t="s">
        <v>7064</v>
      </c>
    </row>
    <row r="2796" spans="1:5" ht="89.25">
      <c r="A2796" t="s">
        <v>58</v>
      </c>
      <c r="E2796" s="39" t="s">
        <v>7065</v>
      </c>
    </row>
    <row r="2797" spans="1:16" ht="12.75">
      <c r="A2797" t="s">
        <v>50</v>
      </c>
      <c s="34" t="s">
        <v>7066</v>
      </c>
      <c s="34" t="s">
        <v>7067</v>
      </c>
      <c s="35" t="s">
        <v>5</v>
      </c>
      <c s="6" t="s">
        <v>7068</v>
      </c>
      <c s="36" t="s">
        <v>54</v>
      </c>
      <c s="37">
        <v>1</v>
      </c>
      <c s="36">
        <v>0</v>
      </c>
      <c s="36">
        <f>ROUND(G2797*H2797,6)</f>
      </c>
      <c r="L2797" s="38">
        <v>0</v>
      </c>
      <c s="32">
        <f>ROUND(ROUND(L2797,2)*ROUND(G2797,3),2)</f>
      </c>
      <c s="36" t="s">
        <v>62</v>
      </c>
      <c>
        <f>(M2797*21)/100</f>
      </c>
      <c t="s">
        <v>28</v>
      </c>
    </row>
    <row r="2798" spans="1:5" ht="12.75">
      <c r="A2798" s="35" t="s">
        <v>56</v>
      </c>
      <c r="E2798" s="39" t="s">
        <v>7068</v>
      </c>
    </row>
    <row r="2799" spans="1:5" ht="38.25">
      <c r="A2799" s="35" t="s">
        <v>57</v>
      </c>
      <c r="E2799" s="42" t="s">
        <v>7069</v>
      </c>
    </row>
    <row r="2800" spans="1:5" ht="89.25">
      <c r="A2800" t="s">
        <v>58</v>
      </c>
      <c r="E2800" s="39" t="s">
        <v>7070</v>
      </c>
    </row>
    <row r="2801" spans="1:16" ht="12.75">
      <c r="A2801" t="s">
        <v>50</v>
      </c>
      <c s="34" t="s">
        <v>7071</v>
      </c>
      <c s="34" t="s">
        <v>7072</v>
      </c>
      <c s="35" t="s">
        <v>5</v>
      </c>
      <c s="6" t="s">
        <v>7073</v>
      </c>
      <c s="36" t="s">
        <v>54</v>
      </c>
      <c s="37">
        <v>4</v>
      </c>
      <c s="36">
        <v>0</v>
      </c>
      <c s="36">
        <f>ROUND(G2801*H2801,6)</f>
      </c>
      <c r="L2801" s="38">
        <v>0</v>
      </c>
      <c s="32">
        <f>ROUND(ROUND(L2801,2)*ROUND(G2801,3),2)</f>
      </c>
      <c s="36" t="s">
        <v>62</v>
      </c>
      <c>
        <f>(M2801*21)/100</f>
      </c>
      <c t="s">
        <v>28</v>
      </c>
    </row>
    <row r="2802" spans="1:5" ht="12.75">
      <c r="A2802" s="35" t="s">
        <v>56</v>
      </c>
      <c r="E2802" s="39" t="s">
        <v>7073</v>
      </c>
    </row>
    <row r="2803" spans="1:5" ht="38.25">
      <c r="A2803" s="35" t="s">
        <v>57</v>
      </c>
      <c r="E2803" s="42" t="s">
        <v>7074</v>
      </c>
    </row>
    <row r="2804" spans="1:5" ht="89.25">
      <c r="A2804" t="s">
        <v>58</v>
      </c>
      <c r="E2804" s="39" t="s">
        <v>7075</v>
      </c>
    </row>
    <row r="2805" spans="1:16" ht="12.75">
      <c r="A2805" t="s">
        <v>50</v>
      </c>
      <c s="34" t="s">
        <v>7076</v>
      </c>
      <c s="34" t="s">
        <v>7077</v>
      </c>
      <c s="35" t="s">
        <v>5</v>
      </c>
      <c s="6" t="s">
        <v>7078</v>
      </c>
      <c s="36" t="s">
        <v>54</v>
      </c>
      <c s="37">
        <v>1</v>
      </c>
      <c s="36">
        <v>0</v>
      </c>
      <c s="36">
        <f>ROUND(G2805*H2805,6)</f>
      </c>
      <c r="L2805" s="38">
        <v>0</v>
      </c>
      <c s="32">
        <f>ROUND(ROUND(L2805,2)*ROUND(G2805,3),2)</f>
      </c>
      <c s="36" t="s">
        <v>62</v>
      </c>
      <c>
        <f>(M2805*21)/100</f>
      </c>
      <c t="s">
        <v>28</v>
      </c>
    </row>
    <row r="2806" spans="1:5" ht="12.75">
      <c r="A2806" s="35" t="s">
        <v>56</v>
      </c>
      <c r="E2806" s="39" t="s">
        <v>7078</v>
      </c>
    </row>
    <row r="2807" spans="1:5" ht="38.25">
      <c r="A2807" s="35" t="s">
        <v>57</v>
      </c>
      <c r="E2807" s="42" t="s">
        <v>7079</v>
      </c>
    </row>
    <row r="2808" spans="1:5" ht="89.25">
      <c r="A2808" t="s">
        <v>58</v>
      </c>
      <c r="E2808" s="39" t="s">
        <v>7080</v>
      </c>
    </row>
    <row r="2809" spans="1:16" ht="12.75">
      <c r="A2809" t="s">
        <v>50</v>
      </c>
      <c s="34" t="s">
        <v>7081</v>
      </c>
      <c s="34" t="s">
        <v>7082</v>
      </c>
      <c s="35" t="s">
        <v>5</v>
      </c>
      <c s="6" t="s">
        <v>7083</v>
      </c>
      <c s="36" t="s">
        <v>54</v>
      </c>
      <c s="37">
        <v>1</v>
      </c>
      <c s="36">
        <v>0</v>
      </c>
      <c s="36">
        <f>ROUND(G2809*H2809,6)</f>
      </c>
      <c r="L2809" s="38">
        <v>0</v>
      </c>
      <c s="32">
        <f>ROUND(ROUND(L2809,2)*ROUND(G2809,3),2)</f>
      </c>
      <c s="36" t="s">
        <v>62</v>
      </c>
      <c>
        <f>(M2809*21)/100</f>
      </c>
      <c t="s">
        <v>28</v>
      </c>
    </row>
    <row r="2810" spans="1:5" ht="12.75">
      <c r="A2810" s="35" t="s">
        <v>56</v>
      </c>
      <c r="E2810" s="39" t="s">
        <v>7083</v>
      </c>
    </row>
    <row r="2811" spans="1:5" ht="38.25">
      <c r="A2811" s="35" t="s">
        <v>57</v>
      </c>
      <c r="E2811" s="42" t="s">
        <v>7084</v>
      </c>
    </row>
    <row r="2812" spans="1:5" ht="89.25">
      <c r="A2812" t="s">
        <v>58</v>
      </c>
      <c r="E2812" s="39" t="s">
        <v>7085</v>
      </c>
    </row>
    <row r="2813" spans="1:16" ht="12.75">
      <c r="A2813" t="s">
        <v>50</v>
      </c>
      <c s="34" t="s">
        <v>7086</v>
      </c>
      <c s="34" t="s">
        <v>7087</v>
      </c>
      <c s="35" t="s">
        <v>5</v>
      </c>
      <c s="6" t="s">
        <v>7088</v>
      </c>
      <c s="36" t="s">
        <v>54</v>
      </c>
      <c s="37">
        <v>1</v>
      </c>
      <c s="36">
        <v>0</v>
      </c>
      <c s="36">
        <f>ROUND(G2813*H2813,6)</f>
      </c>
      <c r="L2813" s="38">
        <v>0</v>
      </c>
      <c s="32">
        <f>ROUND(ROUND(L2813,2)*ROUND(G2813,3),2)</f>
      </c>
      <c s="36" t="s">
        <v>62</v>
      </c>
      <c>
        <f>(M2813*21)/100</f>
      </c>
      <c t="s">
        <v>28</v>
      </c>
    </row>
    <row r="2814" spans="1:5" ht="12.75">
      <c r="A2814" s="35" t="s">
        <v>56</v>
      </c>
      <c r="E2814" s="39" t="s">
        <v>7088</v>
      </c>
    </row>
    <row r="2815" spans="1:5" ht="38.25">
      <c r="A2815" s="35" t="s">
        <v>57</v>
      </c>
      <c r="E2815" s="42" t="s">
        <v>7089</v>
      </c>
    </row>
    <row r="2816" spans="1:5" ht="89.25">
      <c r="A2816" t="s">
        <v>58</v>
      </c>
      <c r="E2816" s="39" t="s">
        <v>7090</v>
      </c>
    </row>
    <row r="2817" spans="1:16" ht="12.75">
      <c r="A2817" t="s">
        <v>50</v>
      </c>
      <c s="34" t="s">
        <v>7091</v>
      </c>
      <c s="34" t="s">
        <v>7092</v>
      </c>
      <c s="35" t="s">
        <v>5</v>
      </c>
      <c s="6" t="s">
        <v>7093</v>
      </c>
      <c s="36" t="s">
        <v>54</v>
      </c>
      <c s="37">
        <v>1</v>
      </c>
      <c s="36">
        <v>0</v>
      </c>
      <c s="36">
        <f>ROUND(G2817*H2817,6)</f>
      </c>
      <c r="L2817" s="38">
        <v>0</v>
      </c>
      <c s="32">
        <f>ROUND(ROUND(L2817,2)*ROUND(G2817,3),2)</f>
      </c>
      <c s="36" t="s">
        <v>62</v>
      </c>
      <c>
        <f>(M2817*21)/100</f>
      </c>
      <c t="s">
        <v>28</v>
      </c>
    </row>
    <row r="2818" spans="1:5" ht="12.75">
      <c r="A2818" s="35" t="s">
        <v>56</v>
      </c>
      <c r="E2818" s="39" t="s">
        <v>7093</v>
      </c>
    </row>
    <row r="2819" spans="1:5" ht="38.25">
      <c r="A2819" s="35" t="s">
        <v>57</v>
      </c>
      <c r="E2819" s="42" t="s">
        <v>7094</v>
      </c>
    </row>
    <row r="2820" spans="1:5" ht="89.25">
      <c r="A2820" t="s">
        <v>58</v>
      </c>
      <c r="E2820" s="39" t="s">
        <v>7095</v>
      </c>
    </row>
    <row r="2821" spans="1:16" ht="12.75">
      <c r="A2821" t="s">
        <v>50</v>
      </c>
      <c s="34" t="s">
        <v>7096</v>
      </c>
      <c s="34" t="s">
        <v>7097</v>
      </c>
      <c s="35" t="s">
        <v>5</v>
      </c>
      <c s="6" t="s">
        <v>7098</v>
      </c>
      <c s="36" t="s">
        <v>54</v>
      </c>
      <c s="37">
        <v>1</v>
      </c>
      <c s="36">
        <v>0</v>
      </c>
      <c s="36">
        <f>ROUND(G2821*H2821,6)</f>
      </c>
      <c r="L2821" s="38">
        <v>0</v>
      </c>
      <c s="32">
        <f>ROUND(ROUND(L2821,2)*ROUND(G2821,3),2)</f>
      </c>
      <c s="36" t="s">
        <v>62</v>
      </c>
      <c>
        <f>(M2821*21)/100</f>
      </c>
      <c t="s">
        <v>28</v>
      </c>
    </row>
    <row r="2822" spans="1:5" ht="12.75">
      <c r="A2822" s="35" t="s">
        <v>56</v>
      </c>
      <c r="E2822" s="39" t="s">
        <v>7098</v>
      </c>
    </row>
    <row r="2823" spans="1:5" ht="38.25">
      <c r="A2823" s="35" t="s">
        <v>57</v>
      </c>
      <c r="E2823" s="42" t="s">
        <v>7099</v>
      </c>
    </row>
    <row r="2824" spans="1:5" ht="89.25">
      <c r="A2824" t="s">
        <v>58</v>
      </c>
      <c r="E2824" s="39" t="s">
        <v>7100</v>
      </c>
    </row>
    <row r="2825" spans="1:16" ht="12.75">
      <c r="A2825" t="s">
        <v>50</v>
      </c>
      <c s="34" t="s">
        <v>7101</v>
      </c>
      <c s="34" t="s">
        <v>7102</v>
      </c>
      <c s="35" t="s">
        <v>5</v>
      </c>
      <c s="6" t="s">
        <v>7103</v>
      </c>
      <c s="36" t="s">
        <v>54</v>
      </c>
      <c s="37">
        <v>1</v>
      </c>
      <c s="36">
        <v>0</v>
      </c>
      <c s="36">
        <f>ROUND(G2825*H2825,6)</f>
      </c>
      <c r="L2825" s="38">
        <v>0</v>
      </c>
      <c s="32">
        <f>ROUND(ROUND(L2825,2)*ROUND(G2825,3),2)</f>
      </c>
      <c s="36" t="s">
        <v>62</v>
      </c>
      <c>
        <f>(M2825*21)/100</f>
      </c>
      <c t="s">
        <v>28</v>
      </c>
    </row>
    <row r="2826" spans="1:5" ht="12.75">
      <c r="A2826" s="35" t="s">
        <v>56</v>
      </c>
      <c r="E2826" s="39" t="s">
        <v>7103</v>
      </c>
    </row>
    <row r="2827" spans="1:5" ht="38.25">
      <c r="A2827" s="35" t="s">
        <v>57</v>
      </c>
      <c r="E2827" s="42" t="s">
        <v>7104</v>
      </c>
    </row>
    <row r="2828" spans="1:5" ht="89.25">
      <c r="A2828" t="s">
        <v>58</v>
      </c>
      <c r="E2828" s="39" t="s">
        <v>7105</v>
      </c>
    </row>
    <row r="2829" spans="1:16" ht="12.75">
      <c r="A2829" t="s">
        <v>50</v>
      </c>
      <c s="34" t="s">
        <v>7106</v>
      </c>
      <c s="34" t="s">
        <v>7107</v>
      </c>
      <c s="35" t="s">
        <v>5</v>
      </c>
      <c s="6" t="s">
        <v>7108</v>
      </c>
      <c s="36" t="s">
        <v>54</v>
      </c>
      <c s="37">
        <v>1</v>
      </c>
      <c s="36">
        <v>0</v>
      </c>
      <c s="36">
        <f>ROUND(G2829*H2829,6)</f>
      </c>
      <c r="L2829" s="38">
        <v>0</v>
      </c>
      <c s="32">
        <f>ROUND(ROUND(L2829,2)*ROUND(G2829,3),2)</f>
      </c>
      <c s="36" t="s">
        <v>62</v>
      </c>
      <c>
        <f>(M2829*21)/100</f>
      </c>
      <c t="s">
        <v>28</v>
      </c>
    </row>
    <row r="2830" spans="1:5" ht="12.75">
      <c r="A2830" s="35" t="s">
        <v>56</v>
      </c>
      <c r="E2830" s="39" t="s">
        <v>7108</v>
      </c>
    </row>
    <row r="2831" spans="1:5" ht="38.25">
      <c r="A2831" s="35" t="s">
        <v>57</v>
      </c>
      <c r="E2831" s="42" t="s">
        <v>7109</v>
      </c>
    </row>
    <row r="2832" spans="1:5" ht="89.25">
      <c r="A2832" t="s">
        <v>58</v>
      </c>
      <c r="E2832" s="39" t="s">
        <v>7110</v>
      </c>
    </row>
    <row r="2833" spans="1:16" ht="12.75">
      <c r="A2833" t="s">
        <v>50</v>
      </c>
      <c s="34" t="s">
        <v>7111</v>
      </c>
      <c s="34" t="s">
        <v>7112</v>
      </c>
      <c s="35" t="s">
        <v>5</v>
      </c>
      <c s="6" t="s">
        <v>7113</v>
      </c>
      <c s="36" t="s">
        <v>54</v>
      </c>
      <c s="37">
        <v>1</v>
      </c>
      <c s="36">
        <v>0</v>
      </c>
      <c s="36">
        <f>ROUND(G2833*H2833,6)</f>
      </c>
      <c r="L2833" s="38">
        <v>0</v>
      </c>
      <c s="32">
        <f>ROUND(ROUND(L2833,2)*ROUND(G2833,3),2)</f>
      </c>
      <c s="36" t="s">
        <v>62</v>
      </c>
      <c>
        <f>(M2833*21)/100</f>
      </c>
      <c t="s">
        <v>28</v>
      </c>
    </row>
    <row r="2834" spans="1:5" ht="12.75">
      <c r="A2834" s="35" t="s">
        <v>56</v>
      </c>
      <c r="E2834" s="39" t="s">
        <v>7113</v>
      </c>
    </row>
    <row r="2835" spans="1:5" ht="38.25">
      <c r="A2835" s="35" t="s">
        <v>57</v>
      </c>
      <c r="E2835" s="42" t="s">
        <v>7114</v>
      </c>
    </row>
    <row r="2836" spans="1:5" ht="89.25">
      <c r="A2836" t="s">
        <v>58</v>
      </c>
      <c r="E2836" s="39" t="s">
        <v>7115</v>
      </c>
    </row>
    <row r="2837" spans="1:16" ht="12.75">
      <c r="A2837" t="s">
        <v>50</v>
      </c>
      <c s="34" t="s">
        <v>7116</v>
      </c>
      <c s="34" t="s">
        <v>7117</v>
      </c>
      <c s="35" t="s">
        <v>5</v>
      </c>
      <c s="6" t="s">
        <v>7118</v>
      </c>
      <c s="36" t="s">
        <v>54</v>
      </c>
      <c s="37">
        <v>1</v>
      </c>
      <c s="36">
        <v>0</v>
      </c>
      <c s="36">
        <f>ROUND(G2837*H2837,6)</f>
      </c>
      <c r="L2837" s="38">
        <v>0</v>
      </c>
      <c s="32">
        <f>ROUND(ROUND(L2837,2)*ROUND(G2837,3),2)</f>
      </c>
      <c s="36" t="s">
        <v>62</v>
      </c>
      <c>
        <f>(M2837*21)/100</f>
      </c>
      <c t="s">
        <v>28</v>
      </c>
    </row>
    <row r="2838" spans="1:5" ht="12.75">
      <c r="A2838" s="35" t="s">
        <v>56</v>
      </c>
      <c r="E2838" s="39" t="s">
        <v>7118</v>
      </c>
    </row>
    <row r="2839" spans="1:5" ht="38.25">
      <c r="A2839" s="35" t="s">
        <v>57</v>
      </c>
      <c r="E2839" s="42" t="s">
        <v>7119</v>
      </c>
    </row>
    <row r="2840" spans="1:5" ht="89.25">
      <c r="A2840" t="s">
        <v>58</v>
      </c>
      <c r="E2840" s="39" t="s">
        <v>7120</v>
      </c>
    </row>
    <row r="2841" spans="1:16" ht="12.75">
      <c r="A2841" t="s">
        <v>50</v>
      </c>
      <c s="34" t="s">
        <v>7121</v>
      </c>
      <c s="34" t="s">
        <v>7122</v>
      </c>
      <c s="35" t="s">
        <v>5</v>
      </c>
      <c s="6" t="s">
        <v>7123</v>
      </c>
      <c s="36" t="s">
        <v>54</v>
      </c>
      <c s="37">
        <v>1</v>
      </c>
      <c s="36">
        <v>0</v>
      </c>
      <c s="36">
        <f>ROUND(G2841*H2841,6)</f>
      </c>
      <c r="L2841" s="38">
        <v>0</v>
      </c>
      <c s="32">
        <f>ROUND(ROUND(L2841,2)*ROUND(G2841,3),2)</f>
      </c>
      <c s="36" t="s">
        <v>62</v>
      </c>
      <c>
        <f>(M2841*21)/100</f>
      </c>
      <c t="s">
        <v>28</v>
      </c>
    </row>
    <row r="2842" spans="1:5" ht="12.75">
      <c r="A2842" s="35" t="s">
        <v>56</v>
      </c>
      <c r="E2842" s="39" t="s">
        <v>7123</v>
      </c>
    </row>
    <row r="2843" spans="1:5" ht="38.25">
      <c r="A2843" s="35" t="s">
        <v>57</v>
      </c>
      <c r="E2843" s="42" t="s">
        <v>7124</v>
      </c>
    </row>
    <row r="2844" spans="1:5" ht="89.25">
      <c r="A2844" t="s">
        <v>58</v>
      </c>
      <c r="E2844" s="39" t="s">
        <v>7125</v>
      </c>
    </row>
    <row r="2845" spans="1:16" ht="12.75">
      <c r="A2845" t="s">
        <v>50</v>
      </c>
      <c s="34" t="s">
        <v>7126</v>
      </c>
      <c s="34" t="s">
        <v>7127</v>
      </c>
      <c s="35" t="s">
        <v>5</v>
      </c>
      <c s="6" t="s">
        <v>7128</v>
      </c>
      <c s="36" t="s">
        <v>54</v>
      </c>
      <c s="37">
        <v>1</v>
      </c>
      <c s="36">
        <v>0</v>
      </c>
      <c s="36">
        <f>ROUND(G2845*H2845,6)</f>
      </c>
      <c r="L2845" s="38">
        <v>0</v>
      </c>
      <c s="32">
        <f>ROUND(ROUND(L2845,2)*ROUND(G2845,3),2)</f>
      </c>
      <c s="36" t="s">
        <v>62</v>
      </c>
      <c>
        <f>(M2845*21)/100</f>
      </c>
      <c t="s">
        <v>28</v>
      </c>
    </row>
    <row r="2846" spans="1:5" ht="12.75">
      <c r="A2846" s="35" t="s">
        <v>56</v>
      </c>
      <c r="E2846" s="39" t="s">
        <v>7128</v>
      </c>
    </row>
    <row r="2847" spans="1:5" ht="38.25">
      <c r="A2847" s="35" t="s">
        <v>57</v>
      </c>
      <c r="E2847" s="42" t="s">
        <v>7129</v>
      </c>
    </row>
    <row r="2848" spans="1:5" ht="89.25">
      <c r="A2848" t="s">
        <v>58</v>
      </c>
      <c r="E2848" s="39" t="s">
        <v>7130</v>
      </c>
    </row>
    <row r="2849" spans="1:16" ht="12.75">
      <c r="A2849" t="s">
        <v>50</v>
      </c>
      <c s="34" t="s">
        <v>7131</v>
      </c>
      <c s="34" t="s">
        <v>7132</v>
      </c>
      <c s="35" t="s">
        <v>5</v>
      </c>
      <c s="6" t="s">
        <v>7133</v>
      </c>
      <c s="36" t="s">
        <v>54</v>
      </c>
      <c s="37">
        <v>1</v>
      </c>
      <c s="36">
        <v>0</v>
      </c>
      <c s="36">
        <f>ROUND(G2849*H2849,6)</f>
      </c>
      <c r="L2849" s="38">
        <v>0</v>
      </c>
      <c s="32">
        <f>ROUND(ROUND(L2849,2)*ROUND(G2849,3),2)</f>
      </c>
      <c s="36" t="s">
        <v>62</v>
      </c>
      <c>
        <f>(M2849*21)/100</f>
      </c>
      <c t="s">
        <v>28</v>
      </c>
    </row>
    <row r="2850" spans="1:5" ht="12.75">
      <c r="A2850" s="35" t="s">
        <v>56</v>
      </c>
      <c r="E2850" s="39" t="s">
        <v>7133</v>
      </c>
    </row>
    <row r="2851" spans="1:5" ht="38.25">
      <c r="A2851" s="35" t="s">
        <v>57</v>
      </c>
      <c r="E2851" s="42" t="s">
        <v>7134</v>
      </c>
    </row>
    <row r="2852" spans="1:5" ht="89.25">
      <c r="A2852" t="s">
        <v>58</v>
      </c>
      <c r="E2852" s="39" t="s">
        <v>7135</v>
      </c>
    </row>
    <row r="2853" spans="1:16" ht="12.75">
      <c r="A2853" t="s">
        <v>50</v>
      </c>
      <c s="34" t="s">
        <v>7136</v>
      </c>
      <c s="34" t="s">
        <v>7137</v>
      </c>
      <c s="35" t="s">
        <v>5</v>
      </c>
      <c s="6" t="s">
        <v>7138</v>
      </c>
      <c s="36" t="s">
        <v>54</v>
      </c>
      <c s="37">
        <v>1</v>
      </c>
      <c s="36">
        <v>0</v>
      </c>
      <c s="36">
        <f>ROUND(G2853*H2853,6)</f>
      </c>
      <c r="L2853" s="38">
        <v>0</v>
      </c>
      <c s="32">
        <f>ROUND(ROUND(L2853,2)*ROUND(G2853,3),2)</f>
      </c>
      <c s="36" t="s">
        <v>62</v>
      </c>
      <c>
        <f>(M2853*21)/100</f>
      </c>
      <c t="s">
        <v>28</v>
      </c>
    </row>
    <row r="2854" spans="1:5" ht="12.75">
      <c r="A2854" s="35" t="s">
        <v>56</v>
      </c>
      <c r="E2854" s="39" t="s">
        <v>7138</v>
      </c>
    </row>
    <row r="2855" spans="1:5" ht="38.25">
      <c r="A2855" s="35" t="s">
        <v>57</v>
      </c>
      <c r="E2855" s="42" t="s">
        <v>7139</v>
      </c>
    </row>
    <row r="2856" spans="1:5" ht="89.25">
      <c r="A2856" t="s">
        <v>58</v>
      </c>
      <c r="E2856" s="39" t="s">
        <v>7140</v>
      </c>
    </row>
    <row r="2857" spans="1:16" ht="12.75">
      <c r="A2857" t="s">
        <v>50</v>
      </c>
      <c s="34" t="s">
        <v>7141</v>
      </c>
      <c s="34" t="s">
        <v>7142</v>
      </c>
      <c s="35" t="s">
        <v>5</v>
      </c>
      <c s="6" t="s">
        <v>7143</v>
      </c>
      <c s="36" t="s">
        <v>54</v>
      </c>
      <c s="37">
        <v>4</v>
      </c>
      <c s="36">
        <v>0</v>
      </c>
      <c s="36">
        <f>ROUND(G2857*H2857,6)</f>
      </c>
      <c r="L2857" s="38">
        <v>0</v>
      </c>
      <c s="32">
        <f>ROUND(ROUND(L2857,2)*ROUND(G2857,3),2)</f>
      </c>
      <c s="36" t="s">
        <v>62</v>
      </c>
      <c>
        <f>(M2857*21)/100</f>
      </c>
      <c t="s">
        <v>28</v>
      </c>
    </row>
    <row r="2858" spans="1:5" ht="12.75">
      <c r="A2858" s="35" t="s">
        <v>56</v>
      </c>
      <c r="E2858" s="39" t="s">
        <v>7143</v>
      </c>
    </row>
    <row r="2859" spans="1:5" ht="38.25">
      <c r="A2859" s="35" t="s">
        <v>57</v>
      </c>
      <c r="E2859" s="42" t="s">
        <v>7144</v>
      </c>
    </row>
    <row r="2860" spans="1:5" ht="89.25">
      <c r="A2860" t="s">
        <v>58</v>
      </c>
      <c r="E2860" s="39" t="s">
        <v>7145</v>
      </c>
    </row>
    <row r="2861" spans="1:16" ht="12.75">
      <c r="A2861" t="s">
        <v>50</v>
      </c>
      <c s="34" t="s">
        <v>7146</v>
      </c>
      <c s="34" t="s">
        <v>7147</v>
      </c>
      <c s="35" t="s">
        <v>5</v>
      </c>
      <c s="6" t="s">
        <v>7148</v>
      </c>
      <c s="36" t="s">
        <v>54</v>
      </c>
      <c s="37">
        <v>1</v>
      </c>
      <c s="36">
        <v>0</v>
      </c>
      <c s="36">
        <f>ROUND(G2861*H2861,6)</f>
      </c>
      <c r="L2861" s="38">
        <v>0</v>
      </c>
      <c s="32">
        <f>ROUND(ROUND(L2861,2)*ROUND(G2861,3),2)</f>
      </c>
      <c s="36" t="s">
        <v>62</v>
      </c>
      <c>
        <f>(M2861*21)/100</f>
      </c>
      <c t="s">
        <v>28</v>
      </c>
    </row>
    <row r="2862" spans="1:5" ht="12.75">
      <c r="A2862" s="35" t="s">
        <v>56</v>
      </c>
      <c r="E2862" s="39" t="s">
        <v>7148</v>
      </c>
    </row>
    <row r="2863" spans="1:5" ht="38.25">
      <c r="A2863" s="35" t="s">
        <v>57</v>
      </c>
      <c r="E2863" s="42" t="s">
        <v>7149</v>
      </c>
    </row>
    <row r="2864" spans="1:5" ht="89.25">
      <c r="A2864" t="s">
        <v>58</v>
      </c>
      <c r="E2864" s="39" t="s">
        <v>7150</v>
      </c>
    </row>
    <row r="2865" spans="1:16" ht="12.75">
      <c r="A2865" t="s">
        <v>50</v>
      </c>
      <c s="34" t="s">
        <v>7151</v>
      </c>
      <c s="34" t="s">
        <v>7152</v>
      </c>
      <c s="35" t="s">
        <v>5</v>
      </c>
      <c s="6" t="s">
        <v>7153</v>
      </c>
      <c s="36" t="s">
        <v>54</v>
      </c>
      <c s="37">
        <v>1</v>
      </c>
      <c s="36">
        <v>0</v>
      </c>
      <c s="36">
        <f>ROUND(G2865*H2865,6)</f>
      </c>
      <c r="L2865" s="38">
        <v>0</v>
      </c>
      <c s="32">
        <f>ROUND(ROUND(L2865,2)*ROUND(G2865,3),2)</f>
      </c>
      <c s="36" t="s">
        <v>62</v>
      </c>
      <c>
        <f>(M2865*21)/100</f>
      </c>
      <c t="s">
        <v>28</v>
      </c>
    </row>
    <row r="2866" spans="1:5" ht="12.75">
      <c r="A2866" s="35" t="s">
        <v>56</v>
      </c>
      <c r="E2866" s="39" t="s">
        <v>7153</v>
      </c>
    </row>
    <row r="2867" spans="1:5" ht="38.25">
      <c r="A2867" s="35" t="s">
        <v>57</v>
      </c>
      <c r="E2867" s="42" t="s">
        <v>7154</v>
      </c>
    </row>
    <row r="2868" spans="1:5" ht="89.25">
      <c r="A2868" t="s">
        <v>58</v>
      </c>
      <c r="E2868" s="39" t="s">
        <v>7155</v>
      </c>
    </row>
    <row r="2869" spans="1:16" ht="12.75">
      <c r="A2869" t="s">
        <v>50</v>
      </c>
      <c s="34" t="s">
        <v>4993</v>
      </c>
      <c s="34" t="s">
        <v>7156</v>
      </c>
      <c s="35" t="s">
        <v>5</v>
      </c>
      <c s="6" t="s">
        <v>7157</v>
      </c>
      <c s="36" t="s">
        <v>54</v>
      </c>
      <c s="37">
        <v>1</v>
      </c>
      <c s="36">
        <v>0</v>
      </c>
      <c s="36">
        <f>ROUND(G2869*H2869,6)</f>
      </c>
      <c r="L2869" s="38">
        <v>0</v>
      </c>
      <c s="32">
        <f>ROUND(ROUND(L2869,2)*ROUND(G2869,3),2)</f>
      </c>
      <c s="36" t="s">
        <v>62</v>
      </c>
      <c>
        <f>(M2869*21)/100</f>
      </c>
      <c t="s">
        <v>28</v>
      </c>
    </row>
    <row r="2870" spans="1:5" ht="12.75">
      <c r="A2870" s="35" t="s">
        <v>56</v>
      </c>
      <c r="E2870" s="39" t="s">
        <v>7157</v>
      </c>
    </row>
    <row r="2871" spans="1:5" ht="38.25">
      <c r="A2871" s="35" t="s">
        <v>57</v>
      </c>
      <c r="E2871" s="42" t="s">
        <v>7158</v>
      </c>
    </row>
    <row r="2872" spans="1:5" ht="89.25">
      <c r="A2872" t="s">
        <v>58</v>
      </c>
      <c r="E2872" s="39" t="s">
        <v>7159</v>
      </c>
    </row>
    <row r="2873" spans="1:16" ht="12.75">
      <c r="A2873" t="s">
        <v>50</v>
      </c>
      <c s="34" t="s">
        <v>7160</v>
      </c>
      <c s="34" t="s">
        <v>7161</v>
      </c>
      <c s="35" t="s">
        <v>5</v>
      </c>
      <c s="6" t="s">
        <v>7162</v>
      </c>
      <c s="36" t="s">
        <v>54</v>
      </c>
      <c s="37">
        <v>1</v>
      </c>
      <c s="36">
        <v>0</v>
      </c>
      <c s="36">
        <f>ROUND(G2873*H2873,6)</f>
      </c>
      <c r="L2873" s="38">
        <v>0</v>
      </c>
      <c s="32">
        <f>ROUND(ROUND(L2873,2)*ROUND(G2873,3),2)</f>
      </c>
      <c s="36" t="s">
        <v>62</v>
      </c>
      <c>
        <f>(M2873*21)/100</f>
      </c>
      <c t="s">
        <v>28</v>
      </c>
    </row>
    <row r="2874" spans="1:5" ht="12.75">
      <c r="A2874" s="35" t="s">
        <v>56</v>
      </c>
      <c r="E2874" s="39" t="s">
        <v>7162</v>
      </c>
    </row>
    <row r="2875" spans="1:5" ht="38.25">
      <c r="A2875" s="35" t="s">
        <v>57</v>
      </c>
      <c r="E2875" s="42" t="s">
        <v>7163</v>
      </c>
    </row>
    <row r="2876" spans="1:5" ht="89.25">
      <c r="A2876" t="s">
        <v>58</v>
      </c>
      <c r="E2876" s="39" t="s">
        <v>7164</v>
      </c>
    </row>
    <row r="2877" spans="1:16" ht="12.75">
      <c r="A2877" t="s">
        <v>50</v>
      </c>
      <c s="34" t="s">
        <v>5027</v>
      </c>
      <c s="34" t="s">
        <v>7165</v>
      </c>
      <c s="35" t="s">
        <v>5</v>
      </c>
      <c s="6" t="s">
        <v>7166</v>
      </c>
      <c s="36" t="s">
        <v>54</v>
      </c>
      <c s="37">
        <v>1</v>
      </c>
      <c s="36">
        <v>0</v>
      </c>
      <c s="36">
        <f>ROUND(G2877*H2877,6)</f>
      </c>
      <c r="L2877" s="38">
        <v>0</v>
      </c>
      <c s="32">
        <f>ROUND(ROUND(L2877,2)*ROUND(G2877,3),2)</f>
      </c>
      <c s="36" t="s">
        <v>62</v>
      </c>
      <c>
        <f>(M2877*21)/100</f>
      </c>
      <c t="s">
        <v>28</v>
      </c>
    </row>
    <row r="2878" spans="1:5" ht="12.75">
      <c r="A2878" s="35" t="s">
        <v>56</v>
      </c>
      <c r="E2878" s="39" t="s">
        <v>7166</v>
      </c>
    </row>
    <row r="2879" spans="1:5" ht="38.25">
      <c r="A2879" s="35" t="s">
        <v>57</v>
      </c>
      <c r="E2879" s="42" t="s">
        <v>7167</v>
      </c>
    </row>
    <row r="2880" spans="1:5" ht="89.25">
      <c r="A2880" t="s">
        <v>58</v>
      </c>
      <c r="E2880" s="39" t="s">
        <v>7168</v>
      </c>
    </row>
    <row r="2881" spans="1:16" ht="12.75">
      <c r="A2881" t="s">
        <v>50</v>
      </c>
      <c s="34" t="s">
        <v>7169</v>
      </c>
      <c s="34" t="s">
        <v>7170</v>
      </c>
      <c s="35" t="s">
        <v>5</v>
      </c>
      <c s="6" t="s">
        <v>7171</v>
      </c>
      <c s="36" t="s">
        <v>54</v>
      </c>
      <c s="37">
        <v>2</v>
      </c>
      <c s="36">
        <v>0</v>
      </c>
      <c s="36">
        <f>ROUND(G2881*H2881,6)</f>
      </c>
      <c r="L2881" s="38">
        <v>0</v>
      </c>
      <c s="32">
        <f>ROUND(ROUND(L2881,2)*ROUND(G2881,3),2)</f>
      </c>
      <c s="36" t="s">
        <v>62</v>
      </c>
      <c>
        <f>(M2881*21)/100</f>
      </c>
      <c t="s">
        <v>28</v>
      </c>
    </row>
    <row r="2882" spans="1:5" ht="12.75">
      <c r="A2882" s="35" t="s">
        <v>56</v>
      </c>
      <c r="E2882" s="39" t="s">
        <v>7171</v>
      </c>
    </row>
    <row r="2883" spans="1:5" ht="38.25">
      <c r="A2883" s="35" t="s">
        <v>57</v>
      </c>
      <c r="E2883" s="42" t="s">
        <v>7172</v>
      </c>
    </row>
    <row r="2884" spans="1:5" ht="89.25">
      <c r="A2884" t="s">
        <v>58</v>
      </c>
      <c r="E2884" s="39" t="s">
        <v>7173</v>
      </c>
    </row>
    <row r="2885" spans="1:16" ht="12.75">
      <c r="A2885" t="s">
        <v>50</v>
      </c>
      <c s="34" t="s">
        <v>7174</v>
      </c>
      <c s="34" t="s">
        <v>7175</v>
      </c>
      <c s="35" t="s">
        <v>5</v>
      </c>
      <c s="6" t="s">
        <v>7176</v>
      </c>
      <c s="36" t="s">
        <v>54</v>
      </c>
      <c s="37">
        <v>1</v>
      </c>
      <c s="36">
        <v>0</v>
      </c>
      <c s="36">
        <f>ROUND(G2885*H2885,6)</f>
      </c>
      <c r="L2885" s="38">
        <v>0</v>
      </c>
      <c s="32">
        <f>ROUND(ROUND(L2885,2)*ROUND(G2885,3),2)</f>
      </c>
      <c s="36" t="s">
        <v>62</v>
      </c>
      <c>
        <f>(M2885*21)/100</f>
      </c>
      <c t="s">
        <v>28</v>
      </c>
    </row>
    <row r="2886" spans="1:5" ht="12.75">
      <c r="A2886" s="35" t="s">
        <v>56</v>
      </c>
      <c r="E2886" s="39" t="s">
        <v>7176</v>
      </c>
    </row>
    <row r="2887" spans="1:5" ht="38.25">
      <c r="A2887" s="35" t="s">
        <v>57</v>
      </c>
      <c r="E2887" s="42" t="s">
        <v>7177</v>
      </c>
    </row>
    <row r="2888" spans="1:5" ht="89.25">
      <c r="A2888" t="s">
        <v>58</v>
      </c>
      <c r="E2888" s="39" t="s">
        <v>7178</v>
      </c>
    </row>
    <row r="2889" spans="1:16" ht="12.75">
      <c r="A2889" t="s">
        <v>50</v>
      </c>
      <c s="34" t="s">
        <v>7179</v>
      </c>
      <c s="34" t="s">
        <v>7180</v>
      </c>
      <c s="35" t="s">
        <v>5</v>
      </c>
      <c s="6" t="s">
        <v>7181</v>
      </c>
      <c s="36" t="s">
        <v>54</v>
      </c>
      <c s="37">
        <v>1</v>
      </c>
      <c s="36">
        <v>0</v>
      </c>
      <c s="36">
        <f>ROUND(G2889*H2889,6)</f>
      </c>
      <c r="L2889" s="38">
        <v>0</v>
      </c>
      <c s="32">
        <f>ROUND(ROUND(L2889,2)*ROUND(G2889,3),2)</f>
      </c>
      <c s="36" t="s">
        <v>62</v>
      </c>
      <c>
        <f>(M2889*21)/100</f>
      </c>
      <c t="s">
        <v>28</v>
      </c>
    </row>
    <row r="2890" spans="1:5" ht="12.75">
      <c r="A2890" s="35" t="s">
        <v>56</v>
      </c>
      <c r="E2890" s="39" t="s">
        <v>7181</v>
      </c>
    </row>
    <row r="2891" spans="1:5" ht="38.25">
      <c r="A2891" s="35" t="s">
        <v>57</v>
      </c>
      <c r="E2891" s="42" t="s">
        <v>7182</v>
      </c>
    </row>
    <row r="2892" spans="1:5" ht="89.25">
      <c r="A2892" t="s">
        <v>58</v>
      </c>
      <c r="E2892" s="39" t="s">
        <v>7183</v>
      </c>
    </row>
    <row r="2893" spans="1:16" ht="12.75">
      <c r="A2893" t="s">
        <v>50</v>
      </c>
      <c s="34" t="s">
        <v>7184</v>
      </c>
      <c s="34" t="s">
        <v>7185</v>
      </c>
      <c s="35" t="s">
        <v>5</v>
      </c>
      <c s="6" t="s">
        <v>7186</v>
      </c>
      <c s="36" t="s">
        <v>54</v>
      </c>
      <c s="37">
        <v>1</v>
      </c>
      <c s="36">
        <v>0</v>
      </c>
      <c s="36">
        <f>ROUND(G2893*H2893,6)</f>
      </c>
      <c r="L2893" s="38">
        <v>0</v>
      </c>
      <c s="32">
        <f>ROUND(ROUND(L2893,2)*ROUND(G2893,3),2)</f>
      </c>
      <c s="36" t="s">
        <v>62</v>
      </c>
      <c>
        <f>(M2893*21)/100</f>
      </c>
      <c t="s">
        <v>28</v>
      </c>
    </row>
    <row r="2894" spans="1:5" ht="12.75">
      <c r="A2894" s="35" t="s">
        <v>56</v>
      </c>
      <c r="E2894" s="39" t="s">
        <v>7186</v>
      </c>
    </row>
    <row r="2895" spans="1:5" ht="38.25">
      <c r="A2895" s="35" t="s">
        <v>57</v>
      </c>
      <c r="E2895" s="42" t="s">
        <v>7187</v>
      </c>
    </row>
    <row r="2896" spans="1:5" ht="89.25">
      <c r="A2896" t="s">
        <v>58</v>
      </c>
      <c r="E2896" s="39" t="s">
        <v>7188</v>
      </c>
    </row>
    <row r="2897" spans="1:16" ht="12.75">
      <c r="A2897" t="s">
        <v>50</v>
      </c>
      <c s="34" t="s">
        <v>7189</v>
      </c>
      <c s="34" t="s">
        <v>7190</v>
      </c>
      <c s="35" t="s">
        <v>5</v>
      </c>
      <c s="6" t="s">
        <v>7191</v>
      </c>
      <c s="36" t="s">
        <v>54</v>
      </c>
      <c s="37">
        <v>2</v>
      </c>
      <c s="36">
        <v>0</v>
      </c>
      <c s="36">
        <f>ROUND(G2897*H2897,6)</f>
      </c>
      <c r="L2897" s="38">
        <v>0</v>
      </c>
      <c s="32">
        <f>ROUND(ROUND(L2897,2)*ROUND(G2897,3),2)</f>
      </c>
      <c s="36" t="s">
        <v>62</v>
      </c>
      <c>
        <f>(M2897*21)/100</f>
      </c>
      <c t="s">
        <v>28</v>
      </c>
    </row>
    <row r="2898" spans="1:5" ht="12.75">
      <c r="A2898" s="35" t="s">
        <v>56</v>
      </c>
      <c r="E2898" s="39" t="s">
        <v>7191</v>
      </c>
    </row>
    <row r="2899" spans="1:5" ht="38.25">
      <c r="A2899" s="35" t="s">
        <v>57</v>
      </c>
      <c r="E2899" s="42" t="s">
        <v>7192</v>
      </c>
    </row>
    <row r="2900" spans="1:5" ht="89.25">
      <c r="A2900" t="s">
        <v>58</v>
      </c>
      <c r="E2900" s="39" t="s">
        <v>7193</v>
      </c>
    </row>
    <row r="2901" spans="1:16" ht="12.75">
      <c r="A2901" t="s">
        <v>50</v>
      </c>
      <c s="34" t="s">
        <v>7194</v>
      </c>
      <c s="34" t="s">
        <v>7195</v>
      </c>
      <c s="35" t="s">
        <v>5</v>
      </c>
      <c s="6" t="s">
        <v>7196</v>
      </c>
      <c s="36" t="s">
        <v>54</v>
      </c>
      <c s="37">
        <v>2</v>
      </c>
      <c s="36">
        <v>0</v>
      </c>
      <c s="36">
        <f>ROUND(G2901*H2901,6)</f>
      </c>
      <c r="L2901" s="38">
        <v>0</v>
      </c>
      <c s="32">
        <f>ROUND(ROUND(L2901,2)*ROUND(G2901,3),2)</f>
      </c>
      <c s="36" t="s">
        <v>62</v>
      </c>
      <c>
        <f>(M2901*21)/100</f>
      </c>
      <c t="s">
        <v>28</v>
      </c>
    </row>
    <row r="2902" spans="1:5" ht="12.75">
      <c r="A2902" s="35" t="s">
        <v>56</v>
      </c>
      <c r="E2902" s="39" t="s">
        <v>7196</v>
      </c>
    </row>
    <row r="2903" spans="1:5" ht="38.25">
      <c r="A2903" s="35" t="s">
        <v>57</v>
      </c>
      <c r="E2903" s="42" t="s">
        <v>7197</v>
      </c>
    </row>
    <row r="2904" spans="1:5" ht="89.25">
      <c r="A2904" t="s">
        <v>58</v>
      </c>
      <c r="E2904" s="39" t="s">
        <v>7198</v>
      </c>
    </row>
    <row r="2905" spans="1:16" ht="12.75">
      <c r="A2905" t="s">
        <v>50</v>
      </c>
      <c s="34" t="s">
        <v>7199</v>
      </c>
      <c s="34" t="s">
        <v>7200</v>
      </c>
      <c s="35" t="s">
        <v>5</v>
      </c>
      <c s="6" t="s">
        <v>7201</v>
      </c>
      <c s="36" t="s">
        <v>54</v>
      </c>
      <c s="37">
        <v>1</v>
      </c>
      <c s="36">
        <v>0</v>
      </c>
      <c s="36">
        <f>ROUND(G2905*H2905,6)</f>
      </c>
      <c r="L2905" s="38">
        <v>0</v>
      </c>
      <c s="32">
        <f>ROUND(ROUND(L2905,2)*ROUND(G2905,3),2)</f>
      </c>
      <c s="36" t="s">
        <v>62</v>
      </c>
      <c>
        <f>(M2905*21)/100</f>
      </c>
      <c t="s">
        <v>28</v>
      </c>
    </row>
    <row r="2906" spans="1:5" ht="12.75">
      <c r="A2906" s="35" t="s">
        <v>56</v>
      </c>
      <c r="E2906" s="39" t="s">
        <v>7201</v>
      </c>
    </row>
    <row r="2907" spans="1:5" ht="38.25">
      <c r="A2907" s="35" t="s">
        <v>57</v>
      </c>
      <c r="E2907" s="42" t="s">
        <v>7202</v>
      </c>
    </row>
    <row r="2908" spans="1:5" ht="89.25">
      <c r="A2908" t="s">
        <v>58</v>
      </c>
      <c r="E2908" s="39" t="s">
        <v>7203</v>
      </c>
    </row>
    <row r="2909" spans="1:16" ht="12.75">
      <c r="A2909" t="s">
        <v>50</v>
      </c>
      <c s="34" t="s">
        <v>2349</v>
      </c>
      <c s="34" t="s">
        <v>7204</v>
      </c>
      <c s="35" t="s">
        <v>5</v>
      </c>
      <c s="6" t="s">
        <v>7205</v>
      </c>
      <c s="36" t="s">
        <v>54</v>
      </c>
      <c s="37">
        <v>1</v>
      </c>
      <c s="36">
        <v>0</v>
      </c>
      <c s="36">
        <f>ROUND(G2909*H2909,6)</f>
      </c>
      <c r="L2909" s="38">
        <v>0</v>
      </c>
      <c s="32">
        <f>ROUND(ROUND(L2909,2)*ROUND(G2909,3),2)</f>
      </c>
      <c s="36" t="s">
        <v>62</v>
      </c>
      <c>
        <f>(M2909*21)/100</f>
      </c>
      <c t="s">
        <v>28</v>
      </c>
    </row>
    <row r="2910" spans="1:5" ht="12.75">
      <c r="A2910" s="35" t="s">
        <v>56</v>
      </c>
      <c r="E2910" s="39" t="s">
        <v>7205</v>
      </c>
    </row>
    <row r="2911" spans="1:5" ht="38.25">
      <c r="A2911" s="35" t="s">
        <v>57</v>
      </c>
      <c r="E2911" s="42" t="s">
        <v>7206</v>
      </c>
    </row>
    <row r="2912" spans="1:5" ht="89.25">
      <c r="A2912" t="s">
        <v>58</v>
      </c>
      <c r="E2912" s="39" t="s">
        <v>7207</v>
      </c>
    </row>
    <row r="2913" spans="1:16" ht="12.75">
      <c r="A2913" t="s">
        <v>50</v>
      </c>
      <c s="34" t="s">
        <v>5064</v>
      </c>
      <c s="34" t="s">
        <v>7208</v>
      </c>
      <c s="35" t="s">
        <v>5</v>
      </c>
      <c s="6" t="s">
        <v>7209</v>
      </c>
      <c s="36" t="s">
        <v>54</v>
      </c>
      <c s="37">
        <v>2</v>
      </c>
      <c s="36">
        <v>0</v>
      </c>
      <c s="36">
        <f>ROUND(G2913*H2913,6)</f>
      </c>
      <c r="L2913" s="38">
        <v>0</v>
      </c>
      <c s="32">
        <f>ROUND(ROUND(L2913,2)*ROUND(G2913,3),2)</f>
      </c>
      <c s="36" t="s">
        <v>62</v>
      </c>
      <c>
        <f>(M2913*21)/100</f>
      </c>
      <c t="s">
        <v>28</v>
      </c>
    </row>
    <row r="2914" spans="1:5" ht="12.75">
      <c r="A2914" s="35" t="s">
        <v>56</v>
      </c>
      <c r="E2914" s="39" t="s">
        <v>7209</v>
      </c>
    </row>
    <row r="2915" spans="1:5" ht="38.25">
      <c r="A2915" s="35" t="s">
        <v>57</v>
      </c>
      <c r="E2915" s="42" t="s">
        <v>7210</v>
      </c>
    </row>
    <row r="2916" spans="1:5" ht="89.25">
      <c r="A2916" t="s">
        <v>58</v>
      </c>
      <c r="E2916" s="39" t="s">
        <v>7211</v>
      </c>
    </row>
    <row r="2917" spans="1:16" ht="12.75">
      <c r="A2917" t="s">
        <v>50</v>
      </c>
      <c s="34" t="s">
        <v>7212</v>
      </c>
      <c s="34" t="s">
        <v>7213</v>
      </c>
      <c s="35" t="s">
        <v>5</v>
      </c>
      <c s="6" t="s">
        <v>7214</v>
      </c>
      <c s="36" t="s">
        <v>54</v>
      </c>
      <c s="37">
        <v>2</v>
      </c>
      <c s="36">
        <v>0</v>
      </c>
      <c s="36">
        <f>ROUND(G2917*H2917,6)</f>
      </c>
      <c r="L2917" s="38">
        <v>0</v>
      </c>
      <c s="32">
        <f>ROUND(ROUND(L2917,2)*ROUND(G2917,3),2)</f>
      </c>
      <c s="36" t="s">
        <v>62</v>
      </c>
      <c>
        <f>(M2917*21)/100</f>
      </c>
      <c t="s">
        <v>28</v>
      </c>
    </row>
    <row r="2918" spans="1:5" ht="12.75">
      <c r="A2918" s="35" t="s">
        <v>56</v>
      </c>
      <c r="E2918" s="39" t="s">
        <v>7214</v>
      </c>
    </row>
    <row r="2919" spans="1:5" ht="38.25">
      <c r="A2919" s="35" t="s">
        <v>57</v>
      </c>
      <c r="E2919" s="42" t="s">
        <v>7215</v>
      </c>
    </row>
    <row r="2920" spans="1:5" ht="89.25">
      <c r="A2920" t="s">
        <v>58</v>
      </c>
      <c r="E2920" s="39" t="s">
        <v>7216</v>
      </c>
    </row>
    <row r="2921" spans="1:16" ht="12.75">
      <c r="A2921" t="s">
        <v>50</v>
      </c>
      <c s="34" t="s">
        <v>7217</v>
      </c>
      <c s="34" t="s">
        <v>7218</v>
      </c>
      <c s="35" t="s">
        <v>5</v>
      </c>
      <c s="6" t="s">
        <v>7219</v>
      </c>
      <c s="36" t="s">
        <v>54</v>
      </c>
      <c s="37">
        <v>1</v>
      </c>
      <c s="36">
        <v>0</v>
      </c>
      <c s="36">
        <f>ROUND(G2921*H2921,6)</f>
      </c>
      <c r="L2921" s="38">
        <v>0</v>
      </c>
      <c s="32">
        <f>ROUND(ROUND(L2921,2)*ROUND(G2921,3),2)</f>
      </c>
      <c s="36" t="s">
        <v>62</v>
      </c>
      <c>
        <f>(M2921*21)/100</f>
      </c>
      <c t="s">
        <v>28</v>
      </c>
    </row>
    <row r="2922" spans="1:5" ht="12.75">
      <c r="A2922" s="35" t="s">
        <v>56</v>
      </c>
      <c r="E2922" s="39" t="s">
        <v>7219</v>
      </c>
    </row>
    <row r="2923" spans="1:5" ht="38.25">
      <c r="A2923" s="35" t="s">
        <v>57</v>
      </c>
      <c r="E2923" s="42" t="s">
        <v>7220</v>
      </c>
    </row>
    <row r="2924" spans="1:5" ht="89.25">
      <c r="A2924" t="s">
        <v>58</v>
      </c>
      <c r="E2924" s="39" t="s">
        <v>7221</v>
      </c>
    </row>
    <row r="2925" spans="1:16" ht="12.75">
      <c r="A2925" t="s">
        <v>50</v>
      </c>
      <c s="34" t="s">
        <v>2357</v>
      </c>
      <c s="34" t="s">
        <v>7222</v>
      </c>
      <c s="35" t="s">
        <v>5</v>
      </c>
      <c s="6" t="s">
        <v>7223</v>
      </c>
      <c s="36" t="s">
        <v>54</v>
      </c>
      <c s="37">
        <v>3</v>
      </c>
      <c s="36">
        <v>0</v>
      </c>
      <c s="36">
        <f>ROUND(G2925*H2925,6)</f>
      </c>
      <c r="L2925" s="38">
        <v>0</v>
      </c>
      <c s="32">
        <f>ROUND(ROUND(L2925,2)*ROUND(G2925,3),2)</f>
      </c>
      <c s="36" t="s">
        <v>62</v>
      </c>
      <c>
        <f>(M2925*21)/100</f>
      </c>
      <c t="s">
        <v>28</v>
      </c>
    </row>
    <row r="2926" spans="1:5" ht="12.75">
      <c r="A2926" s="35" t="s">
        <v>56</v>
      </c>
      <c r="E2926" s="39" t="s">
        <v>7223</v>
      </c>
    </row>
    <row r="2927" spans="1:5" ht="38.25">
      <c r="A2927" s="35" t="s">
        <v>57</v>
      </c>
      <c r="E2927" s="42" t="s">
        <v>7224</v>
      </c>
    </row>
    <row r="2928" spans="1:5" ht="89.25">
      <c r="A2928" t="s">
        <v>58</v>
      </c>
      <c r="E2928" s="39" t="s">
        <v>7225</v>
      </c>
    </row>
    <row r="2929" spans="1:16" ht="12.75">
      <c r="A2929" t="s">
        <v>50</v>
      </c>
      <c s="34" t="s">
        <v>2409</v>
      </c>
      <c s="34" t="s">
        <v>7226</v>
      </c>
      <c s="35" t="s">
        <v>5</v>
      </c>
      <c s="6" t="s">
        <v>7227</v>
      </c>
      <c s="36" t="s">
        <v>54</v>
      </c>
      <c s="37">
        <v>11</v>
      </c>
      <c s="36">
        <v>0</v>
      </c>
      <c s="36">
        <f>ROUND(G2929*H2929,6)</f>
      </c>
      <c r="L2929" s="38">
        <v>0</v>
      </c>
      <c s="32">
        <f>ROUND(ROUND(L2929,2)*ROUND(G2929,3),2)</f>
      </c>
      <c s="36" t="s">
        <v>62</v>
      </c>
      <c>
        <f>(M2929*21)/100</f>
      </c>
      <c t="s">
        <v>28</v>
      </c>
    </row>
    <row r="2930" spans="1:5" ht="12.75">
      <c r="A2930" s="35" t="s">
        <v>56</v>
      </c>
      <c r="E2930" s="39" t="s">
        <v>7227</v>
      </c>
    </row>
    <row r="2931" spans="1:5" ht="38.25">
      <c r="A2931" s="35" t="s">
        <v>57</v>
      </c>
      <c r="E2931" s="42" t="s">
        <v>7228</v>
      </c>
    </row>
    <row r="2932" spans="1:5" ht="89.25">
      <c r="A2932" t="s">
        <v>58</v>
      </c>
      <c r="E2932" s="39" t="s">
        <v>7229</v>
      </c>
    </row>
    <row r="2933" spans="1:16" ht="12.75">
      <c r="A2933" t="s">
        <v>50</v>
      </c>
      <c s="34" t="s">
        <v>7230</v>
      </c>
      <c s="34" t="s">
        <v>7231</v>
      </c>
      <c s="35" t="s">
        <v>5</v>
      </c>
      <c s="6" t="s">
        <v>7232</v>
      </c>
      <c s="36" t="s">
        <v>54</v>
      </c>
      <c s="37">
        <v>1</v>
      </c>
      <c s="36">
        <v>0</v>
      </c>
      <c s="36">
        <f>ROUND(G2933*H2933,6)</f>
      </c>
      <c r="L2933" s="38">
        <v>0</v>
      </c>
      <c s="32">
        <f>ROUND(ROUND(L2933,2)*ROUND(G2933,3),2)</f>
      </c>
      <c s="36" t="s">
        <v>62</v>
      </c>
      <c>
        <f>(M2933*21)/100</f>
      </c>
      <c t="s">
        <v>28</v>
      </c>
    </row>
    <row r="2934" spans="1:5" ht="12.75">
      <c r="A2934" s="35" t="s">
        <v>56</v>
      </c>
      <c r="E2934" s="39" t="s">
        <v>7232</v>
      </c>
    </row>
    <row r="2935" spans="1:5" ht="38.25">
      <c r="A2935" s="35" t="s">
        <v>57</v>
      </c>
      <c r="E2935" s="42" t="s">
        <v>7233</v>
      </c>
    </row>
    <row r="2936" spans="1:5" ht="89.25">
      <c r="A2936" t="s">
        <v>58</v>
      </c>
      <c r="E2936" s="39" t="s">
        <v>7234</v>
      </c>
    </row>
    <row r="2937" spans="1:16" ht="12.75">
      <c r="A2937" t="s">
        <v>50</v>
      </c>
      <c s="34" t="s">
        <v>7235</v>
      </c>
      <c s="34" t="s">
        <v>7236</v>
      </c>
      <c s="35" t="s">
        <v>5</v>
      </c>
      <c s="6" t="s">
        <v>7237</v>
      </c>
      <c s="36" t="s">
        <v>54</v>
      </c>
      <c s="37">
        <v>1</v>
      </c>
      <c s="36">
        <v>0</v>
      </c>
      <c s="36">
        <f>ROUND(G2937*H2937,6)</f>
      </c>
      <c r="L2937" s="38">
        <v>0</v>
      </c>
      <c s="32">
        <f>ROUND(ROUND(L2937,2)*ROUND(G2937,3),2)</f>
      </c>
      <c s="36" t="s">
        <v>62</v>
      </c>
      <c>
        <f>(M2937*21)/100</f>
      </c>
      <c t="s">
        <v>28</v>
      </c>
    </row>
    <row r="2938" spans="1:5" ht="12.75">
      <c r="A2938" s="35" t="s">
        <v>56</v>
      </c>
      <c r="E2938" s="39" t="s">
        <v>7237</v>
      </c>
    </row>
    <row r="2939" spans="1:5" ht="38.25">
      <c r="A2939" s="35" t="s">
        <v>57</v>
      </c>
      <c r="E2939" s="42" t="s">
        <v>7238</v>
      </c>
    </row>
    <row r="2940" spans="1:5" ht="89.25">
      <c r="A2940" t="s">
        <v>58</v>
      </c>
      <c r="E2940" s="39" t="s">
        <v>7239</v>
      </c>
    </row>
    <row r="2941" spans="1:16" ht="12.75">
      <c r="A2941" t="s">
        <v>50</v>
      </c>
      <c s="34" t="s">
        <v>7240</v>
      </c>
      <c s="34" t="s">
        <v>7241</v>
      </c>
      <c s="35" t="s">
        <v>5</v>
      </c>
      <c s="6" t="s">
        <v>7242</v>
      </c>
      <c s="36" t="s">
        <v>54</v>
      </c>
      <c s="37">
        <v>11</v>
      </c>
      <c s="36">
        <v>0</v>
      </c>
      <c s="36">
        <f>ROUND(G2941*H2941,6)</f>
      </c>
      <c r="L2941" s="38">
        <v>0</v>
      </c>
      <c s="32">
        <f>ROUND(ROUND(L2941,2)*ROUND(G2941,3),2)</f>
      </c>
      <c s="36" t="s">
        <v>62</v>
      </c>
      <c>
        <f>(M2941*21)/100</f>
      </c>
      <c t="s">
        <v>28</v>
      </c>
    </row>
    <row r="2942" spans="1:5" ht="12.75">
      <c r="A2942" s="35" t="s">
        <v>56</v>
      </c>
      <c r="E2942" s="39" t="s">
        <v>7242</v>
      </c>
    </row>
    <row r="2943" spans="1:5" ht="38.25">
      <c r="A2943" s="35" t="s">
        <v>57</v>
      </c>
      <c r="E2943" s="42" t="s">
        <v>7243</v>
      </c>
    </row>
    <row r="2944" spans="1:5" ht="89.25">
      <c r="A2944" t="s">
        <v>58</v>
      </c>
      <c r="E2944" s="39" t="s">
        <v>7244</v>
      </c>
    </row>
    <row r="2945" spans="1:16" ht="12.75">
      <c r="A2945" t="s">
        <v>50</v>
      </c>
      <c s="34" t="s">
        <v>7245</v>
      </c>
      <c s="34" t="s">
        <v>7246</v>
      </c>
      <c s="35" t="s">
        <v>5</v>
      </c>
      <c s="6" t="s">
        <v>7247</v>
      </c>
      <c s="36" t="s">
        <v>54</v>
      </c>
      <c s="37">
        <v>4</v>
      </c>
      <c s="36">
        <v>0</v>
      </c>
      <c s="36">
        <f>ROUND(G2945*H2945,6)</f>
      </c>
      <c r="L2945" s="38">
        <v>0</v>
      </c>
      <c s="32">
        <f>ROUND(ROUND(L2945,2)*ROUND(G2945,3),2)</f>
      </c>
      <c s="36" t="s">
        <v>62</v>
      </c>
      <c>
        <f>(M2945*21)/100</f>
      </c>
      <c t="s">
        <v>28</v>
      </c>
    </row>
    <row r="2946" spans="1:5" ht="12.75">
      <c r="A2946" s="35" t="s">
        <v>56</v>
      </c>
      <c r="E2946" s="39" t="s">
        <v>7247</v>
      </c>
    </row>
    <row r="2947" spans="1:5" ht="38.25">
      <c r="A2947" s="35" t="s">
        <v>57</v>
      </c>
      <c r="E2947" s="42" t="s">
        <v>7248</v>
      </c>
    </row>
    <row r="2948" spans="1:5" ht="89.25">
      <c r="A2948" t="s">
        <v>58</v>
      </c>
      <c r="E2948" s="39" t="s">
        <v>7249</v>
      </c>
    </row>
    <row r="2949" spans="1:16" ht="12.75">
      <c r="A2949" t="s">
        <v>50</v>
      </c>
      <c s="34" t="s">
        <v>7250</v>
      </c>
      <c s="34" t="s">
        <v>7251</v>
      </c>
      <c s="35" t="s">
        <v>5</v>
      </c>
      <c s="6" t="s">
        <v>7252</v>
      </c>
      <c s="36" t="s">
        <v>54</v>
      </c>
      <c s="37">
        <v>2</v>
      </c>
      <c s="36">
        <v>0</v>
      </c>
      <c s="36">
        <f>ROUND(G2949*H2949,6)</f>
      </c>
      <c r="L2949" s="38">
        <v>0</v>
      </c>
      <c s="32">
        <f>ROUND(ROUND(L2949,2)*ROUND(G2949,3),2)</f>
      </c>
      <c s="36" t="s">
        <v>62</v>
      </c>
      <c>
        <f>(M2949*21)/100</f>
      </c>
      <c t="s">
        <v>28</v>
      </c>
    </row>
    <row r="2950" spans="1:5" ht="12.75">
      <c r="A2950" s="35" t="s">
        <v>56</v>
      </c>
      <c r="E2950" s="39" t="s">
        <v>7252</v>
      </c>
    </row>
    <row r="2951" spans="1:5" ht="38.25">
      <c r="A2951" s="35" t="s">
        <v>57</v>
      </c>
      <c r="E2951" s="42" t="s">
        <v>7253</v>
      </c>
    </row>
    <row r="2952" spans="1:5" ht="89.25">
      <c r="A2952" t="s">
        <v>58</v>
      </c>
      <c r="E2952" s="39" t="s">
        <v>7254</v>
      </c>
    </row>
    <row r="2953" spans="1:16" ht="12.75">
      <c r="A2953" t="s">
        <v>50</v>
      </c>
      <c s="34" t="s">
        <v>7255</v>
      </c>
      <c s="34" t="s">
        <v>7256</v>
      </c>
      <c s="35" t="s">
        <v>5</v>
      </c>
      <c s="6" t="s">
        <v>7257</v>
      </c>
      <c s="36" t="s">
        <v>54</v>
      </c>
      <c s="37">
        <v>1</v>
      </c>
      <c s="36">
        <v>0</v>
      </c>
      <c s="36">
        <f>ROUND(G2953*H2953,6)</f>
      </c>
      <c r="L2953" s="38">
        <v>0</v>
      </c>
      <c s="32">
        <f>ROUND(ROUND(L2953,2)*ROUND(G2953,3),2)</f>
      </c>
      <c s="36" t="s">
        <v>62</v>
      </c>
      <c>
        <f>(M2953*21)/100</f>
      </c>
      <c t="s">
        <v>28</v>
      </c>
    </row>
    <row r="2954" spans="1:5" ht="12.75">
      <c r="A2954" s="35" t="s">
        <v>56</v>
      </c>
      <c r="E2954" s="39" t="s">
        <v>7257</v>
      </c>
    </row>
    <row r="2955" spans="1:5" ht="38.25">
      <c r="A2955" s="35" t="s">
        <v>57</v>
      </c>
      <c r="E2955" s="42" t="s">
        <v>7258</v>
      </c>
    </row>
    <row r="2956" spans="1:5" ht="89.25">
      <c r="A2956" t="s">
        <v>58</v>
      </c>
      <c r="E2956" s="39" t="s">
        <v>7259</v>
      </c>
    </row>
    <row r="2957" spans="1:16" ht="12.75">
      <c r="A2957" t="s">
        <v>50</v>
      </c>
      <c s="34" t="s">
        <v>2520</v>
      </c>
      <c s="34" t="s">
        <v>7260</v>
      </c>
      <c s="35" t="s">
        <v>5</v>
      </c>
      <c s="6" t="s">
        <v>7261</v>
      </c>
      <c s="36" t="s">
        <v>54</v>
      </c>
      <c s="37">
        <v>1</v>
      </c>
      <c s="36">
        <v>0</v>
      </c>
      <c s="36">
        <f>ROUND(G2957*H2957,6)</f>
      </c>
      <c r="L2957" s="38">
        <v>0</v>
      </c>
      <c s="32">
        <f>ROUND(ROUND(L2957,2)*ROUND(G2957,3),2)</f>
      </c>
      <c s="36" t="s">
        <v>62</v>
      </c>
      <c>
        <f>(M2957*21)/100</f>
      </c>
      <c t="s">
        <v>28</v>
      </c>
    </row>
    <row r="2958" spans="1:5" ht="12.75">
      <c r="A2958" s="35" t="s">
        <v>56</v>
      </c>
      <c r="E2958" s="39" t="s">
        <v>7261</v>
      </c>
    </row>
    <row r="2959" spans="1:5" ht="38.25">
      <c r="A2959" s="35" t="s">
        <v>57</v>
      </c>
      <c r="E2959" s="42" t="s">
        <v>7262</v>
      </c>
    </row>
    <row r="2960" spans="1:5" ht="89.25">
      <c r="A2960" t="s">
        <v>58</v>
      </c>
      <c r="E2960" s="39" t="s">
        <v>7263</v>
      </c>
    </row>
    <row r="2961" spans="1:16" ht="12.75">
      <c r="A2961" t="s">
        <v>50</v>
      </c>
      <c s="34" t="s">
        <v>7264</v>
      </c>
      <c s="34" t="s">
        <v>7265</v>
      </c>
      <c s="35" t="s">
        <v>5</v>
      </c>
      <c s="6" t="s">
        <v>7266</v>
      </c>
      <c s="36" t="s">
        <v>54</v>
      </c>
      <c s="37">
        <v>7</v>
      </c>
      <c s="36">
        <v>0</v>
      </c>
      <c s="36">
        <f>ROUND(G2961*H2961,6)</f>
      </c>
      <c r="L2961" s="38">
        <v>0</v>
      </c>
      <c s="32">
        <f>ROUND(ROUND(L2961,2)*ROUND(G2961,3),2)</f>
      </c>
      <c s="36" t="s">
        <v>62</v>
      </c>
      <c>
        <f>(M2961*21)/100</f>
      </c>
      <c t="s">
        <v>28</v>
      </c>
    </row>
    <row r="2962" spans="1:5" ht="12.75">
      <c r="A2962" s="35" t="s">
        <v>56</v>
      </c>
      <c r="E2962" s="39" t="s">
        <v>7266</v>
      </c>
    </row>
    <row r="2963" spans="1:5" ht="38.25">
      <c r="A2963" s="35" t="s">
        <v>57</v>
      </c>
      <c r="E2963" s="42" t="s">
        <v>7267</v>
      </c>
    </row>
    <row r="2964" spans="1:5" ht="89.25">
      <c r="A2964" t="s">
        <v>58</v>
      </c>
      <c r="E2964" s="39" t="s">
        <v>7268</v>
      </c>
    </row>
    <row r="2965" spans="1:16" ht="12.75">
      <c r="A2965" t="s">
        <v>50</v>
      </c>
      <c s="34" t="s">
        <v>2712</v>
      </c>
      <c s="34" t="s">
        <v>7269</v>
      </c>
      <c s="35" t="s">
        <v>5</v>
      </c>
      <c s="6" t="s">
        <v>7270</v>
      </c>
      <c s="36" t="s">
        <v>54</v>
      </c>
      <c s="37">
        <v>1</v>
      </c>
      <c s="36">
        <v>0</v>
      </c>
      <c s="36">
        <f>ROUND(G2965*H2965,6)</f>
      </c>
      <c r="L2965" s="38">
        <v>0</v>
      </c>
      <c s="32">
        <f>ROUND(ROUND(L2965,2)*ROUND(G2965,3),2)</f>
      </c>
      <c s="36" t="s">
        <v>62</v>
      </c>
      <c>
        <f>(M2965*21)/100</f>
      </c>
      <c t="s">
        <v>28</v>
      </c>
    </row>
    <row r="2966" spans="1:5" ht="12.75">
      <c r="A2966" s="35" t="s">
        <v>56</v>
      </c>
      <c r="E2966" s="39" t="s">
        <v>7270</v>
      </c>
    </row>
    <row r="2967" spans="1:5" ht="38.25">
      <c r="A2967" s="35" t="s">
        <v>57</v>
      </c>
      <c r="E2967" s="42" t="s">
        <v>7271</v>
      </c>
    </row>
    <row r="2968" spans="1:5" ht="89.25">
      <c r="A2968" t="s">
        <v>58</v>
      </c>
      <c r="E2968" s="39" t="s">
        <v>7272</v>
      </c>
    </row>
    <row r="2969" spans="1:16" ht="12.75">
      <c r="A2969" t="s">
        <v>50</v>
      </c>
      <c s="34" t="s">
        <v>7273</v>
      </c>
      <c s="34" t="s">
        <v>7274</v>
      </c>
      <c s="35" t="s">
        <v>5</v>
      </c>
      <c s="6" t="s">
        <v>7275</v>
      </c>
      <c s="36" t="s">
        <v>54</v>
      </c>
      <c s="37">
        <v>6</v>
      </c>
      <c s="36">
        <v>0</v>
      </c>
      <c s="36">
        <f>ROUND(G2969*H2969,6)</f>
      </c>
      <c r="L2969" s="38">
        <v>0</v>
      </c>
      <c s="32">
        <f>ROUND(ROUND(L2969,2)*ROUND(G2969,3),2)</f>
      </c>
      <c s="36" t="s">
        <v>62</v>
      </c>
      <c>
        <f>(M2969*21)/100</f>
      </c>
      <c t="s">
        <v>28</v>
      </c>
    </row>
    <row r="2970" spans="1:5" ht="12.75">
      <c r="A2970" s="35" t="s">
        <v>56</v>
      </c>
      <c r="E2970" s="39" t="s">
        <v>7275</v>
      </c>
    </row>
    <row r="2971" spans="1:5" ht="38.25">
      <c r="A2971" s="35" t="s">
        <v>57</v>
      </c>
      <c r="E2971" s="42" t="s">
        <v>7276</v>
      </c>
    </row>
    <row r="2972" spans="1:5" ht="89.25">
      <c r="A2972" t="s">
        <v>58</v>
      </c>
      <c r="E2972" s="39" t="s">
        <v>7277</v>
      </c>
    </row>
    <row r="2973" spans="1:16" ht="12.75">
      <c r="A2973" t="s">
        <v>50</v>
      </c>
      <c s="34" t="s">
        <v>7278</v>
      </c>
      <c s="34" t="s">
        <v>7279</v>
      </c>
      <c s="35" t="s">
        <v>5</v>
      </c>
      <c s="6" t="s">
        <v>7280</v>
      </c>
      <c s="36" t="s">
        <v>54</v>
      </c>
      <c s="37">
        <v>2</v>
      </c>
      <c s="36">
        <v>0</v>
      </c>
      <c s="36">
        <f>ROUND(G2973*H2973,6)</f>
      </c>
      <c r="L2973" s="38">
        <v>0</v>
      </c>
      <c s="32">
        <f>ROUND(ROUND(L2973,2)*ROUND(G2973,3),2)</f>
      </c>
      <c s="36" t="s">
        <v>62</v>
      </c>
      <c>
        <f>(M2973*21)/100</f>
      </c>
      <c t="s">
        <v>28</v>
      </c>
    </row>
    <row r="2974" spans="1:5" ht="12.75">
      <c r="A2974" s="35" t="s">
        <v>56</v>
      </c>
      <c r="E2974" s="39" t="s">
        <v>7280</v>
      </c>
    </row>
    <row r="2975" spans="1:5" ht="38.25">
      <c r="A2975" s="35" t="s">
        <v>57</v>
      </c>
      <c r="E2975" s="42" t="s">
        <v>7281</v>
      </c>
    </row>
    <row r="2976" spans="1:5" ht="89.25">
      <c r="A2976" t="s">
        <v>58</v>
      </c>
      <c r="E2976" s="39" t="s">
        <v>7282</v>
      </c>
    </row>
    <row r="2977" spans="1:16" ht="12.75">
      <c r="A2977" t="s">
        <v>50</v>
      </c>
      <c s="34" t="s">
        <v>7283</v>
      </c>
      <c s="34" t="s">
        <v>7284</v>
      </c>
      <c s="35" t="s">
        <v>5</v>
      </c>
      <c s="6" t="s">
        <v>7285</v>
      </c>
      <c s="36" t="s">
        <v>54</v>
      </c>
      <c s="37">
        <v>4</v>
      </c>
      <c s="36">
        <v>0</v>
      </c>
      <c s="36">
        <f>ROUND(G2977*H2977,6)</f>
      </c>
      <c r="L2977" s="38">
        <v>0</v>
      </c>
      <c s="32">
        <f>ROUND(ROUND(L2977,2)*ROUND(G2977,3),2)</f>
      </c>
      <c s="36" t="s">
        <v>62</v>
      </c>
      <c>
        <f>(M2977*21)/100</f>
      </c>
      <c t="s">
        <v>28</v>
      </c>
    </row>
    <row r="2978" spans="1:5" ht="12.75">
      <c r="A2978" s="35" t="s">
        <v>56</v>
      </c>
      <c r="E2978" s="39" t="s">
        <v>7285</v>
      </c>
    </row>
    <row r="2979" spans="1:5" ht="38.25">
      <c r="A2979" s="35" t="s">
        <v>57</v>
      </c>
      <c r="E2979" s="42" t="s">
        <v>7286</v>
      </c>
    </row>
    <row r="2980" spans="1:5" ht="89.25">
      <c r="A2980" t="s">
        <v>58</v>
      </c>
      <c r="E2980" s="39" t="s">
        <v>7287</v>
      </c>
    </row>
    <row r="2981" spans="1:16" ht="12.75">
      <c r="A2981" t="s">
        <v>50</v>
      </c>
      <c s="34" t="s">
        <v>7288</v>
      </c>
      <c s="34" t="s">
        <v>7289</v>
      </c>
      <c s="35" t="s">
        <v>5</v>
      </c>
      <c s="6" t="s">
        <v>7290</v>
      </c>
      <c s="36" t="s">
        <v>54</v>
      </c>
      <c s="37">
        <v>1</v>
      </c>
      <c s="36">
        <v>0</v>
      </c>
      <c s="36">
        <f>ROUND(G2981*H2981,6)</f>
      </c>
      <c r="L2981" s="38">
        <v>0</v>
      </c>
      <c s="32">
        <f>ROUND(ROUND(L2981,2)*ROUND(G2981,3),2)</f>
      </c>
      <c s="36" t="s">
        <v>62</v>
      </c>
      <c>
        <f>(M2981*21)/100</f>
      </c>
      <c t="s">
        <v>28</v>
      </c>
    </row>
    <row r="2982" spans="1:5" ht="12.75">
      <c r="A2982" s="35" t="s">
        <v>56</v>
      </c>
      <c r="E2982" s="39" t="s">
        <v>7290</v>
      </c>
    </row>
    <row r="2983" spans="1:5" ht="38.25">
      <c r="A2983" s="35" t="s">
        <v>57</v>
      </c>
      <c r="E2983" s="42" t="s">
        <v>7291</v>
      </c>
    </row>
    <row r="2984" spans="1:5" ht="89.25">
      <c r="A2984" t="s">
        <v>58</v>
      </c>
      <c r="E2984" s="39" t="s">
        <v>7292</v>
      </c>
    </row>
    <row r="2985" spans="1:16" ht="12.75">
      <c r="A2985" t="s">
        <v>50</v>
      </c>
      <c s="34" t="s">
        <v>7293</v>
      </c>
      <c s="34" t="s">
        <v>7294</v>
      </c>
      <c s="35" t="s">
        <v>5</v>
      </c>
      <c s="6" t="s">
        <v>7295</v>
      </c>
      <c s="36" t="s">
        <v>54</v>
      </c>
      <c s="37">
        <v>1</v>
      </c>
      <c s="36">
        <v>0</v>
      </c>
      <c s="36">
        <f>ROUND(G2985*H2985,6)</f>
      </c>
      <c r="L2985" s="38">
        <v>0</v>
      </c>
      <c s="32">
        <f>ROUND(ROUND(L2985,2)*ROUND(G2985,3),2)</f>
      </c>
      <c s="36" t="s">
        <v>62</v>
      </c>
      <c>
        <f>(M2985*21)/100</f>
      </c>
      <c t="s">
        <v>28</v>
      </c>
    </row>
    <row r="2986" spans="1:5" ht="12.75">
      <c r="A2986" s="35" t="s">
        <v>56</v>
      </c>
      <c r="E2986" s="39" t="s">
        <v>7295</v>
      </c>
    </row>
    <row r="2987" spans="1:5" ht="38.25">
      <c r="A2987" s="35" t="s">
        <v>57</v>
      </c>
      <c r="E2987" s="42" t="s">
        <v>7296</v>
      </c>
    </row>
    <row r="2988" spans="1:5" ht="89.25">
      <c r="A2988" t="s">
        <v>58</v>
      </c>
      <c r="E2988" s="39" t="s">
        <v>7297</v>
      </c>
    </row>
    <row r="2989" spans="1:16" ht="12.75">
      <c r="A2989" t="s">
        <v>50</v>
      </c>
      <c s="34" t="s">
        <v>7298</v>
      </c>
      <c s="34" t="s">
        <v>7299</v>
      </c>
      <c s="35" t="s">
        <v>5</v>
      </c>
      <c s="6" t="s">
        <v>7300</v>
      </c>
      <c s="36" t="s">
        <v>54</v>
      </c>
      <c s="37">
        <v>3</v>
      </c>
      <c s="36">
        <v>0</v>
      </c>
      <c s="36">
        <f>ROUND(G2989*H2989,6)</f>
      </c>
      <c r="L2989" s="38">
        <v>0</v>
      </c>
      <c s="32">
        <f>ROUND(ROUND(L2989,2)*ROUND(G2989,3),2)</f>
      </c>
      <c s="36" t="s">
        <v>62</v>
      </c>
      <c>
        <f>(M2989*21)/100</f>
      </c>
      <c t="s">
        <v>28</v>
      </c>
    </row>
    <row r="2990" spans="1:5" ht="12.75">
      <c r="A2990" s="35" t="s">
        <v>56</v>
      </c>
      <c r="E2990" s="39" t="s">
        <v>7300</v>
      </c>
    </row>
    <row r="2991" spans="1:5" ht="38.25">
      <c r="A2991" s="35" t="s">
        <v>57</v>
      </c>
      <c r="E2991" s="42" t="s">
        <v>7301</v>
      </c>
    </row>
    <row r="2992" spans="1:5" ht="89.25">
      <c r="A2992" t="s">
        <v>58</v>
      </c>
      <c r="E2992" s="39" t="s">
        <v>7302</v>
      </c>
    </row>
    <row r="2993" spans="1:16" ht="12.75">
      <c r="A2993" t="s">
        <v>50</v>
      </c>
      <c s="34" t="s">
        <v>7303</v>
      </c>
      <c s="34" t="s">
        <v>7304</v>
      </c>
      <c s="35" t="s">
        <v>5</v>
      </c>
      <c s="6" t="s">
        <v>7305</v>
      </c>
      <c s="36" t="s">
        <v>54</v>
      </c>
      <c s="37">
        <v>2</v>
      </c>
      <c s="36">
        <v>0</v>
      </c>
      <c s="36">
        <f>ROUND(G2993*H2993,6)</f>
      </c>
      <c r="L2993" s="38">
        <v>0</v>
      </c>
      <c s="32">
        <f>ROUND(ROUND(L2993,2)*ROUND(G2993,3),2)</f>
      </c>
      <c s="36" t="s">
        <v>62</v>
      </c>
      <c>
        <f>(M2993*21)/100</f>
      </c>
      <c t="s">
        <v>28</v>
      </c>
    </row>
    <row r="2994" spans="1:5" ht="12.75">
      <c r="A2994" s="35" t="s">
        <v>56</v>
      </c>
      <c r="E2994" s="39" t="s">
        <v>7305</v>
      </c>
    </row>
    <row r="2995" spans="1:5" ht="38.25">
      <c r="A2995" s="35" t="s">
        <v>57</v>
      </c>
      <c r="E2995" s="42" t="s">
        <v>7306</v>
      </c>
    </row>
    <row r="2996" spans="1:5" ht="89.25">
      <c r="A2996" t="s">
        <v>58</v>
      </c>
      <c r="E2996" s="39" t="s">
        <v>7307</v>
      </c>
    </row>
    <row r="2997" spans="1:16" ht="12.75">
      <c r="A2997" t="s">
        <v>50</v>
      </c>
      <c s="34" t="s">
        <v>7308</v>
      </c>
      <c s="34" t="s">
        <v>7309</v>
      </c>
      <c s="35" t="s">
        <v>5</v>
      </c>
      <c s="6" t="s">
        <v>7310</v>
      </c>
      <c s="36" t="s">
        <v>54</v>
      </c>
      <c s="37">
        <v>1</v>
      </c>
      <c s="36">
        <v>0</v>
      </c>
      <c s="36">
        <f>ROUND(G2997*H2997,6)</f>
      </c>
      <c r="L2997" s="38">
        <v>0</v>
      </c>
      <c s="32">
        <f>ROUND(ROUND(L2997,2)*ROUND(G2997,3),2)</f>
      </c>
      <c s="36" t="s">
        <v>62</v>
      </c>
      <c>
        <f>(M2997*21)/100</f>
      </c>
      <c t="s">
        <v>28</v>
      </c>
    </row>
    <row r="2998" spans="1:5" ht="12.75">
      <c r="A2998" s="35" t="s">
        <v>56</v>
      </c>
      <c r="E2998" s="39" t="s">
        <v>7310</v>
      </c>
    </row>
    <row r="2999" spans="1:5" ht="38.25">
      <c r="A2999" s="35" t="s">
        <v>57</v>
      </c>
      <c r="E2999" s="42" t="s">
        <v>7311</v>
      </c>
    </row>
    <row r="3000" spans="1:5" ht="89.25">
      <c r="A3000" t="s">
        <v>58</v>
      </c>
      <c r="E3000" s="39" t="s">
        <v>7312</v>
      </c>
    </row>
    <row r="3001" spans="1:16" ht="12.75">
      <c r="A3001" t="s">
        <v>50</v>
      </c>
      <c s="34" t="s">
        <v>7313</v>
      </c>
      <c s="34" t="s">
        <v>7314</v>
      </c>
      <c s="35" t="s">
        <v>5</v>
      </c>
      <c s="6" t="s">
        <v>7315</v>
      </c>
      <c s="36" t="s">
        <v>54</v>
      </c>
      <c s="37">
        <v>2</v>
      </c>
      <c s="36">
        <v>0</v>
      </c>
      <c s="36">
        <f>ROUND(G3001*H3001,6)</f>
      </c>
      <c r="L3001" s="38">
        <v>0</v>
      </c>
      <c s="32">
        <f>ROUND(ROUND(L3001,2)*ROUND(G3001,3),2)</f>
      </c>
      <c s="36" t="s">
        <v>62</v>
      </c>
      <c>
        <f>(M3001*21)/100</f>
      </c>
      <c t="s">
        <v>28</v>
      </c>
    </row>
    <row r="3002" spans="1:5" ht="12.75">
      <c r="A3002" s="35" t="s">
        <v>56</v>
      </c>
      <c r="E3002" s="39" t="s">
        <v>7315</v>
      </c>
    </row>
    <row r="3003" spans="1:5" ht="38.25">
      <c r="A3003" s="35" t="s">
        <v>57</v>
      </c>
      <c r="E3003" s="42" t="s">
        <v>7316</v>
      </c>
    </row>
    <row r="3004" spans="1:5" ht="89.25">
      <c r="A3004" t="s">
        <v>58</v>
      </c>
      <c r="E3004" s="39" t="s">
        <v>7317</v>
      </c>
    </row>
    <row r="3005" spans="1:16" ht="12.75">
      <c r="A3005" t="s">
        <v>50</v>
      </c>
      <c s="34" t="s">
        <v>7318</v>
      </c>
      <c s="34" t="s">
        <v>7319</v>
      </c>
      <c s="35" t="s">
        <v>5</v>
      </c>
      <c s="6" t="s">
        <v>7320</v>
      </c>
      <c s="36" t="s">
        <v>54</v>
      </c>
      <c s="37">
        <v>4</v>
      </c>
      <c s="36">
        <v>0</v>
      </c>
      <c s="36">
        <f>ROUND(G3005*H3005,6)</f>
      </c>
      <c r="L3005" s="38">
        <v>0</v>
      </c>
      <c s="32">
        <f>ROUND(ROUND(L3005,2)*ROUND(G3005,3),2)</f>
      </c>
      <c s="36" t="s">
        <v>62</v>
      </c>
      <c>
        <f>(M3005*21)/100</f>
      </c>
      <c t="s">
        <v>28</v>
      </c>
    </row>
    <row r="3006" spans="1:5" ht="12.75">
      <c r="A3006" s="35" t="s">
        <v>56</v>
      </c>
      <c r="E3006" s="39" t="s">
        <v>7320</v>
      </c>
    </row>
    <row r="3007" spans="1:5" ht="38.25">
      <c r="A3007" s="35" t="s">
        <v>57</v>
      </c>
      <c r="E3007" s="42" t="s">
        <v>7321</v>
      </c>
    </row>
    <row r="3008" spans="1:5" ht="89.25">
      <c r="A3008" t="s">
        <v>58</v>
      </c>
      <c r="E3008" s="39" t="s">
        <v>7322</v>
      </c>
    </row>
    <row r="3009" spans="1:16" ht="12.75">
      <c r="A3009" t="s">
        <v>50</v>
      </c>
      <c s="34" t="s">
        <v>7323</v>
      </c>
      <c s="34" t="s">
        <v>7324</v>
      </c>
      <c s="35" t="s">
        <v>5</v>
      </c>
      <c s="6" t="s">
        <v>7325</v>
      </c>
      <c s="36" t="s">
        <v>54</v>
      </c>
      <c s="37">
        <v>4</v>
      </c>
      <c s="36">
        <v>0</v>
      </c>
      <c s="36">
        <f>ROUND(G3009*H3009,6)</f>
      </c>
      <c r="L3009" s="38">
        <v>0</v>
      </c>
      <c s="32">
        <f>ROUND(ROUND(L3009,2)*ROUND(G3009,3),2)</f>
      </c>
      <c s="36" t="s">
        <v>62</v>
      </c>
      <c>
        <f>(M3009*21)/100</f>
      </c>
      <c t="s">
        <v>28</v>
      </c>
    </row>
    <row r="3010" spans="1:5" ht="12.75">
      <c r="A3010" s="35" t="s">
        <v>56</v>
      </c>
      <c r="E3010" s="39" t="s">
        <v>7325</v>
      </c>
    </row>
    <row r="3011" spans="1:5" ht="38.25">
      <c r="A3011" s="35" t="s">
        <v>57</v>
      </c>
      <c r="E3011" s="42" t="s">
        <v>7326</v>
      </c>
    </row>
    <row r="3012" spans="1:5" ht="89.25">
      <c r="A3012" t="s">
        <v>58</v>
      </c>
      <c r="E3012" s="39" t="s">
        <v>7327</v>
      </c>
    </row>
    <row r="3013" spans="1:16" ht="12.75">
      <c r="A3013" t="s">
        <v>50</v>
      </c>
      <c s="34" t="s">
        <v>7328</v>
      </c>
      <c s="34" t="s">
        <v>7329</v>
      </c>
      <c s="35" t="s">
        <v>5</v>
      </c>
      <c s="6" t="s">
        <v>7330</v>
      </c>
      <c s="36" t="s">
        <v>54</v>
      </c>
      <c s="37">
        <v>2</v>
      </c>
      <c s="36">
        <v>0</v>
      </c>
      <c s="36">
        <f>ROUND(G3013*H3013,6)</f>
      </c>
      <c r="L3013" s="38">
        <v>0</v>
      </c>
      <c s="32">
        <f>ROUND(ROUND(L3013,2)*ROUND(G3013,3),2)</f>
      </c>
      <c s="36" t="s">
        <v>62</v>
      </c>
      <c>
        <f>(M3013*21)/100</f>
      </c>
      <c t="s">
        <v>28</v>
      </c>
    </row>
    <row r="3014" spans="1:5" ht="12.75">
      <c r="A3014" s="35" t="s">
        <v>56</v>
      </c>
      <c r="E3014" s="39" t="s">
        <v>7330</v>
      </c>
    </row>
    <row r="3015" spans="1:5" ht="38.25">
      <c r="A3015" s="35" t="s">
        <v>57</v>
      </c>
      <c r="E3015" s="42" t="s">
        <v>7331</v>
      </c>
    </row>
    <row r="3016" spans="1:5" ht="89.25">
      <c r="A3016" t="s">
        <v>58</v>
      </c>
      <c r="E3016" s="39" t="s">
        <v>7332</v>
      </c>
    </row>
    <row r="3017" spans="1:16" ht="12.75">
      <c r="A3017" t="s">
        <v>50</v>
      </c>
      <c s="34" t="s">
        <v>7333</v>
      </c>
      <c s="34" t="s">
        <v>7334</v>
      </c>
      <c s="35" t="s">
        <v>5</v>
      </c>
      <c s="6" t="s">
        <v>7335</v>
      </c>
      <c s="36" t="s">
        <v>54</v>
      </c>
      <c s="37">
        <v>2</v>
      </c>
      <c s="36">
        <v>0</v>
      </c>
      <c s="36">
        <f>ROUND(G3017*H3017,6)</f>
      </c>
      <c r="L3017" s="38">
        <v>0</v>
      </c>
      <c s="32">
        <f>ROUND(ROUND(L3017,2)*ROUND(G3017,3),2)</f>
      </c>
      <c s="36" t="s">
        <v>62</v>
      </c>
      <c>
        <f>(M3017*21)/100</f>
      </c>
      <c t="s">
        <v>28</v>
      </c>
    </row>
    <row r="3018" spans="1:5" ht="12.75">
      <c r="A3018" s="35" t="s">
        <v>56</v>
      </c>
      <c r="E3018" s="39" t="s">
        <v>7335</v>
      </c>
    </row>
    <row r="3019" spans="1:5" ht="38.25">
      <c r="A3019" s="35" t="s">
        <v>57</v>
      </c>
      <c r="E3019" s="42" t="s">
        <v>7336</v>
      </c>
    </row>
    <row r="3020" spans="1:5" ht="89.25">
      <c r="A3020" t="s">
        <v>58</v>
      </c>
      <c r="E3020" s="39" t="s">
        <v>7337</v>
      </c>
    </row>
    <row r="3021" spans="1:16" ht="12.75">
      <c r="A3021" t="s">
        <v>50</v>
      </c>
      <c s="34" t="s">
        <v>7338</v>
      </c>
      <c s="34" t="s">
        <v>7339</v>
      </c>
      <c s="35" t="s">
        <v>5</v>
      </c>
      <c s="6" t="s">
        <v>7340</v>
      </c>
      <c s="36" t="s">
        <v>54</v>
      </c>
      <c s="37">
        <v>2</v>
      </c>
      <c s="36">
        <v>0</v>
      </c>
      <c s="36">
        <f>ROUND(G3021*H3021,6)</f>
      </c>
      <c r="L3021" s="38">
        <v>0</v>
      </c>
      <c s="32">
        <f>ROUND(ROUND(L3021,2)*ROUND(G3021,3),2)</f>
      </c>
      <c s="36" t="s">
        <v>62</v>
      </c>
      <c>
        <f>(M3021*21)/100</f>
      </c>
      <c t="s">
        <v>28</v>
      </c>
    </row>
    <row r="3022" spans="1:5" ht="12.75">
      <c r="A3022" s="35" t="s">
        <v>56</v>
      </c>
      <c r="E3022" s="39" t="s">
        <v>7340</v>
      </c>
    </row>
    <row r="3023" spans="1:5" ht="38.25">
      <c r="A3023" s="35" t="s">
        <v>57</v>
      </c>
      <c r="E3023" s="42" t="s">
        <v>7341</v>
      </c>
    </row>
    <row r="3024" spans="1:5" ht="89.25">
      <c r="A3024" t="s">
        <v>58</v>
      </c>
      <c r="E3024" s="39" t="s">
        <v>7342</v>
      </c>
    </row>
    <row r="3025" spans="1:16" ht="12.75">
      <c r="A3025" t="s">
        <v>50</v>
      </c>
      <c s="34" t="s">
        <v>7343</v>
      </c>
      <c s="34" t="s">
        <v>7344</v>
      </c>
      <c s="35" t="s">
        <v>5</v>
      </c>
      <c s="6" t="s">
        <v>7345</v>
      </c>
      <c s="36" t="s">
        <v>54</v>
      </c>
      <c s="37">
        <v>3</v>
      </c>
      <c s="36">
        <v>0</v>
      </c>
      <c s="36">
        <f>ROUND(G3025*H3025,6)</f>
      </c>
      <c r="L3025" s="38">
        <v>0</v>
      </c>
      <c s="32">
        <f>ROUND(ROUND(L3025,2)*ROUND(G3025,3),2)</f>
      </c>
      <c s="36" t="s">
        <v>62</v>
      </c>
      <c>
        <f>(M3025*21)/100</f>
      </c>
      <c t="s">
        <v>28</v>
      </c>
    </row>
    <row r="3026" spans="1:5" ht="12.75">
      <c r="A3026" s="35" t="s">
        <v>56</v>
      </c>
      <c r="E3026" s="39" t="s">
        <v>7345</v>
      </c>
    </row>
    <row r="3027" spans="1:5" ht="38.25">
      <c r="A3027" s="35" t="s">
        <v>57</v>
      </c>
      <c r="E3027" s="42" t="s">
        <v>7346</v>
      </c>
    </row>
    <row r="3028" spans="1:5" ht="89.25">
      <c r="A3028" t="s">
        <v>58</v>
      </c>
      <c r="E3028" s="39" t="s">
        <v>7347</v>
      </c>
    </row>
    <row r="3029" spans="1:16" ht="12.75">
      <c r="A3029" t="s">
        <v>50</v>
      </c>
      <c s="34" t="s">
        <v>7348</v>
      </c>
      <c s="34" t="s">
        <v>7349</v>
      </c>
      <c s="35" t="s">
        <v>5</v>
      </c>
      <c s="6" t="s">
        <v>7350</v>
      </c>
      <c s="36" t="s">
        <v>54</v>
      </c>
      <c s="37">
        <v>2</v>
      </c>
      <c s="36">
        <v>0</v>
      </c>
      <c s="36">
        <f>ROUND(G3029*H3029,6)</f>
      </c>
      <c r="L3029" s="38">
        <v>0</v>
      </c>
      <c s="32">
        <f>ROUND(ROUND(L3029,2)*ROUND(G3029,3),2)</f>
      </c>
      <c s="36" t="s">
        <v>62</v>
      </c>
      <c>
        <f>(M3029*21)/100</f>
      </c>
      <c t="s">
        <v>28</v>
      </c>
    </row>
    <row r="3030" spans="1:5" ht="12.75">
      <c r="A3030" s="35" t="s">
        <v>56</v>
      </c>
      <c r="E3030" s="39" t="s">
        <v>7350</v>
      </c>
    </row>
    <row r="3031" spans="1:5" ht="38.25">
      <c r="A3031" s="35" t="s">
        <v>57</v>
      </c>
      <c r="E3031" s="42" t="s">
        <v>7351</v>
      </c>
    </row>
    <row r="3032" spans="1:5" ht="89.25">
      <c r="A3032" t="s">
        <v>58</v>
      </c>
      <c r="E3032" s="39" t="s">
        <v>7352</v>
      </c>
    </row>
    <row r="3033" spans="1:16" ht="12.75">
      <c r="A3033" t="s">
        <v>50</v>
      </c>
      <c s="34" t="s">
        <v>7353</v>
      </c>
      <c s="34" t="s">
        <v>7354</v>
      </c>
      <c s="35" t="s">
        <v>5</v>
      </c>
      <c s="6" t="s">
        <v>7355</v>
      </c>
      <c s="36" t="s">
        <v>54</v>
      </c>
      <c s="37">
        <v>1</v>
      </c>
      <c s="36">
        <v>0</v>
      </c>
      <c s="36">
        <f>ROUND(G3033*H3033,6)</f>
      </c>
      <c r="L3033" s="38">
        <v>0</v>
      </c>
      <c s="32">
        <f>ROUND(ROUND(L3033,2)*ROUND(G3033,3),2)</f>
      </c>
      <c s="36" t="s">
        <v>62</v>
      </c>
      <c>
        <f>(M3033*21)/100</f>
      </c>
      <c t="s">
        <v>28</v>
      </c>
    </row>
    <row r="3034" spans="1:5" ht="12.75">
      <c r="A3034" s="35" t="s">
        <v>56</v>
      </c>
      <c r="E3034" s="39" t="s">
        <v>7355</v>
      </c>
    </row>
    <row r="3035" spans="1:5" ht="38.25">
      <c r="A3035" s="35" t="s">
        <v>57</v>
      </c>
      <c r="E3035" s="42" t="s">
        <v>7356</v>
      </c>
    </row>
    <row r="3036" spans="1:5" ht="89.25">
      <c r="A3036" t="s">
        <v>58</v>
      </c>
      <c r="E3036" s="39" t="s">
        <v>7357</v>
      </c>
    </row>
    <row r="3037" spans="1:16" ht="12.75">
      <c r="A3037" t="s">
        <v>50</v>
      </c>
      <c s="34" t="s">
        <v>7358</v>
      </c>
      <c s="34" t="s">
        <v>7359</v>
      </c>
      <c s="35" t="s">
        <v>5</v>
      </c>
      <c s="6" t="s">
        <v>7360</v>
      </c>
      <c s="36" t="s">
        <v>54</v>
      </c>
      <c s="37">
        <v>1</v>
      </c>
      <c s="36">
        <v>0</v>
      </c>
      <c s="36">
        <f>ROUND(G3037*H3037,6)</f>
      </c>
      <c r="L3037" s="38">
        <v>0</v>
      </c>
      <c s="32">
        <f>ROUND(ROUND(L3037,2)*ROUND(G3037,3),2)</f>
      </c>
      <c s="36" t="s">
        <v>62</v>
      </c>
      <c>
        <f>(M3037*21)/100</f>
      </c>
      <c t="s">
        <v>28</v>
      </c>
    </row>
    <row r="3038" spans="1:5" ht="12.75">
      <c r="A3038" s="35" t="s">
        <v>56</v>
      </c>
      <c r="E3038" s="39" t="s">
        <v>7360</v>
      </c>
    </row>
    <row r="3039" spans="1:5" ht="38.25">
      <c r="A3039" s="35" t="s">
        <v>57</v>
      </c>
      <c r="E3039" s="42" t="s">
        <v>7361</v>
      </c>
    </row>
    <row r="3040" spans="1:5" ht="89.25">
      <c r="A3040" t="s">
        <v>58</v>
      </c>
      <c r="E3040" s="39" t="s">
        <v>7362</v>
      </c>
    </row>
    <row r="3041" spans="1:16" ht="12.75">
      <c r="A3041" t="s">
        <v>50</v>
      </c>
      <c s="34" t="s">
        <v>7363</v>
      </c>
      <c s="34" t="s">
        <v>7364</v>
      </c>
      <c s="35" t="s">
        <v>5</v>
      </c>
      <c s="6" t="s">
        <v>7365</v>
      </c>
      <c s="36" t="s">
        <v>54</v>
      </c>
      <c s="37">
        <v>3</v>
      </c>
      <c s="36">
        <v>0</v>
      </c>
      <c s="36">
        <f>ROUND(G3041*H3041,6)</f>
      </c>
      <c r="L3041" s="38">
        <v>0</v>
      </c>
      <c s="32">
        <f>ROUND(ROUND(L3041,2)*ROUND(G3041,3),2)</f>
      </c>
      <c s="36" t="s">
        <v>62</v>
      </c>
      <c>
        <f>(M3041*21)/100</f>
      </c>
      <c t="s">
        <v>28</v>
      </c>
    </row>
    <row r="3042" spans="1:5" ht="12.75">
      <c r="A3042" s="35" t="s">
        <v>56</v>
      </c>
      <c r="E3042" s="39" t="s">
        <v>7365</v>
      </c>
    </row>
    <row r="3043" spans="1:5" ht="38.25">
      <c r="A3043" s="35" t="s">
        <v>57</v>
      </c>
      <c r="E3043" s="42" t="s">
        <v>7366</v>
      </c>
    </row>
    <row r="3044" spans="1:5" ht="89.25">
      <c r="A3044" t="s">
        <v>58</v>
      </c>
      <c r="E3044" s="39" t="s">
        <v>7367</v>
      </c>
    </row>
    <row r="3045" spans="1:16" ht="12.75">
      <c r="A3045" t="s">
        <v>50</v>
      </c>
      <c s="34" t="s">
        <v>7368</v>
      </c>
      <c s="34" t="s">
        <v>7369</v>
      </c>
      <c s="35" t="s">
        <v>5</v>
      </c>
      <c s="6" t="s">
        <v>7370</v>
      </c>
      <c s="36" t="s">
        <v>54</v>
      </c>
      <c s="37">
        <v>1</v>
      </c>
      <c s="36">
        <v>0</v>
      </c>
      <c s="36">
        <f>ROUND(G3045*H3045,6)</f>
      </c>
      <c r="L3045" s="38">
        <v>0</v>
      </c>
      <c s="32">
        <f>ROUND(ROUND(L3045,2)*ROUND(G3045,3),2)</f>
      </c>
      <c s="36" t="s">
        <v>62</v>
      </c>
      <c>
        <f>(M3045*21)/100</f>
      </c>
      <c t="s">
        <v>28</v>
      </c>
    </row>
    <row r="3046" spans="1:5" ht="12.75">
      <c r="A3046" s="35" t="s">
        <v>56</v>
      </c>
      <c r="E3046" s="39" t="s">
        <v>7370</v>
      </c>
    </row>
    <row r="3047" spans="1:5" ht="38.25">
      <c r="A3047" s="35" t="s">
        <v>57</v>
      </c>
      <c r="E3047" s="42" t="s">
        <v>7371</v>
      </c>
    </row>
    <row r="3048" spans="1:5" ht="89.25">
      <c r="A3048" t="s">
        <v>58</v>
      </c>
      <c r="E3048" s="39" t="s">
        <v>7372</v>
      </c>
    </row>
    <row r="3049" spans="1:16" ht="12.75">
      <c r="A3049" t="s">
        <v>50</v>
      </c>
      <c s="34" t="s">
        <v>7373</v>
      </c>
      <c s="34" t="s">
        <v>7374</v>
      </c>
      <c s="35" t="s">
        <v>5</v>
      </c>
      <c s="6" t="s">
        <v>7375</v>
      </c>
      <c s="36" t="s">
        <v>54</v>
      </c>
      <c s="37">
        <v>1</v>
      </c>
      <c s="36">
        <v>0</v>
      </c>
      <c s="36">
        <f>ROUND(G3049*H3049,6)</f>
      </c>
      <c r="L3049" s="38">
        <v>0</v>
      </c>
      <c s="32">
        <f>ROUND(ROUND(L3049,2)*ROUND(G3049,3),2)</f>
      </c>
      <c s="36" t="s">
        <v>62</v>
      </c>
      <c>
        <f>(M3049*21)/100</f>
      </c>
      <c t="s">
        <v>28</v>
      </c>
    </row>
    <row r="3050" spans="1:5" ht="12.75">
      <c r="A3050" s="35" t="s">
        <v>56</v>
      </c>
      <c r="E3050" s="39" t="s">
        <v>7375</v>
      </c>
    </row>
    <row r="3051" spans="1:5" ht="38.25">
      <c r="A3051" s="35" t="s">
        <v>57</v>
      </c>
      <c r="E3051" s="42" t="s">
        <v>7376</v>
      </c>
    </row>
    <row r="3052" spans="1:5" ht="89.25">
      <c r="A3052" t="s">
        <v>58</v>
      </c>
      <c r="E3052" s="39" t="s">
        <v>7377</v>
      </c>
    </row>
    <row r="3053" spans="1:16" ht="12.75">
      <c r="A3053" t="s">
        <v>50</v>
      </c>
      <c s="34" t="s">
        <v>7378</v>
      </c>
      <c s="34" t="s">
        <v>7379</v>
      </c>
      <c s="35" t="s">
        <v>5</v>
      </c>
      <c s="6" t="s">
        <v>7380</v>
      </c>
      <c s="36" t="s">
        <v>54</v>
      </c>
      <c s="37">
        <v>1</v>
      </c>
      <c s="36">
        <v>0</v>
      </c>
      <c s="36">
        <f>ROUND(G3053*H3053,6)</f>
      </c>
      <c r="L3053" s="38">
        <v>0</v>
      </c>
      <c s="32">
        <f>ROUND(ROUND(L3053,2)*ROUND(G3053,3),2)</f>
      </c>
      <c s="36" t="s">
        <v>62</v>
      </c>
      <c>
        <f>(M3053*21)/100</f>
      </c>
      <c t="s">
        <v>28</v>
      </c>
    </row>
    <row r="3054" spans="1:5" ht="12.75">
      <c r="A3054" s="35" t="s">
        <v>56</v>
      </c>
      <c r="E3054" s="39" t="s">
        <v>7380</v>
      </c>
    </row>
    <row r="3055" spans="1:5" ht="38.25">
      <c r="A3055" s="35" t="s">
        <v>57</v>
      </c>
      <c r="E3055" s="42" t="s">
        <v>7381</v>
      </c>
    </row>
    <row r="3056" spans="1:5" ht="89.25">
      <c r="A3056" t="s">
        <v>58</v>
      </c>
      <c r="E3056" s="39" t="s">
        <v>7382</v>
      </c>
    </row>
    <row r="3057" spans="1:16" ht="12.75">
      <c r="A3057" t="s">
        <v>50</v>
      </c>
      <c s="34" t="s">
        <v>7383</v>
      </c>
      <c s="34" t="s">
        <v>7384</v>
      </c>
      <c s="35" t="s">
        <v>5</v>
      </c>
      <c s="6" t="s">
        <v>7385</v>
      </c>
      <c s="36" t="s">
        <v>54</v>
      </c>
      <c s="37">
        <v>2</v>
      </c>
      <c s="36">
        <v>0</v>
      </c>
      <c s="36">
        <f>ROUND(G3057*H3057,6)</f>
      </c>
      <c r="L3057" s="38">
        <v>0</v>
      </c>
      <c s="32">
        <f>ROUND(ROUND(L3057,2)*ROUND(G3057,3),2)</f>
      </c>
      <c s="36" t="s">
        <v>62</v>
      </c>
      <c>
        <f>(M3057*21)/100</f>
      </c>
      <c t="s">
        <v>28</v>
      </c>
    </row>
    <row r="3058" spans="1:5" ht="12.75">
      <c r="A3058" s="35" t="s">
        <v>56</v>
      </c>
      <c r="E3058" s="39" t="s">
        <v>7385</v>
      </c>
    </row>
    <row r="3059" spans="1:5" ht="38.25">
      <c r="A3059" s="35" t="s">
        <v>57</v>
      </c>
      <c r="E3059" s="42" t="s">
        <v>7386</v>
      </c>
    </row>
    <row r="3060" spans="1:5" ht="89.25">
      <c r="A3060" t="s">
        <v>58</v>
      </c>
      <c r="E3060" s="39" t="s">
        <v>7387</v>
      </c>
    </row>
    <row r="3061" spans="1:16" ht="12.75">
      <c r="A3061" t="s">
        <v>50</v>
      </c>
      <c s="34" t="s">
        <v>7388</v>
      </c>
      <c s="34" t="s">
        <v>7389</v>
      </c>
      <c s="35" t="s">
        <v>5</v>
      </c>
      <c s="6" t="s">
        <v>7390</v>
      </c>
      <c s="36" t="s">
        <v>54</v>
      </c>
      <c s="37">
        <v>2</v>
      </c>
      <c s="36">
        <v>0</v>
      </c>
      <c s="36">
        <f>ROUND(G3061*H3061,6)</f>
      </c>
      <c r="L3061" s="38">
        <v>0</v>
      </c>
      <c s="32">
        <f>ROUND(ROUND(L3061,2)*ROUND(G3061,3),2)</f>
      </c>
      <c s="36" t="s">
        <v>62</v>
      </c>
      <c>
        <f>(M3061*21)/100</f>
      </c>
      <c t="s">
        <v>28</v>
      </c>
    </row>
    <row r="3062" spans="1:5" ht="12.75">
      <c r="A3062" s="35" t="s">
        <v>56</v>
      </c>
      <c r="E3062" s="39" t="s">
        <v>7390</v>
      </c>
    </row>
    <row r="3063" spans="1:5" ht="38.25">
      <c r="A3063" s="35" t="s">
        <v>57</v>
      </c>
      <c r="E3063" s="42" t="s">
        <v>7391</v>
      </c>
    </row>
    <row r="3064" spans="1:5" ht="89.25">
      <c r="A3064" t="s">
        <v>58</v>
      </c>
      <c r="E3064" s="39" t="s">
        <v>7392</v>
      </c>
    </row>
    <row r="3065" spans="1:16" ht="12.75">
      <c r="A3065" t="s">
        <v>50</v>
      </c>
      <c s="34" t="s">
        <v>7393</v>
      </c>
      <c s="34" t="s">
        <v>7394</v>
      </c>
      <c s="35" t="s">
        <v>5</v>
      </c>
      <c s="6" t="s">
        <v>7395</v>
      </c>
      <c s="36" t="s">
        <v>54</v>
      </c>
      <c s="37">
        <v>1</v>
      </c>
      <c s="36">
        <v>0</v>
      </c>
      <c s="36">
        <f>ROUND(G3065*H3065,6)</f>
      </c>
      <c r="L3065" s="38">
        <v>0</v>
      </c>
      <c s="32">
        <f>ROUND(ROUND(L3065,2)*ROUND(G3065,3),2)</f>
      </c>
      <c s="36" t="s">
        <v>62</v>
      </c>
      <c>
        <f>(M3065*21)/100</f>
      </c>
      <c t="s">
        <v>28</v>
      </c>
    </row>
    <row r="3066" spans="1:5" ht="12.75">
      <c r="A3066" s="35" t="s">
        <v>56</v>
      </c>
      <c r="E3066" s="39" t="s">
        <v>7395</v>
      </c>
    </row>
    <row r="3067" spans="1:5" ht="38.25">
      <c r="A3067" s="35" t="s">
        <v>57</v>
      </c>
      <c r="E3067" s="42" t="s">
        <v>7396</v>
      </c>
    </row>
    <row r="3068" spans="1:5" ht="89.25">
      <c r="A3068" t="s">
        <v>58</v>
      </c>
      <c r="E3068" s="39" t="s">
        <v>7397</v>
      </c>
    </row>
    <row r="3069" spans="1:16" ht="12.75">
      <c r="A3069" t="s">
        <v>50</v>
      </c>
      <c s="34" t="s">
        <v>5192</v>
      </c>
      <c s="34" t="s">
        <v>7398</v>
      </c>
      <c s="35" t="s">
        <v>5</v>
      </c>
      <c s="6" t="s">
        <v>7399</v>
      </c>
      <c s="36" t="s">
        <v>54</v>
      </c>
      <c s="37">
        <v>1</v>
      </c>
      <c s="36">
        <v>0</v>
      </c>
      <c s="36">
        <f>ROUND(G3069*H3069,6)</f>
      </c>
      <c r="L3069" s="38">
        <v>0</v>
      </c>
      <c s="32">
        <f>ROUND(ROUND(L3069,2)*ROUND(G3069,3),2)</f>
      </c>
      <c s="36" t="s">
        <v>62</v>
      </c>
      <c>
        <f>(M3069*21)/100</f>
      </c>
      <c t="s">
        <v>28</v>
      </c>
    </row>
    <row r="3070" spans="1:5" ht="12.75">
      <c r="A3070" s="35" t="s">
        <v>56</v>
      </c>
      <c r="E3070" s="39" t="s">
        <v>7399</v>
      </c>
    </row>
    <row r="3071" spans="1:5" ht="38.25">
      <c r="A3071" s="35" t="s">
        <v>57</v>
      </c>
      <c r="E3071" s="42" t="s">
        <v>7400</v>
      </c>
    </row>
    <row r="3072" spans="1:5" ht="89.25">
      <c r="A3072" t="s">
        <v>58</v>
      </c>
      <c r="E3072" s="39" t="s">
        <v>7401</v>
      </c>
    </row>
    <row r="3073" spans="1:16" ht="12.75">
      <c r="A3073" t="s">
        <v>50</v>
      </c>
      <c s="34" t="s">
        <v>5204</v>
      </c>
      <c s="34" t="s">
        <v>7402</v>
      </c>
      <c s="35" t="s">
        <v>5</v>
      </c>
      <c s="6" t="s">
        <v>7403</v>
      </c>
      <c s="36" t="s">
        <v>54</v>
      </c>
      <c s="37">
        <v>1</v>
      </c>
      <c s="36">
        <v>0</v>
      </c>
      <c s="36">
        <f>ROUND(G3073*H3073,6)</f>
      </c>
      <c r="L3073" s="38">
        <v>0</v>
      </c>
      <c s="32">
        <f>ROUND(ROUND(L3073,2)*ROUND(G3073,3),2)</f>
      </c>
      <c s="36" t="s">
        <v>62</v>
      </c>
      <c>
        <f>(M3073*21)/100</f>
      </c>
      <c t="s">
        <v>28</v>
      </c>
    </row>
    <row r="3074" spans="1:5" ht="12.75">
      <c r="A3074" s="35" t="s">
        <v>56</v>
      </c>
      <c r="E3074" s="39" t="s">
        <v>7403</v>
      </c>
    </row>
    <row r="3075" spans="1:5" ht="38.25">
      <c r="A3075" s="35" t="s">
        <v>57</v>
      </c>
      <c r="E3075" s="42" t="s">
        <v>7404</v>
      </c>
    </row>
    <row r="3076" spans="1:5" ht="89.25">
      <c r="A3076" t="s">
        <v>58</v>
      </c>
      <c r="E3076" s="39" t="s">
        <v>7405</v>
      </c>
    </row>
    <row r="3077" spans="1:16" ht="12.75">
      <c r="A3077" t="s">
        <v>50</v>
      </c>
      <c s="34" t="s">
        <v>5232</v>
      </c>
      <c s="34" t="s">
        <v>7406</v>
      </c>
      <c s="35" t="s">
        <v>5</v>
      </c>
      <c s="6" t="s">
        <v>7407</v>
      </c>
      <c s="36" t="s">
        <v>54</v>
      </c>
      <c s="37">
        <v>1</v>
      </c>
      <c s="36">
        <v>0</v>
      </c>
      <c s="36">
        <f>ROUND(G3077*H3077,6)</f>
      </c>
      <c r="L3077" s="38">
        <v>0</v>
      </c>
      <c s="32">
        <f>ROUND(ROUND(L3077,2)*ROUND(G3077,3),2)</f>
      </c>
      <c s="36" t="s">
        <v>62</v>
      </c>
      <c>
        <f>(M3077*21)/100</f>
      </c>
      <c t="s">
        <v>28</v>
      </c>
    </row>
    <row r="3078" spans="1:5" ht="12.75">
      <c r="A3078" s="35" t="s">
        <v>56</v>
      </c>
      <c r="E3078" s="39" t="s">
        <v>7407</v>
      </c>
    </row>
    <row r="3079" spans="1:5" ht="38.25">
      <c r="A3079" s="35" t="s">
        <v>57</v>
      </c>
      <c r="E3079" s="42" t="s">
        <v>7408</v>
      </c>
    </row>
    <row r="3080" spans="1:5" ht="89.25">
      <c r="A3080" t="s">
        <v>58</v>
      </c>
      <c r="E3080" s="39" t="s">
        <v>7409</v>
      </c>
    </row>
    <row r="3081" spans="1:16" ht="12.75">
      <c r="A3081" t="s">
        <v>50</v>
      </c>
      <c s="34" t="s">
        <v>7410</v>
      </c>
      <c s="34" t="s">
        <v>7411</v>
      </c>
      <c s="35" t="s">
        <v>5</v>
      </c>
      <c s="6" t="s">
        <v>7412</v>
      </c>
      <c s="36" t="s">
        <v>54</v>
      </c>
      <c s="37">
        <v>1</v>
      </c>
      <c s="36">
        <v>0</v>
      </c>
      <c s="36">
        <f>ROUND(G3081*H3081,6)</f>
      </c>
      <c r="L3081" s="38">
        <v>0</v>
      </c>
      <c s="32">
        <f>ROUND(ROUND(L3081,2)*ROUND(G3081,3),2)</f>
      </c>
      <c s="36" t="s">
        <v>62</v>
      </c>
      <c>
        <f>(M3081*21)/100</f>
      </c>
      <c t="s">
        <v>28</v>
      </c>
    </row>
    <row r="3082" spans="1:5" ht="12.75">
      <c r="A3082" s="35" t="s">
        <v>56</v>
      </c>
      <c r="E3082" s="39" t="s">
        <v>7412</v>
      </c>
    </row>
    <row r="3083" spans="1:5" ht="38.25">
      <c r="A3083" s="35" t="s">
        <v>57</v>
      </c>
      <c r="E3083" s="42" t="s">
        <v>7413</v>
      </c>
    </row>
    <row r="3084" spans="1:5" ht="89.25">
      <c r="A3084" t="s">
        <v>58</v>
      </c>
      <c r="E3084" s="39" t="s">
        <v>7414</v>
      </c>
    </row>
    <row r="3085" spans="1:16" ht="12.75">
      <c r="A3085" t="s">
        <v>50</v>
      </c>
      <c s="34" t="s">
        <v>7415</v>
      </c>
      <c s="34" t="s">
        <v>7416</v>
      </c>
      <c s="35" t="s">
        <v>5</v>
      </c>
      <c s="6" t="s">
        <v>7417</v>
      </c>
      <c s="36" t="s">
        <v>54</v>
      </c>
      <c s="37">
        <v>1</v>
      </c>
      <c s="36">
        <v>0</v>
      </c>
      <c s="36">
        <f>ROUND(G3085*H3085,6)</f>
      </c>
      <c r="L3085" s="38">
        <v>0</v>
      </c>
      <c s="32">
        <f>ROUND(ROUND(L3085,2)*ROUND(G3085,3),2)</f>
      </c>
      <c s="36" t="s">
        <v>62</v>
      </c>
      <c>
        <f>(M3085*21)/100</f>
      </c>
      <c t="s">
        <v>28</v>
      </c>
    </row>
    <row r="3086" spans="1:5" ht="12.75">
      <c r="A3086" s="35" t="s">
        <v>56</v>
      </c>
      <c r="E3086" s="39" t="s">
        <v>7417</v>
      </c>
    </row>
    <row r="3087" spans="1:5" ht="38.25">
      <c r="A3087" s="35" t="s">
        <v>57</v>
      </c>
      <c r="E3087" s="42" t="s">
        <v>7418</v>
      </c>
    </row>
    <row r="3088" spans="1:5" ht="89.25">
      <c r="A3088" t="s">
        <v>58</v>
      </c>
      <c r="E3088" s="39" t="s">
        <v>7419</v>
      </c>
    </row>
    <row r="3089" spans="1:16" ht="12.75">
      <c r="A3089" t="s">
        <v>50</v>
      </c>
      <c s="34" t="s">
        <v>5368</v>
      </c>
      <c s="34" t="s">
        <v>7420</v>
      </c>
      <c s="35" t="s">
        <v>5</v>
      </c>
      <c s="6" t="s">
        <v>7421</v>
      </c>
      <c s="36" t="s">
        <v>54</v>
      </c>
      <c s="37">
        <v>1</v>
      </c>
      <c s="36">
        <v>0</v>
      </c>
      <c s="36">
        <f>ROUND(G3089*H3089,6)</f>
      </c>
      <c r="L3089" s="38">
        <v>0</v>
      </c>
      <c s="32">
        <f>ROUND(ROUND(L3089,2)*ROUND(G3089,3),2)</f>
      </c>
      <c s="36" t="s">
        <v>62</v>
      </c>
      <c>
        <f>(M3089*21)/100</f>
      </c>
      <c t="s">
        <v>28</v>
      </c>
    </row>
    <row r="3090" spans="1:5" ht="12.75">
      <c r="A3090" s="35" t="s">
        <v>56</v>
      </c>
      <c r="E3090" s="39" t="s">
        <v>7421</v>
      </c>
    </row>
    <row r="3091" spans="1:5" ht="25.5">
      <c r="A3091" s="35" t="s">
        <v>57</v>
      </c>
      <c r="E3091" s="42" t="s">
        <v>7422</v>
      </c>
    </row>
    <row r="3092" spans="1:5" ht="89.25">
      <c r="A3092" t="s">
        <v>58</v>
      </c>
      <c r="E3092" s="39" t="s">
        <v>7423</v>
      </c>
    </row>
    <row r="3093" spans="1:16" ht="12.75">
      <c r="A3093" t="s">
        <v>50</v>
      </c>
      <c s="34" t="s">
        <v>7424</v>
      </c>
      <c s="34" t="s">
        <v>7425</v>
      </c>
      <c s="35" t="s">
        <v>5</v>
      </c>
      <c s="6" t="s">
        <v>7426</v>
      </c>
      <c s="36" t="s">
        <v>54</v>
      </c>
      <c s="37">
        <v>2</v>
      </c>
      <c s="36">
        <v>0</v>
      </c>
      <c s="36">
        <f>ROUND(G3093*H3093,6)</f>
      </c>
      <c r="L3093" s="38">
        <v>0</v>
      </c>
      <c s="32">
        <f>ROUND(ROUND(L3093,2)*ROUND(G3093,3),2)</f>
      </c>
      <c s="36" t="s">
        <v>62</v>
      </c>
      <c>
        <f>(M3093*21)/100</f>
      </c>
      <c t="s">
        <v>28</v>
      </c>
    </row>
    <row r="3094" spans="1:5" ht="12.75">
      <c r="A3094" s="35" t="s">
        <v>56</v>
      </c>
      <c r="E3094" s="39" t="s">
        <v>7426</v>
      </c>
    </row>
    <row r="3095" spans="1:5" ht="25.5">
      <c r="A3095" s="35" t="s">
        <v>57</v>
      </c>
      <c r="E3095" s="42" t="s">
        <v>7427</v>
      </c>
    </row>
    <row r="3096" spans="1:5" ht="89.25">
      <c r="A3096" t="s">
        <v>58</v>
      </c>
      <c r="E3096" s="39" t="s">
        <v>7428</v>
      </c>
    </row>
    <row r="3097" spans="1:16" ht="12.75">
      <c r="A3097" t="s">
        <v>50</v>
      </c>
      <c s="34" t="s">
        <v>7429</v>
      </c>
      <c s="34" t="s">
        <v>7430</v>
      </c>
      <c s="35" t="s">
        <v>5</v>
      </c>
      <c s="6" t="s">
        <v>7431</v>
      </c>
      <c s="36" t="s">
        <v>54</v>
      </c>
      <c s="37">
        <v>2</v>
      </c>
      <c s="36">
        <v>0</v>
      </c>
      <c s="36">
        <f>ROUND(G3097*H3097,6)</f>
      </c>
      <c r="L3097" s="38">
        <v>0</v>
      </c>
      <c s="32">
        <f>ROUND(ROUND(L3097,2)*ROUND(G3097,3),2)</f>
      </c>
      <c s="36" t="s">
        <v>62</v>
      </c>
      <c>
        <f>(M3097*21)/100</f>
      </c>
      <c t="s">
        <v>28</v>
      </c>
    </row>
    <row r="3098" spans="1:5" ht="12.75">
      <c r="A3098" s="35" t="s">
        <v>56</v>
      </c>
      <c r="E3098" s="39" t="s">
        <v>7431</v>
      </c>
    </row>
    <row r="3099" spans="1:5" ht="25.5">
      <c r="A3099" s="35" t="s">
        <v>57</v>
      </c>
      <c r="E3099" s="42" t="s">
        <v>7432</v>
      </c>
    </row>
    <row r="3100" spans="1:5" ht="89.25">
      <c r="A3100" t="s">
        <v>58</v>
      </c>
      <c r="E3100" s="39" t="s">
        <v>7433</v>
      </c>
    </row>
    <row r="3101" spans="1:16" ht="12.75">
      <c r="A3101" t="s">
        <v>50</v>
      </c>
      <c s="34" t="s">
        <v>7434</v>
      </c>
      <c s="34" t="s">
        <v>7435</v>
      </c>
      <c s="35" t="s">
        <v>5</v>
      </c>
      <c s="6" t="s">
        <v>7436</v>
      </c>
      <c s="36" t="s">
        <v>54</v>
      </c>
      <c s="37">
        <v>2</v>
      </c>
      <c s="36">
        <v>0</v>
      </c>
      <c s="36">
        <f>ROUND(G3101*H3101,6)</f>
      </c>
      <c r="L3101" s="38">
        <v>0</v>
      </c>
      <c s="32">
        <f>ROUND(ROUND(L3101,2)*ROUND(G3101,3),2)</f>
      </c>
      <c s="36" t="s">
        <v>62</v>
      </c>
      <c>
        <f>(M3101*21)/100</f>
      </c>
      <c t="s">
        <v>28</v>
      </c>
    </row>
    <row r="3102" spans="1:5" ht="12.75">
      <c r="A3102" s="35" t="s">
        <v>56</v>
      </c>
      <c r="E3102" s="39" t="s">
        <v>7436</v>
      </c>
    </row>
    <row r="3103" spans="1:5" ht="25.5">
      <c r="A3103" s="35" t="s">
        <v>57</v>
      </c>
      <c r="E3103" s="42" t="s">
        <v>7437</v>
      </c>
    </row>
    <row r="3104" spans="1:5" ht="89.25">
      <c r="A3104" t="s">
        <v>58</v>
      </c>
      <c r="E3104" s="39" t="s">
        <v>7438</v>
      </c>
    </row>
    <row r="3105" spans="1:16" ht="12.75">
      <c r="A3105" t="s">
        <v>50</v>
      </c>
      <c s="34" t="s">
        <v>7439</v>
      </c>
      <c s="34" t="s">
        <v>7440</v>
      </c>
      <c s="35" t="s">
        <v>5</v>
      </c>
      <c s="6" t="s">
        <v>7441</v>
      </c>
      <c s="36" t="s">
        <v>54</v>
      </c>
      <c s="37">
        <v>2</v>
      </c>
      <c s="36">
        <v>0</v>
      </c>
      <c s="36">
        <f>ROUND(G3105*H3105,6)</f>
      </c>
      <c r="L3105" s="38">
        <v>0</v>
      </c>
      <c s="32">
        <f>ROUND(ROUND(L3105,2)*ROUND(G3105,3),2)</f>
      </c>
      <c s="36" t="s">
        <v>62</v>
      </c>
      <c>
        <f>(M3105*21)/100</f>
      </c>
      <c t="s">
        <v>28</v>
      </c>
    </row>
    <row r="3106" spans="1:5" ht="12.75">
      <c r="A3106" s="35" t="s">
        <v>56</v>
      </c>
      <c r="E3106" s="39" t="s">
        <v>7441</v>
      </c>
    </row>
    <row r="3107" spans="1:5" ht="25.5">
      <c r="A3107" s="35" t="s">
        <v>57</v>
      </c>
      <c r="E3107" s="42" t="s">
        <v>7442</v>
      </c>
    </row>
    <row r="3108" spans="1:5" ht="89.25">
      <c r="A3108" t="s">
        <v>58</v>
      </c>
      <c r="E3108" s="39" t="s">
        <v>7443</v>
      </c>
    </row>
    <row r="3109" spans="1:16" ht="12.75">
      <c r="A3109" t="s">
        <v>50</v>
      </c>
      <c s="34" t="s">
        <v>7444</v>
      </c>
      <c s="34" t="s">
        <v>7445</v>
      </c>
      <c s="35" t="s">
        <v>5</v>
      </c>
      <c s="6" t="s">
        <v>7446</v>
      </c>
      <c s="36" t="s">
        <v>54</v>
      </c>
      <c s="37">
        <v>1</v>
      </c>
      <c s="36">
        <v>0</v>
      </c>
      <c s="36">
        <f>ROUND(G3109*H3109,6)</f>
      </c>
      <c r="L3109" s="38">
        <v>0</v>
      </c>
      <c s="32">
        <f>ROUND(ROUND(L3109,2)*ROUND(G3109,3),2)</f>
      </c>
      <c s="36" t="s">
        <v>62</v>
      </c>
      <c>
        <f>(M3109*21)/100</f>
      </c>
      <c t="s">
        <v>28</v>
      </c>
    </row>
    <row r="3110" spans="1:5" ht="12.75">
      <c r="A3110" s="35" t="s">
        <v>56</v>
      </c>
      <c r="E3110" s="39" t="s">
        <v>7446</v>
      </c>
    </row>
    <row r="3111" spans="1:5" ht="25.5">
      <c r="A3111" s="35" t="s">
        <v>57</v>
      </c>
      <c r="E3111" s="42" t="s">
        <v>7447</v>
      </c>
    </row>
    <row r="3112" spans="1:5" ht="89.25">
      <c r="A3112" t="s">
        <v>58</v>
      </c>
      <c r="E3112" s="39" t="s">
        <v>7448</v>
      </c>
    </row>
    <row r="3113" spans="1:16" ht="12.75">
      <c r="A3113" t="s">
        <v>50</v>
      </c>
      <c s="34" t="s">
        <v>7449</v>
      </c>
      <c s="34" t="s">
        <v>7450</v>
      </c>
      <c s="35" t="s">
        <v>5</v>
      </c>
      <c s="6" t="s">
        <v>7451</v>
      </c>
      <c s="36" t="s">
        <v>54</v>
      </c>
      <c s="37">
        <v>1</v>
      </c>
      <c s="36">
        <v>0</v>
      </c>
      <c s="36">
        <f>ROUND(G3113*H3113,6)</f>
      </c>
      <c r="L3113" s="38">
        <v>0</v>
      </c>
      <c s="32">
        <f>ROUND(ROUND(L3113,2)*ROUND(G3113,3),2)</f>
      </c>
      <c s="36" t="s">
        <v>62</v>
      </c>
      <c>
        <f>(M3113*21)/100</f>
      </c>
      <c t="s">
        <v>28</v>
      </c>
    </row>
    <row r="3114" spans="1:5" ht="12.75">
      <c r="A3114" s="35" t="s">
        <v>56</v>
      </c>
      <c r="E3114" s="39" t="s">
        <v>7451</v>
      </c>
    </row>
    <row r="3115" spans="1:5" ht="25.5">
      <c r="A3115" s="35" t="s">
        <v>57</v>
      </c>
      <c r="E3115" s="42" t="s">
        <v>7452</v>
      </c>
    </row>
    <row r="3116" spans="1:5" ht="89.25">
      <c r="A3116" t="s">
        <v>58</v>
      </c>
      <c r="E3116" s="39" t="s">
        <v>7453</v>
      </c>
    </row>
    <row r="3117" spans="1:16" ht="12.75">
      <c r="A3117" t="s">
        <v>50</v>
      </c>
      <c s="34" t="s">
        <v>7454</v>
      </c>
      <c s="34" t="s">
        <v>7455</v>
      </c>
      <c s="35" t="s">
        <v>5</v>
      </c>
      <c s="6" t="s">
        <v>7456</v>
      </c>
      <c s="36" t="s">
        <v>54</v>
      </c>
      <c s="37">
        <v>1</v>
      </c>
      <c s="36">
        <v>0</v>
      </c>
      <c s="36">
        <f>ROUND(G3117*H3117,6)</f>
      </c>
      <c r="L3117" s="38">
        <v>0</v>
      </c>
      <c s="32">
        <f>ROUND(ROUND(L3117,2)*ROUND(G3117,3),2)</f>
      </c>
      <c s="36" t="s">
        <v>62</v>
      </c>
      <c>
        <f>(M3117*21)/100</f>
      </c>
      <c t="s">
        <v>28</v>
      </c>
    </row>
    <row r="3118" spans="1:5" ht="12.75">
      <c r="A3118" s="35" t="s">
        <v>56</v>
      </c>
      <c r="E3118" s="39" t="s">
        <v>7456</v>
      </c>
    </row>
    <row r="3119" spans="1:5" ht="25.5">
      <c r="A3119" s="35" t="s">
        <v>57</v>
      </c>
      <c r="E3119" s="42" t="s">
        <v>7457</v>
      </c>
    </row>
    <row r="3120" spans="1:5" ht="89.25">
      <c r="A3120" t="s">
        <v>58</v>
      </c>
      <c r="E3120" s="39" t="s">
        <v>7458</v>
      </c>
    </row>
    <row r="3121" spans="1:16" ht="12.75">
      <c r="A3121" t="s">
        <v>50</v>
      </c>
      <c s="34" t="s">
        <v>7459</v>
      </c>
      <c s="34" t="s">
        <v>7460</v>
      </c>
      <c s="35" t="s">
        <v>5</v>
      </c>
      <c s="6" t="s">
        <v>7461</v>
      </c>
      <c s="36" t="s">
        <v>54</v>
      </c>
      <c s="37">
        <v>2</v>
      </c>
      <c s="36">
        <v>0</v>
      </c>
      <c s="36">
        <f>ROUND(G3121*H3121,6)</f>
      </c>
      <c r="L3121" s="38">
        <v>0</v>
      </c>
      <c s="32">
        <f>ROUND(ROUND(L3121,2)*ROUND(G3121,3),2)</f>
      </c>
      <c s="36" t="s">
        <v>62</v>
      </c>
      <c>
        <f>(M3121*21)/100</f>
      </c>
      <c t="s">
        <v>28</v>
      </c>
    </row>
    <row r="3122" spans="1:5" ht="12.75">
      <c r="A3122" s="35" t="s">
        <v>56</v>
      </c>
      <c r="E3122" s="39" t="s">
        <v>7461</v>
      </c>
    </row>
    <row r="3123" spans="1:5" ht="25.5">
      <c r="A3123" s="35" t="s">
        <v>57</v>
      </c>
      <c r="E3123" s="42" t="s">
        <v>7462</v>
      </c>
    </row>
    <row r="3124" spans="1:5" ht="89.25">
      <c r="A3124" t="s">
        <v>58</v>
      </c>
      <c r="E3124" s="39" t="s">
        <v>7463</v>
      </c>
    </row>
    <row r="3125" spans="1:16" ht="12.75">
      <c r="A3125" t="s">
        <v>50</v>
      </c>
      <c s="34" t="s">
        <v>7464</v>
      </c>
      <c s="34" t="s">
        <v>7465</v>
      </c>
      <c s="35" t="s">
        <v>5</v>
      </c>
      <c s="6" t="s">
        <v>7466</v>
      </c>
      <c s="36" t="s">
        <v>54</v>
      </c>
      <c s="37">
        <v>1</v>
      </c>
      <c s="36">
        <v>0</v>
      </c>
      <c s="36">
        <f>ROUND(G3125*H3125,6)</f>
      </c>
      <c r="L3125" s="38">
        <v>0</v>
      </c>
      <c s="32">
        <f>ROUND(ROUND(L3125,2)*ROUND(G3125,3),2)</f>
      </c>
      <c s="36" t="s">
        <v>62</v>
      </c>
      <c>
        <f>(M3125*21)/100</f>
      </c>
      <c t="s">
        <v>28</v>
      </c>
    </row>
    <row r="3126" spans="1:5" ht="12.75">
      <c r="A3126" s="35" t="s">
        <v>56</v>
      </c>
      <c r="E3126" s="39" t="s">
        <v>7466</v>
      </c>
    </row>
    <row r="3127" spans="1:5" ht="25.5">
      <c r="A3127" s="35" t="s">
        <v>57</v>
      </c>
      <c r="E3127" s="42" t="s">
        <v>7467</v>
      </c>
    </row>
    <row r="3128" spans="1:5" ht="89.25">
      <c r="A3128" t="s">
        <v>58</v>
      </c>
      <c r="E3128" s="39" t="s">
        <v>7468</v>
      </c>
    </row>
    <row r="3129" spans="1:16" ht="12.75">
      <c r="A3129" t="s">
        <v>50</v>
      </c>
      <c s="34" t="s">
        <v>7469</v>
      </c>
      <c s="34" t="s">
        <v>7470</v>
      </c>
      <c s="35" t="s">
        <v>5</v>
      </c>
      <c s="6" t="s">
        <v>7471</v>
      </c>
      <c s="36" t="s">
        <v>54</v>
      </c>
      <c s="37">
        <v>3</v>
      </c>
      <c s="36">
        <v>0</v>
      </c>
      <c s="36">
        <f>ROUND(G3129*H3129,6)</f>
      </c>
      <c r="L3129" s="38">
        <v>0</v>
      </c>
      <c s="32">
        <f>ROUND(ROUND(L3129,2)*ROUND(G3129,3),2)</f>
      </c>
      <c s="36" t="s">
        <v>62</v>
      </c>
      <c>
        <f>(M3129*21)/100</f>
      </c>
      <c t="s">
        <v>28</v>
      </c>
    </row>
    <row r="3130" spans="1:5" ht="12.75">
      <c r="A3130" s="35" t="s">
        <v>56</v>
      </c>
      <c r="E3130" s="39" t="s">
        <v>7471</v>
      </c>
    </row>
    <row r="3131" spans="1:5" ht="25.5">
      <c r="A3131" s="35" t="s">
        <v>57</v>
      </c>
      <c r="E3131" s="42" t="s">
        <v>7472</v>
      </c>
    </row>
    <row r="3132" spans="1:5" ht="89.25">
      <c r="A3132" t="s">
        <v>58</v>
      </c>
      <c r="E3132" s="39" t="s">
        <v>7473</v>
      </c>
    </row>
    <row r="3133" spans="1:16" ht="12.75">
      <c r="A3133" t="s">
        <v>50</v>
      </c>
      <c s="34" t="s">
        <v>7474</v>
      </c>
      <c s="34" t="s">
        <v>7475</v>
      </c>
      <c s="35" t="s">
        <v>5</v>
      </c>
      <c s="6" t="s">
        <v>7476</v>
      </c>
      <c s="36" t="s">
        <v>54</v>
      </c>
      <c s="37">
        <v>2</v>
      </c>
      <c s="36">
        <v>0</v>
      </c>
      <c s="36">
        <f>ROUND(G3133*H3133,6)</f>
      </c>
      <c r="L3133" s="38">
        <v>0</v>
      </c>
      <c s="32">
        <f>ROUND(ROUND(L3133,2)*ROUND(G3133,3),2)</f>
      </c>
      <c s="36" t="s">
        <v>62</v>
      </c>
      <c>
        <f>(M3133*21)/100</f>
      </c>
      <c t="s">
        <v>28</v>
      </c>
    </row>
    <row r="3134" spans="1:5" ht="12.75">
      <c r="A3134" s="35" t="s">
        <v>56</v>
      </c>
      <c r="E3134" s="39" t="s">
        <v>7476</v>
      </c>
    </row>
    <row r="3135" spans="1:5" ht="25.5">
      <c r="A3135" s="35" t="s">
        <v>57</v>
      </c>
      <c r="E3135" s="42" t="s">
        <v>7477</v>
      </c>
    </row>
    <row r="3136" spans="1:5" ht="89.25">
      <c r="A3136" t="s">
        <v>58</v>
      </c>
      <c r="E3136" s="39" t="s">
        <v>7478</v>
      </c>
    </row>
    <row r="3137" spans="1:16" ht="12.75">
      <c r="A3137" t="s">
        <v>50</v>
      </c>
      <c s="34" t="s">
        <v>7479</v>
      </c>
      <c s="34" t="s">
        <v>7480</v>
      </c>
      <c s="35" t="s">
        <v>5</v>
      </c>
      <c s="6" t="s">
        <v>7481</v>
      </c>
      <c s="36" t="s">
        <v>54</v>
      </c>
      <c s="37">
        <v>1</v>
      </c>
      <c s="36">
        <v>0</v>
      </c>
      <c s="36">
        <f>ROUND(G3137*H3137,6)</f>
      </c>
      <c r="L3137" s="38">
        <v>0</v>
      </c>
      <c s="32">
        <f>ROUND(ROUND(L3137,2)*ROUND(G3137,3),2)</f>
      </c>
      <c s="36" t="s">
        <v>62</v>
      </c>
      <c>
        <f>(M3137*21)/100</f>
      </c>
      <c t="s">
        <v>28</v>
      </c>
    </row>
    <row r="3138" spans="1:5" ht="12.75">
      <c r="A3138" s="35" t="s">
        <v>56</v>
      </c>
      <c r="E3138" s="39" t="s">
        <v>7481</v>
      </c>
    </row>
    <row r="3139" spans="1:5" ht="25.5">
      <c r="A3139" s="35" t="s">
        <v>57</v>
      </c>
      <c r="E3139" s="42" t="s">
        <v>7482</v>
      </c>
    </row>
    <row r="3140" spans="1:5" ht="89.25">
      <c r="A3140" t="s">
        <v>58</v>
      </c>
      <c r="E3140" s="39" t="s">
        <v>7483</v>
      </c>
    </row>
    <row r="3141" spans="1:16" ht="12.75">
      <c r="A3141" t="s">
        <v>50</v>
      </c>
      <c s="34" t="s">
        <v>7484</v>
      </c>
      <c s="34" t="s">
        <v>7485</v>
      </c>
      <c s="35" t="s">
        <v>5</v>
      </c>
      <c s="6" t="s">
        <v>7486</v>
      </c>
      <c s="36" t="s">
        <v>54</v>
      </c>
      <c s="37">
        <v>2</v>
      </c>
      <c s="36">
        <v>0</v>
      </c>
      <c s="36">
        <f>ROUND(G3141*H3141,6)</f>
      </c>
      <c r="L3141" s="38">
        <v>0</v>
      </c>
      <c s="32">
        <f>ROUND(ROUND(L3141,2)*ROUND(G3141,3),2)</f>
      </c>
      <c s="36" t="s">
        <v>62</v>
      </c>
      <c>
        <f>(M3141*21)/100</f>
      </c>
      <c t="s">
        <v>28</v>
      </c>
    </row>
    <row r="3142" spans="1:5" ht="12.75">
      <c r="A3142" s="35" t="s">
        <v>56</v>
      </c>
      <c r="E3142" s="39" t="s">
        <v>7486</v>
      </c>
    </row>
    <row r="3143" spans="1:5" ht="25.5">
      <c r="A3143" s="35" t="s">
        <v>57</v>
      </c>
      <c r="E3143" s="42" t="s">
        <v>7487</v>
      </c>
    </row>
    <row r="3144" spans="1:5" ht="89.25">
      <c r="A3144" t="s">
        <v>58</v>
      </c>
      <c r="E3144" s="39" t="s">
        <v>7488</v>
      </c>
    </row>
    <row r="3145" spans="1:16" ht="12.75">
      <c r="A3145" t="s">
        <v>50</v>
      </c>
      <c s="34" t="s">
        <v>7489</v>
      </c>
      <c s="34" t="s">
        <v>7490</v>
      </c>
      <c s="35" t="s">
        <v>5</v>
      </c>
      <c s="6" t="s">
        <v>7491</v>
      </c>
      <c s="36" t="s">
        <v>54</v>
      </c>
      <c s="37">
        <v>2</v>
      </c>
      <c s="36">
        <v>0</v>
      </c>
      <c s="36">
        <f>ROUND(G3145*H3145,6)</f>
      </c>
      <c r="L3145" s="38">
        <v>0</v>
      </c>
      <c s="32">
        <f>ROUND(ROUND(L3145,2)*ROUND(G3145,3),2)</f>
      </c>
      <c s="36" t="s">
        <v>62</v>
      </c>
      <c>
        <f>(M3145*21)/100</f>
      </c>
      <c t="s">
        <v>28</v>
      </c>
    </row>
    <row r="3146" spans="1:5" ht="12.75">
      <c r="A3146" s="35" t="s">
        <v>56</v>
      </c>
      <c r="E3146" s="39" t="s">
        <v>7491</v>
      </c>
    </row>
    <row r="3147" spans="1:5" ht="25.5">
      <c r="A3147" s="35" t="s">
        <v>57</v>
      </c>
      <c r="E3147" s="42" t="s">
        <v>7492</v>
      </c>
    </row>
    <row r="3148" spans="1:5" ht="89.25">
      <c r="A3148" t="s">
        <v>58</v>
      </c>
      <c r="E3148" s="39" t="s">
        <v>7493</v>
      </c>
    </row>
    <row r="3149" spans="1:16" ht="12.75">
      <c r="A3149" t="s">
        <v>50</v>
      </c>
      <c s="34" t="s">
        <v>7494</v>
      </c>
      <c s="34" t="s">
        <v>7495</v>
      </c>
      <c s="35" t="s">
        <v>5</v>
      </c>
      <c s="6" t="s">
        <v>7496</v>
      </c>
      <c s="36" t="s">
        <v>54</v>
      </c>
      <c s="37">
        <v>3</v>
      </c>
      <c s="36">
        <v>0</v>
      </c>
      <c s="36">
        <f>ROUND(G3149*H3149,6)</f>
      </c>
      <c r="L3149" s="38">
        <v>0</v>
      </c>
      <c s="32">
        <f>ROUND(ROUND(L3149,2)*ROUND(G3149,3),2)</f>
      </c>
      <c s="36" t="s">
        <v>62</v>
      </c>
      <c>
        <f>(M3149*21)/100</f>
      </c>
      <c t="s">
        <v>28</v>
      </c>
    </row>
    <row r="3150" spans="1:5" ht="12.75">
      <c r="A3150" s="35" t="s">
        <v>56</v>
      </c>
      <c r="E3150" s="39" t="s">
        <v>7496</v>
      </c>
    </row>
    <row r="3151" spans="1:5" ht="25.5">
      <c r="A3151" s="35" t="s">
        <v>57</v>
      </c>
      <c r="E3151" s="42" t="s">
        <v>7497</v>
      </c>
    </row>
    <row r="3152" spans="1:5" ht="89.25">
      <c r="A3152" t="s">
        <v>58</v>
      </c>
      <c r="E3152" s="39" t="s">
        <v>7498</v>
      </c>
    </row>
    <row r="3153" spans="1:16" ht="12.75">
      <c r="A3153" t="s">
        <v>50</v>
      </c>
      <c s="34" t="s">
        <v>7499</v>
      </c>
      <c s="34" t="s">
        <v>7500</v>
      </c>
      <c s="35" t="s">
        <v>5</v>
      </c>
      <c s="6" t="s">
        <v>7501</v>
      </c>
      <c s="36" t="s">
        <v>54</v>
      </c>
      <c s="37">
        <v>1</v>
      </c>
      <c s="36">
        <v>0</v>
      </c>
      <c s="36">
        <f>ROUND(G3153*H3153,6)</f>
      </c>
      <c r="L3153" s="38">
        <v>0</v>
      </c>
      <c s="32">
        <f>ROUND(ROUND(L3153,2)*ROUND(G3153,3),2)</f>
      </c>
      <c s="36" t="s">
        <v>62</v>
      </c>
      <c>
        <f>(M3153*21)/100</f>
      </c>
      <c t="s">
        <v>28</v>
      </c>
    </row>
    <row r="3154" spans="1:5" ht="12.75">
      <c r="A3154" s="35" t="s">
        <v>56</v>
      </c>
      <c r="E3154" s="39" t="s">
        <v>7501</v>
      </c>
    </row>
    <row r="3155" spans="1:5" ht="25.5">
      <c r="A3155" s="35" t="s">
        <v>57</v>
      </c>
      <c r="E3155" s="42" t="s">
        <v>7502</v>
      </c>
    </row>
    <row r="3156" spans="1:5" ht="89.25">
      <c r="A3156" t="s">
        <v>58</v>
      </c>
      <c r="E3156" s="39" t="s">
        <v>7503</v>
      </c>
    </row>
    <row r="3157" spans="1:16" ht="12.75">
      <c r="A3157" t="s">
        <v>50</v>
      </c>
      <c s="34" t="s">
        <v>7504</v>
      </c>
      <c s="34" t="s">
        <v>7505</v>
      </c>
      <c s="35" t="s">
        <v>5</v>
      </c>
      <c s="6" t="s">
        <v>7506</v>
      </c>
      <c s="36" t="s">
        <v>54</v>
      </c>
      <c s="37">
        <v>2</v>
      </c>
      <c s="36">
        <v>0</v>
      </c>
      <c s="36">
        <f>ROUND(G3157*H3157,6)</f>
      </c>
      <c r="L3157" s="38">
        <v>0</v>
      </c>
      <c s="32">
        <f>ROUND(ROUND(L3157,2)*ROUND(G3157,3),2)</f>
      </c>
      <c s="36" t="s">
        <v>62</v>
      </c>
      <c>
        <f>(M3157*21)/100</f>
      </c>
      <c t="s">
        <v>28</v>
      </c>
    </row>
    <row r="3158" spans="1:5" ht="12.75">
      <c r="A3158" s="35" t="s">
        <v>56</v>
      </c>
      <c r="E3158" s="39" t="s">
        <v>7506</v>
      </c>
    </row>
    <row r="3159" spans="1:5" ht="25.5">
      <c r="A3159" s="35" t="s">
        <v>57</v>
      </c>
      <c r="E3159" s="42" t="s">
        <v>7507</v>
      </c>
    </row>
    <row r="3160" spans="1:5" ht="89.25">
      <c r="A3160" t="s">
        <v>58</v>
      </c>
      <c r="E3160" s="39" t="s">
        <v>7508</v>
      </c>
    </row>
    <row r="3161" spans="1:16" ht="12.75">
      <c r="A3161" t="s">
        <v>50</v>
      </c>
      <c s="34" t="s">
        <v>7509</v>
      </c>
      <c s="34" t="s">
        <v>7510</v>
      </c>
      <c s="35" t="s">
        <v>5</v>
      </c>
      <c s="6" t="s">
        <v>7511</v>
      </c>
      <c s="36" t="s">
        <v>54</v>
      </c>
      <c s="37">
        <v>1</v>
      </c>
      <c s="36">
        <v>0</v>
      </c>
      <c s="36">
        <f>ROUND(G3161*H3161,6)</f>
      </c>
      <c r="L3161" s="38">
        <v>0</v>
      </c>
      <c s="32">
        <f>ROUND(ROUND(L3161,2)*ROUND(G3161,3),2)</f>
      </c>
      <c s="36" t="s">
        <v>62</v>
      </c>
      <c>
        <f>(M3161*21)/100</f>
      </c>
      <c t="s">
        <v>28</v>
      </c>
    </row>
    <row r="3162" spans="1:5" ht="12.75">
      <c r="A3162" s="35" t="s">
        <v>56</v>
      </c>
      <c r="E3162" s="39" t="s">
        <v>7511</v>
      </c>
    </row>
    <row r="3163" spans="1:5" ht="25.5">
      <c r="A3163" s="35" t="s">
        <v>57</v>
      </c>
      <c r="E3163" s="42" t="s">
        <v>7512</v>
      </c>
    </row>
    <row r="3164" spans="1:5" ht="89.25">
      <c r="A3164" t="s">
        <v>58</v>
      </c>
      <c r="E3164" s="39" t="s">
        <v>7513</v>
      </c>
    </row>
    <row r="3165" spans="1:16" ht="12.75">
      <c r="A3165" t="s">
        <v>50</v>
      </c>
      <c s="34" t="s">
        <v>7514</v>
      </c>
      <c s="34" t="s">
        <v>7515</v>
      </c>
      <c s="35" t="s">
        <v>5</v>
      </c>
      <c s="6" t="s">
        <v>7516</v>
      </c>
      <c s="36" t="s">
        <v>54</v>
      </c>
      <c s="37">
        <v>3</v>
      </c>
      <c s="36">
        <v>0</v>
      </c>
      <c s="36">
        <f>ROUND(G3165*H3165,6)</f>
      </c>
      <c r="L3165" s="38">
        <v>0</v>
      </c>
      <c s="32">
        <f>ROUND(ROUND(L3165,2)*ROUND(G3165,3),2)</f>
      </c>
      <c s="36" t="s">
        <v>62</v>
      </c>
      <c>
        <f>(M3165*21)/100</f>
      </c>
      <c t="s">
        <v>28</v>
      </c>
    </row>
    <row r="3166" spans="1:5" ht="12.75">
      <c r="A3166" s="35" t="s">
        <v>56</v>
      </c>
      <c r="E3166" s="39" t="s">
        <v>7516</v>
      </c>
    </row>
    <row r="3167" spans="1:5" ht="25.5">
      <c r="A3167" s="35" t="s">
        <v>57</v>
      </c>
      <c r="E3167" s="42" t="s">
        <v>7517</v>
      </c>
    </row>
    <row r="3168" spans="1:5" ht="89.25">
      <c r="A3168" t="s">
        <v>58</v>
      </c>
      <c r="E3168" s="39" t="s">
        <v>7518</v>
      </c>
    </row>
    <row r="3169" spans="1:16" ht="12.75">
      <c r="A3169" t="s">
        <v>50</v>
      </c>
      <c s="34" t="s">
        <v>7519</v>
      </c>
      <c s="34" t="s">
        <v>7520</v>
      </c>
      <c s="35" t="s">
        <v>5</v>
      </c>
      <c s="6" t="s">
        <v>7521</v>
      </c>
      <c s="36" t="s">
        <v>54</v>
      </c>
      <c s="37">
        <v>1</v>
      </c>
      <c s="36">
        <v>0</v>
      </c>
      <c s="36">
        <f>ROUND(G3169*H3169,6)</f>
      </c>
      <c r="L3169" s="38">
        <v>0</v>
      </c>
      <c s="32">
        <f>ROUND(ROUND(L3169,2)*ROUND(G3169,3),2)</f>
      </c>
      <c s="36" t="s">
        <v>62</v>
      </c>
      <c>
        <f>(M3169*21)/100</f>
      </c>
      <c t="s">
        <v>28</v>
      </c>
    </row>
    <row r="3170" spans="1:5" ht="12.75">
      <c r="A3170" s="35" t="s">
        <v>56</v>
      </c>
      <c r="E3170" s="39" t="s">
        <v>7521</v>
      </c>
    </row>
    <row r="3171" spans="1:5" ht="25.5">
      <c r="A3171" s="35" t="s">
        <v>57</v>
      </c>
      <c r="E3171" s="42" t="s">
        <v>7522</v>
      </c>
    </row>
    <row r="3172" spans="1:5" ht="89.25">
      <c r="A3172" t="s">
        <v>58</v>
      </c>
      <c r="E3172" s="39" t="s">
        <v>7523</v>
      </c>
    </row>
    <row r="3173" spans="1:16" ht="12.75">
      <c r="A3173" t="s">
        <v>50</v>
      </c>
      <c s="34" t="s">
        <v>7524</v>
      </c>
      <c s="34" t="s">
        <v>7525</v>
      </c>
      <c s="35" t="s">
        <v>5</v>
      </c>
      <c s="6" t="s">
        <v>7526</v>
      </c>
      <c s="36" t="s">
        <v>54</v>
      </c>
      <c s="37">
        <v>1</v>
      </c>
      <c s="36">
        <v>0</v>
      </c>
      <c s="36">
        <f>ROUND(G3173*H3173,6)</f>
      </c>
      <c r="L3173" s="38">
        <v>0</v>
      </c>
      <c s="32">
        <f>ROUND(ROUND(L3173,2)*ROUND(G3173,3),2)</f>
      </c>
      <c s="36" t="s">
        <v>62</v>
      </c>
      <c>
        <f>(M3173*21)/100</f>
      </c>
      <c t="s">
        <v>28</v>
      </c>
    </row>
    <row r="3174" spans="1:5" ht="12.75">
      <c r="A3174" s="35" t="s">
        <v>56</v>
      </c>
      <c r="E3174" s="39" t="s">
        <v>7526</v>
      </c>
    </row>
    <row r="3175" spans="1:5" ht="25.5">
      <c r="A3175" s="35" t="s">
        <v>57</v>
      </c>
      <c r="E3175" s="42" t="s">
        <v>7527</v>
      </c>
    </row>
    <row r="3176" spans="1:5" ht="89.25">
      <c r="A3176" t="s">
        <v>58</v>
      </c>
      <c r="E3176" s="39" t="s">
        <v>7528</v>
      </c>
    </row>
    <row r="3177" spans="1:16" ht="12.75">
      <c r="A3177" t="s">
        <v>50</v>
      </c>
      <c s="34" t="s">
        <v>7529</v>
      </c>
      <c s="34" t="s">
        <v>7530</v>
      </c>
      <c s="35" t="s">
        <v>5</v>
      </c>
      <c s="6" t="s">
        <v>7531</v>
      </c>
      <c s="36" t="s">
        <v>54</v>
      </c>
      <c s="37">
        <v>6</v>
      </c>
      <c s="36">
        <v>0</v>
      </c>
      <c s="36">
        <f>ROUND(G3177*H3177,6)</f>
      </c>
      <c r="L3177" s="38">
        <v>0</v>
      </c>
      <c s="32">
        <f>ROUND(ROUND(L3177,2)*ROUND(G3177,3),2)</f>
      </c>
      <c s="36" t="s">
        <v>55</v>
      </c>
      <c>
        <f>(M3177*21)/100</f>
      </c>
      <c t="s">
        <v>28</v>
      </c>
    </row>
    <row r="3178" spans="1:5" ht="12.75">
      <c r="A3178" s="35" t="s">
        <v>56</v>
      </c>
      <c r="E3178" s="39" t="s">
        <v>7531</v>
      </c>
    </row>
    <row r="3179" spans="1:5" ht="76.5">
      <c r="A3179" s="35" t="s">
        <v>57</v>
      </c>
      <c r="E3179" s="42" t="s">
        <v>7532</v>
      </c>
    </row>
    <row r="3180" spans="1:5" ht="191.25">
      <c r="A3180" t="s">
        <v>58</v>
      </c>
      <c r="E3180" s="39" t="s">
        <v>7533</v>
      </c>
    </row>
    <row r="3181" spans="1:16" ht="12.75">
      <c r="A3181" t="s">
        <v>50</v>
      </c>
      <c s="34" t="s">
        <v>7534</v>
      </c>
      <c s="34" t="s">
        <v>7535</v>
      </c>
      <c s="35" t="s">
        <v>5</v>
      </c>
      <c s="6" t="s">
        <v>7536</v>
      </c>
      <c s="36" t="s">
        <v>54</v>
      </c>
      <c s="37">
        <v>7</v>
      </c>
      <c s="36">
        <v>0</v>
      </c>
      <c s="36">
        <f>ROUND(G3181*H3181,6)</f>
      </c>
      <c r="L3181" s="38">
        <v>0</v>
      </c>
      <c s="32">
        <f>ROUND(ROUND(L3181,2)*ROUND(G3181,3),2)</f>
      </c>
      <c s="36" t="s">
        <v>55</v>
      </c>
      <c>
        <f>(M3181*21)/100</f>
      </c>
      <c t="s">
        <v>28</v>
      </c>
    </row>
    <row r="3182" spans="1:5" ht="12.75">
      <c r="A3182" s="35" t="s">
        <v>56</v>
      </c>
      <c r="E3182" s="39" t="s">
        <v>7536</v>
      </c>
    </row>
    <row r="3183" spans="1:5" ht="89.25">
      <c r="A3183" s="35" t="s">
        <v>57</v>
      </c>
      <c r="E3183" s="42" t="s">
        <v>7537</v>
      </c>
    </row>
    <row r="3184" spans="1:5" ht="191.25">
      <c r="A3184" t="s">
        <v>58</v>
      </c>
      <c r="E3184" s="39" t="s">
        <v>7538</v>
      </c>
    </row>
    <row r="3185" spans="1:16" ht="25.5">
      <c r="A3185" t="s">
        <v>50</v>
      </c>
      <c s="34" t="s">
        <v>7539</v>
      </c>
      <c s="34" t="s">
        <v>7540</v>
      </c>
      <c s="35" t="s">
        <v>5</v>
      </c>
      <c s="6" t="s">
        <v>7541</v>
      </c>
      <c s="36" t="s">
        <v>54</v>
      </c>
      <c s="37">
        <v>9</v>
      </c>
      <c s="36">
        <v>0</v>
      </c>
      <c s="36">
        <f>ROUND(G3185*H3185,6)</f>
      </c>
      <c r="L3185" s="38">
        <v>0</v>
      </c>
      <c s="32">
        <f>ROUND(ROUND(L3185,2)*ROUND(G3185,3),2)</f>
      </c>
      <c s="36" t="s">
        <v>55</v>
      </c>
      <c>
        <f>(M3185*21)/100</f>
      </c>
      <c t="s">
        <v>28</v>
      </c>
    </row>
    <row r="3186" spans="1:5" ht="25.5">
      <c r="A3186" s="35" t="s">
        <v>56</v>
      </c>
      <c r="E3186" s="39" t="s">
        <v>7541</v>
      </c>
    </row>
    <row r="3187" spans="1:5" ht="89.25">
      <c r="A3187" s="35" t="s">
        <v>57</v>
      </c>
      <c r="E3187" s="42" t="s">
        <v>7542</v>
      </c>
    </row>
    <row r="3188" spans="1:5" ht="191.25">
      <c r="A3188" t="s">
        <v>58</v>
      </c>
      <c r="E3188" s="39" t="s">
        <v>7543</v>
      </c>
    </row>
    <row r="3189" spans="1:16" ht="25.5">
      <c r="A3189" t="s">
        <v>50</v>
      </c>
      <c s="34" t="s">
        <v>7544</v>
      </c>
      <c s="34" t="s">
        <v>7545</v>
      </c>
      <c s="35" t="s">
        <v>5</v>
      </c>
      <c s="6" t="s">
        <v>7546</v>
      </c>
      <c s="36" t="s">
        <v>54</v>
      </c>
      <c s="37">
        <v>5</v>
      </c>
      <c s="36">
        <v>0</v>
      </c>
      <c s="36">
        <f>ROUND(G3189*H3189,6)</f>
      </c>
      <c r="L3189" s="38">
        <v>0</v>
      </c>
      <c s="32">
        <f>ROUND(ROUND(L3189,2)*ROUND(G3189,3),2)</f>
      </c>
      <c s="36" t="s">
        <v>55</v>
      </c>
      <c>
        <f>(M3189*21)/100</f>
      </c>
      <c t="s">
        <v>28</v>
      </c>
    </row>
    <row r="3190" spans="1:5" ht="25.5">
      <c r="A3190" s="35" t="s">
        <v>56</v>
      </c>
      <c r="E3190" s="39" t="s">
        <v>7546</v>
      </c>
    </row>
    <row r="3191" spans="1:5" ht="89.25">
      <c r="A3191" s="35" t="s">
        <v>57</v>
      </c>
      <c r="E3191" s="42" t="s">
        <v>7547</v>
      </c>
    </row>
    <row r="3192" spans="1:5" ht="191.25">
      <c r="A3192" t="s">
        <v>58</v>
      </c>
      <c r="E3192" s="39" t="s">
        <v>7548</v>
      </c>
    </row>
    <row r="3193" spans="1:16" ht="12.75">
      <c r="A3193" t="s">
        <v>50</v>
      </c>
      <c s="34" t="s">
        <v>7549</v>
      </c>
      <c s="34" t="s">
        <v>7550</v>
      </c>
      <c s="35" t="s">
        <v>5</v>
      </c>
      <c s="6" t="s">
        <v>7551</v>
      </c>
      <c s="36" t="s">
        <v>54</v>
      </c>
      <c s="37">
        <v>135</v>
      </c>
      <c s="36">
        <v>0</v>
      </c>
      <c s="36">
        <f>ROUND(G3193*H3193,6)</f>
      </c>
      <c r="L3193" s="38">
        <v>0</v>
      </c>
      <c s="32">
        <f>ROUND(ROUND(L3193,2)*ROUND(G3193,3),2)</f>
      </c>
      <c s="36" t="s">
        <v>55</v>
      </c>
      <c>
        <f>(M3193*21)/100</f>
      </c>
      <c t="s">
        <v>28</v>
      </c>
    </row>
    <row r="3194" spans="1:5" ht="12.75">
      <c r="A3194" s="35" t="s">
        <v>56</v>
      </c>
      <c r="E3194" s="39" t="s">
        <v>7551</v>
      </c>
    </row>
    <row r="3195" spans="1:5" ht="409.5">
      <c r="A3195" s="35" t="s">
        <v>57</v>
      </c>
      <c r="E3195" s="42" t="s">
        <v>7552</v>
      </c>
    </row>
    <row r="3196" spans="1:5" ht="191.25">
      <c r="A3196" t="s">
        <v>58</v>
      </c>
      <c r="E3196" s="39" t="s">
        <v>7553</v>
      </c>
    </row>
    <row r="3197" spans="1:16" ht="12.75">
      <c r="A3197" t="s">
        <v>50</v>
      </c>
      <c s="34" t="s">
        <v>7554</v>
      </c>
      <c s="34" t="s">
        <v>7555</v>
      </c>
      <c s="35" t="s">
        <v>5</v>
      </c>
      <c s="6" t="s">
        <v>7556</v>
      </c>
      <c s="36" t="s">
        <v>54</v>
      </c>
      <c s="37">
        <v>50</v>
      </c>
      <c s="36">
        <v>0</v>
      </c>
      <c s="36">
        <f>ROUND(G3197*H3197,6)</f>
      </c>
      <c r="L3197" s="38">
        <v>0</v>
      </c>
      <c s="32">
        <f>ROUND(ROUND(L3197,2)*ROUND(G3197,3),2)</f>
      </c>
      <c s="36" t="s">
        <v>55</v>
      </c>
      <c>
        <f>(M3197*21)/100</f>
      </c>
      <c t="s">
        <v>28</v>
      </c>
    </row>
    <row r="3198" spans="1:5" ht="12.75">
      <c r="A3198" s="35" t="s">
        <v>56</v>
      </c>
      <c r="E3198" s="39" t="s">
        <v>7556</v>
      </c>
    </row>
    <row r="3199" spans="1:5" ht="409.5">
      <c r="A3199" s="35" t="s">
        <v>57</v>
      </c>
      <c r="E3199" s="42" t="s">
        <v>7557</v>
      </c>
    </row>
    <row r="3200" spans="1:5" ht="191.25">
      <c r="A3200" t="s">
        <v>58</v>
      </c>
      <c r="E3200" s="39" t="s">
        <v>7558</v>
      </c>
    </row>
    <row r="3201" spans="1:16" ht="12.75">
      <c r="A3201" t="s">
        <v>50</v>
      </c>
      <c s="34" t="s">
        <v>7559</v>
      </c>
      <c s="34" t="s">
        <v>7560</v>
      </c>
      <c s="35" t="s">
        <v>5</v>
      </c>
      <c s="6" t="s">
        <v>7561</v>
      </c>
      <c s="36" t="s">
        <v>54</v>
      </c>
      <c s="37">
        <v>37</v>
      </c>
      <c s="36">
        <v>0</v>
      </c>
      <c s="36">
        <f>ROUND(G3201*H3201,6)</f>
      </c>
      <c r="L3201" s="38">
        <v>0</v>
      </c>
      <c s="32">
        <f>ROUND(ROUND(L3201,2)*ROUND(G3201,3),2)</f>
      </c>
      <c s="36" t="s">
        <v>55</v>
      </c>
      <c>
        <f>(M3201*21)/100</f>
      </c>
      <c t="s">
        <v>28</v>
      </c>
    </row>
    <row r="3202" spans="1:5" ht="12.75">
      <c r="A3202" s="35" t="s">
        <v>56</v>
      </c>
      <c r="E3202" s="39" t="s">
        <v>7561</v>
      </c>
    </row>
    <row r="3203" spans="1:5" ht="293.25">
      <c r="A3203" s="35" t="s">
        <v>57</v>
      </c>
      <c r="E3203" s="42" t="s">
        <v>7562</v>
      </c>
    </row>
    <row r="3204" spans="1:5" ht="191.25">
      <c r="A3204" t="s">
        <v>58</v>
      </c>
      <c r="E3204" s="39" t="s">
        <v>7563</v>
      </c>
    </row>
    <row r="3205" spans="1:16" ht="12.75">
      <c r="A3205" t="s">
        <v>50</v>
      </c>
      <c s="34" t="s">
        <v>7564</v>
      </c>
      <c s="34" t="s">
        <v>7565</v>
      </c>
      <c s="35" t="s">
        <v>5</v>
      </c>
      <c s="6" t="s">
        <v>7566</v>
      </c>
      <c s="36" t="s">
        <v>54</v>
      </c>
      <c s="37">
        <v>1</v>
      </c>
      <c s="36">
        <v>0</v>
      </c>
      <c s="36">
        <f>ROUND(G3205*H3205,6)</f>
      </c>
      <c r="L3205" s="38">
        <v>0</v>
      </c>
      <c s="32">
        <f>ROUND(ROUND(L3205,2)*ROUND(G3205,3),2)</f>
      </c>
      <c s="36" t="s">
        <v>55</v>
      </c>
      <c>
        <f>(M3205*21)/100</f>
      </c>
      <c t="s">
        <v>28</v>
      </c>
    </row>
    <row r="3206" spans="1:5" ht="12.75">
      <c r="A3206" s="35" t="s">
        <v>56</v>
      </c>
      <c r="E3206" s="39" t="s">
        <v>7566</v>
      </c>
    </row>
    <row r="3207" spans="1:5" ht="25.5">
      <c r="A3207" s="35" t="s">
        <v>57</v>
      </c>
      <c r="E3207" s="42" t="s">
        <v>5432</v>
      </c>
    </row>
    <row r="3208" spans="1:5" ht="191.25">
      <c r="A3208" t="s">
        <v>58</v>
      </c>
      <c r="E3208" s="39" t="s">
        <v>7567</v>
      </c>
    </row>
    <row r="3209" spans="1:16" ht="25.5">
      <c r="A3209" t="s">
        <v>50</v>
      </c>
      <c s="34" t="s">
        <v>7568</v>
      </c>
      <c s="34" t="s">
        <v>7569</v>
      </c>
      <c s="35" t="s">
        <v>5</v>
      </c>
      <c s="6" t="s">
        <v>7570</v>
      </c>
      <c s="36" t="s">
        <v>54</v>
      </c>
      <c s="37">
        <v>18</v>
      </c>
      <c s="36">
        <v>0</v>
      </c>
      <c s="36">
        <f>ROUND(G3209*H3209,6)</f>
      </c>
      <c r="L3209" s="38">
        <v>0</v>
      </c>
      <c s="32">
        <f>ROUND(ROUND(L3209,2)*ROUND(G3209,3),2)</f>
      </c>
      <c s="36" t="s">
        <v>55</v>
      </c>
      <c>
        <f>(M3209*21)/100</f>
      </c>
      <c t="s">
        <v>28</v>
      </c>
    </row>
    <row r="3210" spans="1:5" ht="25.5">
      <c r="A3210" s="35" t="s">
        <v>56</v>
      </c>
      <c r="E3210" s="39" t="s">
        <v>7570</v>
      </c>
    </row>
    <row r="3211" spans="1:5" ht="89.25">
      <c r="A3211" s="35" t="s">
        <v>57</v>
      </c>
      <c r="E3211" s="42" t="s">
        <v>7571</v>
      </c>
    </row>
    <row r="3212" spans="1:5" ht="191.25">
      <c r="A3212" t="s">
        <v>58</v>
      </c>
      <c r="E3212" s="39" t="s">
        <v>7572</v>
      </c>
    </row>
    <row r="3213" spans="1:16" ht="25.5">
      <c r="A3213" t="s">
        <v>50</v>
      </c>
      <c s="34" t="s">
        <v>7573</v>
      </c>
      <c s="34" t="s">
        <v>7574</v>
      </c>
      <c s="35" t="s">
        <v>5</v>
      </c>
      <c s="6" t="s">
        <v>7575</v>
      </c>
      <c s="36" t="s">
        <v>54</v>
      </c>
      <c s="37">
        <v>43</v>
      </c>
      <c s="36">
        <v>0</v>
      </c>
      <c s="36">
        <f>ROUND(G3213*H3213,6)</f>
      </c>
      <c r="L3213" s="38">
        <v>0</v>
      </c>
      <c s="32">
        <f>ROUND(ROUND(L3213,2)*ROUND(G3213,3),2)</f>
      </c>
      <c s="36" t="s">
        <v>55</v>
      </c>
      <c>
        <f>(M3213*21)/100</f>
      </c>
      <c t="s">
        <v>28</v>
      </c>
    </row>
    <row r="3214" spans="1:5" ht="25.5">
      <c r="A3214" s="35" t="s">
        <v>56</v>
      </c>
      <c r="E3214" s="39" t="s">
        <v>7575</v>
      </c>
    </row>
    <row r="3215" spans="1:5" ht="306">
      <c r="A3215" s="35" t="s">
        <v>57</v>
      </c>
      <c r="E3215" s="42" t="s">
        <v>7576</v>
      </c>
    </row>
    <row r="3216" spans="1:5" ht="191.25">
      <c r="A3216" t="s">
        <v>58</v>
      </c>
      <c r="E3216" s="39" t="s">
        <v>7577</v>
      </c>
    </row>
    <row r="3217" spans="1:16" ht="12.75">
      <c r="A3217" t="s">
        <v>50</v>
      </c>
      <c s="34" t="s">
        <v>7578</v>
      </c>
      <c s="34" t="s">
        <v>7579</v>
      </c>
      <c s="35" t="s">
        <v>5</v>
      </c>
      <c s="6" t="s">
        <v>7580</v>
      </c>
      <c s="36" t="s">
        <v>54</v>
      </c>
      <c s="37">
        <v>18</v>
      </c>
      <c s="36">
        <v>0</v>
      </c>
      <c s="36">
        <f>ROUND(G3217*H3217,6)</f>
      </c>
      <c r="L3217" s="38">
        <v>0</v>
      </c>
      <c s="32">
        <f>ROUND(ROUND(L3217,2)*ROUND(G3217,3),2)</f>
      </c>
      <c s="36" t="s">
        <v>55</v>
      </c>
      <c>
        <f>(M3217*21)/100</f>
      </c>
      <c t="s">
        <v>28</v>
      </c>
    </row>
    <row r="3218" spans="1:5" ht="12.75">
      <c r="A3218" s="35" t="s">
        <v>56</v>
      </c>
      <c r="E3218" s="39" t="s">
        <v>7580</v>
      </c>
    </row>
    <row r="3219" spans="1:5" ht="153">
      <c r="A3219" s="35" t="s">
        <v>57</v>
      </c>
      <c r="E3219" s="42" t="s">
        <v>7581</v>
      </c>
    </row>
    <row r="3220" spans="1:5" ht="191.25">
      <c r="A3220" t="s">
        <v>58</v>
      </c>
      <c r="E3220" s="39" t="s">
        <v>7582</v>
      </c>
    </row>
    <row r="3221" spans="1:16" ht="25.5">
      <c r="A3221" t="s">
        <v>50</v>
      </c>
      <c s="34" t="s">
        <v>7583</v>
      </c>
      <c s="34" t="s">
        <v>7584</v>
      </c>
      <c s="35" t="s">
        <v>5</v>
      </c>
      <c s="6" t="s">
        <v>7585</v>
      </c>
      <c s="36" t="s">
        <v>54</v>
      </c>
      <c s="37">
        <v>1</v>
      </c>
      <c s="36">
        <v>0</v>
      </c>
      <c s="36">
        <f>ROUND(G3221*H3221,6)</f>
      </c>
      <c r="L3221" s="38">
        <v>0</v>
      </c>
      <c s="32">
        <f>ROUND(ROUND(L3221,2)*ROUND(G3221,3),2)</f>
      </c>
      <c s="36" t="s">
        <v>55</v>
      </c>
      <c>
        <f>(M3221*21)/100</f>
      </c>
      <c t="s">
        <v>28</v>
      </c>
    </row>
    <row r="3222" spans="1:5" ht="25.5">
      <c r="A3222" s="35" t="s">
        <v>56</v>
      </c>
      <c r="E3222" s="39" t="s">
        <v>7585</v>
      </c>
    </row>
    <row r="3223" spans="1:5" ht="25.5">
      <c r="A3223" s="35" t="s">
        <v>57</v>
      </c>
      <c r="E3223" s="42" t="s">
        <v>4991</v>
      </c>
    </row>
    <row r="3224" spans="1:5" ht="191.25">
      <c r="A3224" t="s">
        <v>58</v>
      </c>
      <c r="E3224" s="39" t="s">
        <v>7586</v>
      </c>
    </row>
    <row r="3225" spans="1:16" ht="12.75">
      <c r="A3225" t="s">
        <v>50</v>
      </c>
      <c s="34" t="s">
        <v>7587</v>
      </c>
      <c s="34" t="s">
        <v>7588</v>
      </c>
      <c s="35" t="s">
        <v>5</v>
      </c>
      <c s="6" t="s">
        <v>7589</v>
      </c>
      <c s="36" t="s">
        <v>54</v>
      </c>
      <c s="37">
        <v>3</v>
      </c>
      <c s="36">
        <v>0</v>
      </c>
      <c s="36">
        <f>ROUND(G3225*H3225,6)</f>
      </c>
      <c r="L3225" s="38">
        <v>0</v>
      </c>
      <c s="32">
        <f>ROUND(ROUND(L3225,2)*ROUND(G3225,3),2)</f>
      </c>
      <c s="36" t="s">
        <v>55</v>
      </c>
      <c>
        <f>(M3225*21)/100</f>
      </c>
      <c t="s">
        <v>28</v>
      </c>
    </row>
    <row r="3226" spans="1:5" ht="12.75">
      <c r="A3226" s="35" t="s">
        <v>56</v>
      </c>
      <c r="E3226" s="39" t="s">
        <v>7589</v>
      </c>
    </row>
    <row r="3227" spans="1:5" ht="25.5">
      <c r="A3227" s="35" t="s">
        <v>57</v>
      </c>
      <c r="E3227" s="42" t="s">
        <v>6028</v>
      </c>
    </row>
    <row r="3228" spans="1:5" ht="191.25">
      <c r="A3228" t="s">
        <v>58</v>
      </c>
      <c r="E3228" s="39" t="s">
        <v>7590</v>
      </c>
    </row>
    <row r="3229" spans="1:16" ht="12.75">
      <c r="A3229" t="s">
        <v>50</v>
      </c>
      <c s="34" t="s">
        <v>7591</v>
      </c>
      <c s="34" t="s">
        <v>7592</v>
      </c>
      <c s="35" t="s">
        <v>5</v>
      </c>
      <c s="6" t="s">
        <v>7593</v>
      </c>
      <c s="36" t="s">
        <v>54</v>
      </c>
      <c s="37">
        <v>10</v>
      </c>
      <c s="36">
        <v>0</v>
      </c>
      <c s="36">
        <f>ROUND(G3229*H3229,6)</f>
      </c>
      <c r="L3229" s="38">
        <v>0</v>
      </c>
      <c s="32">
        <f>ROUND(ROUND(L3229,2)*ROUND(G3229,3),2)</f>
      </c>
      <c s="36" t="s">
        <v>55</v>
      </c>
      <c>
        <f>(M3229*21)/100</f>
      </c>
      <c t="s">
        <v>28</v>
      </c>
    </row>
    <row r="3230" spans="1:5" ht="12.75">
      <c r="A3230" s="35" t="s">
        <v>56</v>
      </c>
      <c r="E3230" s="39" t="s">
        <v>7593</v>
      </c>
    </row>
    <row r="3231" spans="1:5" ht="140.25">
      <c r="A3231" s="35" t="s">
        <v>57</v>
      </c>
      <c r="E3231" s="42" t="s">
        <v>7594</v>
      </c>
    </row>
    <row r="3232" spans="1:5" ht="191.25">
      <c r="A3232" t="s">
        <v>58</v>
      </c>
      <c r="E3232" s="39" t="s">
        <v>7595</v>
      </c>
    </row>
    <row r="3233" spans="1:16" ht="12.75">
      <c r="A3233" t="s">
        <v>50</v>
      </c>
      <c s="34" t="s">
        <v>7596</v>
      </c>
      <c s="34" t="s">
        <v>7597</v>
      </c>
      <c s="35" t="s">
        <v>5</v>
      </c>
      <c s="6" t="s">
        <v>7598</v>
      </c>
      <c s="36" t="s">
        <v>54</v>
      </c>
      <c s="37">
        <v>108</v>
      </c>
      <c s="36">
        <v>0</v>
      </c>
      <c s="36">
        <f>ROUND(G3233*H3233,6)</f>
      </c>
      <c r="L3233" s="38">
        <v>0</v>
      </c>
      <c s="32">
        <f>ROUND(ROUND(L3233,2)*ROUND(G3233,3),2)</f>
      </c>
      <c s="36" t="s">
        <v>55</v>
      </c>
      <c>
        <f>(M3233*21)/100</f>
      </c>
      <c t="s">
        <v>28</v>
      </c>
    </row>
    <row r="3234" spans="1:5" ht="12.75">
      <c r="A3234" s="35" t="s">
        <v>56</v>
      </c>
      <c r="E3234" s="39" t="s">
        <v>7598</v>
      </c>
    </row>
    <row r="3235" spans="1:5" ht="409.5">
      <c r="A3235" s="35" t="s">
        <v>57</v>
      </c>
      <c r="E3235" s="42" t="s">
        <v>7599</v>
      </c>
    </row>
    <row r="3236" spans="1:5" ht="140.25">
      <c r="A3236" t="s">
        <v>58</v>
      </c>
      <c r="E3236" s="39" t="s">
        <v>7600</v>
      </c>
    </row>
    <row r="3237" spans="1:16" ht="12.75">
      <c r="A3237" t="s">
        <v>50</v>
      </c>
      <c s="34" t="s">
        <v>7601</v>
      </c>
      <c s="34" t="s">
        <v>7602</v>
      </c>
      <c s="35" t="s">
        <v>5</v>
      </c>
      <c s="6" t="s">
        <v>7603</v>
      </c>
      <c s="36" t="s">
        <v>54</v>
      </c>
      <c s="37">
        <v>223</v>
      </c>
      <c s="36">
        <v>0</v>
      </c>
      <c s="36">
        <f>ROUND(G3237*H3237,6)</f>
      </c>
      <c r="L3237" s="38">
        <v>0</v>
      </c>
      <c s="32">
        <f>ROUND(ROUND(L3237,2)*ROUND(G3237,3),2)</f>
      </c>
      <c s="36" t="s">
        <v>55</v>
      </c>
      <c>
        <f>(M3237*21)/100</f>
      </c>
      <c t="s">
        <v>28</v>
      </c>
    </row>
    <row r="3238" spans="1:5" ht="12.75">
      <c r="A3238" s="35" t="s">
        <v>56</v>
      </c>
      <c r="E3238" s="39" t="s">
        <v>7603</v>
      </c>
    </row>
    <row r="3239" spans="1:5" ht="409.5">
      <c r="A3239" s="35" t="s">
        <v>57</v>
      </c>
      <c r="E3239" s="42" t="s">
        <v>7604</v>
      </c>
    </row>
    <row r="3240" spans="1:5" ht="140.25">
      <c r="A3240" t="s">
        <v>58</v>
      </c>
      <c r="E3240" s="39" t="s">
        <v>7605</v>
      </c>
    </row>
    <row r="3241" spans="1:16" ht="12.75">
      <c r="A3241" t="s">
        <v>50</v>
      </c>
      <c s="34" t="s">
        <v>7606</v>
      </c>
      <c s="34" t="s">
        <v>7607</v>
      </c>
      <c s="35" t="s">
        <v>5</v>
      </c>
      <c s="6" t="s">
        <v>7608</v>
      </c>
      <c s="36" t="s">
        <v>54</v>
      </c>
      <c s="37">
        <v>72</v>
      </c>
      <c s="36">
        <v>0</v>
      </c>
      <c s="36">
        <f>ROUND(G3241*H3241,6)</f>
      </c>
      <c r="L3241" s="38">
        <v>0</v>
      </c>
      <c s="32">
        <f>ROUND(ROUND(L3241,2)*ROUND(G3241,3),2)</f>
      </c>
      <c s="36" t="s">
        <v>55</v>
      </c>
      <c>
        <f>(M3241*21)/100</f>
      </c>
      <c t="s">
        <v>28</v>
      </c>
    </row>
    <row r="3242" spans="1:5" ht="12.75">
      <c r="A3242" s="35" t="s">
        <v>56</v>
      </c>
      <c r="E3242" s="39" t="s">
        <v>7608</v>
      </c>
    </row>
    <row r="3243" spans="1:5" ht="409.5">
      <c r="A3243" s="35" t="s">
        <v>57</v>
      </c>
      <c r="E3243" s="42" t="s">
        <v>7609</v>
      </c>
    </row>
    <row r="3244" spans="1:5" ht="140.25">
      <c r="A3244" t="s">
        <v>58</v>
      </c>
      <c r="E3244" s="39" t="s">
        <v>7610</v>
      </c>
    </row>
    <row r="3245" spans="1:16" ht="12.75">
      <c r="A3245" t="s">
        <v>50</v>
      </c>
      <c s="34" t="s">
        <v>7611</v>
      </c>
      <c s="34" t="s">
        <v>7612</v>
      </c>
      <c s="35" t="s">
        <v>5</v>
      </c>
      <c s="6" t="s">
        <v>7613</v>
      </c>
      <c s="36" t="s">
        <v>54</v>
      </c>
      <c s="37">
        <v>1</v>
      </c>
      <c s="36">
        <v>0</v>
      </c>
      <c s="36">
        <f>ROUND(G3245*H3245,6)</f>
      </c>
      <c r="L3245" s="38">
        <v>0</v>
      </c>
      <c s="32">
        <f>ROUND(ROUND(L3245,2)*ROUND(G3245,3),2)</f>
      </c>
      <c s="36" t="s">
        <v>55</v>
      </c>
      <c>
        <f>(M3245*21)/100</f>
      </c>
      <c t="s">
        <v>28</v>
      </c>
    </row>
    <row r="3246" spans="1:5" ht="12.75">
      <c r="A3246" s="35" t="s">
        <v>56</v>
      </c>
      <c r="E3246" s="39" t="s">
        <v>7613</v>
      </c>
    </row>
    <row r="3247" spans="1:5" ht="25.5">
      <c r="A3247" s="35" t="s">
        <v>57</v>
      </c>
      <c r="E3247" s="42" t="s">
        <v>7614</v>
      </c>
    </row>
    <row r="3248" spans="1:5" ht="242.25">
      <c r="A3248" t="s">
        <v>58</v>
      </c>
      <c r="E3248" s="39" t="s">
        <v>7615</v>
      </c>
    </row>
    <row r="3249" spans="1:16" ht="12.75">
      <c r="A3249" t="s">
        <v>50</v>
      </c>
      <c s="34" t="s">
        <v>7616</v>
      </c>
      <c s="34" t="s">
        <v>7617</v>
      </c>
      <c s="35" t="s">
        <v>5</v>
      </c>
      <c s="6" t="s">
        <v>7618</v>
      </c>
      <c s="36" t="s">
        <v>54</v>
      </c>
      <c s="37">
        <v>1</v>
      </c>
      <c s="36">
        <v>0</v>
      </c>
      <c s="36">
        <f>ROUND(G3249*H3249,6)</f>
      </c>
      <c r="L3249" s="38">
        <v>0</v>
      </c>
      <c s="32">
        <f>ROUND(ROUND(L3249,2)*ROUND(G3249,3),2)</f>
      </c>
      <c s="36" t="s">
        <v>55</v>
      </c>
      <c>
        <f>(M3249*21)/100</f>
      </c>
      <c t="s">
        <v>28</v>
      </c>
    </row>
    <row r="3250" spans="1:5" ht="12.75">
      <c r="A3250" s="35" t="s">
        <v>56</v>
      </c>
      <c r="E3250" s="39" t="s">
        <v>7618</v>
      </c>
    </row>
    <row r="3251" spans="1:5" ht="25.5">
      <c r="A3251" s="35" t="s">
        <v>57</v>
      </c>
      <c r="E3251" s="42" t="s">
        <v>7619</v>
      </c>
    </row>
    <row r="3252" spans="1:5" ht="140.25">
      <c r="A3252" t="s">
        <v>58</v>
      </c>
      <c r="E3252" s="39" t="s">
        <v>7620</v>
      </c>
    </row>
    <row r="3253" spans="1:16" ht="12.75">
      <c r="A3253" t="s">
        <v>50</v>
      </c>
      <c s="34" t="s">
        <v>7621</v>
      </c>
      <c s="34" t="s">
        <v>7622</v>
      </c>
      <c s="35" t="s">
        <v>5</v>
      </c>
      <c s="6" t="s">
        <v>7623</v>
      </c>
      <c s="36" t="s">
        <v>54</v>
      </c>
      <c s="37">
        <v>173</v>
      </c>
      <c s="36">
        <v>0</v>
      </c>
      <c s="36">
        <f>ROUND(G3253*H3253,6)</f>
      </c>
      <c r="L3253" s="38">
        <v>0</v>
      </c>
      <c s="32">
        <f>ROUND(ROUND(L3253,2)*ROUND(G3253,3),2)</f>
      </c>
      <c s="36" t="s">
        <v>55</v>
      </c>
      <c>
        <f>(M3253*21)/100</f>
      </c>
      <c t="s">
        <v>28</v>
      </c>
    </row>
    <row r="3254" spans="1:5" ht="12.75">
      <c r="A3254" s="35" t="s">
        <v>56</v>
      </c>
      <c r="E3254" s="39" t="s">
        <v>7623</v>
      </c>
    </row>
    <row r="3255" spans="1:5" ht="409.5">
      <c r="A3255" s="35" t="s">
        <v>57</v>
      </c>
      <c r="E3255" s="42" t="s">
        <v>7624</v>
      </c>
    </row>
    <row r="3256" spans="1:5" ht="191.25">
      <c r="A3256" t="s">
        <v>58</v>
      </c>
      <c r="E3256" s="39" t="s">
        <v>7625</v>
      </c>
    </row>
    <row r="3257" spans="1:16" ht="12.75">
      <c r="A3257" t="s">
        <v>50</v>
      </c>
      <c s="34" t="s">
        <v>7626</v>
      </c>
      <c s="34" t="s">
        <v>7627</v>
      </c>
      <c s="35" t="s">
        <v>5</v>
      </c>
      <c s="6" t="s">
        <v>7628</v>
      </c>
      <c s="36" t="s">
        <v>54</v>
      </c>
      <c s="37">
        <v>39</v>
      </c>
      <c s="36">
        <v>0</v>
      </c>
      <c s="36">
        <f>ROUND(G3257*H3257,6)</f>
      </c>
      <c r="L3257" s="38">
        <v>0</v>
      </c>
      <c s="32">
        <f>ROUND(ROUND(L3257,2)*ROUND(G3257,3),2)</f>
      </c>
      <c s="36" t="s">
        <v>55</v>
      </c>
      <c>
        <f>(M3257*21)/100</f>
      </c>
      <c t="s">
        <v>28</v>
      </c>
    </row>
    <row r="3258" spans="1:5" ht="12.75">
      <c r="A3258" s="35" t="s">
        <v>56</v>
      </c>
      <c r="E3258" s="39" t="s">
        <v>7628</v>
      </c>
    </row>
    <row r="3259" spans="1:5" ht="318.75">
      <c r="A3259" s="35" t="s">
        <v>57</v>
      </c>
      <c r="E3259" s="42" t="s">
        <v>7629</v>
      </c>
    </row>
    <row r="3260" spans="1:5" ht="191.25">
      <c r="A3260" t="s">
        <v>58</v>
      </c>
      <c r="E3260" s="39" t="s">
        <v>7630</v>
      </c>
    </row>
    <row r="3261" spans="1:16" ht="25.5">
      <c r="A3261" t="s">
        <v>50</v>
      </c>
      <c s="34" t="s">
        <v>7631</v>
      </c>
      <c s="34" t="s">
        <v>7632</v>
      </c>
      <c s="35" t="s">
        <v>5</v>
      </c>
      <c s="6" t="s">
        <v>7633</v>
      </c>
      <c s="36" t="s">
        <v>54</v>
      </c>
      <c s="37">
        <v>50</v>
      </c>
      <c s="36">
        <v>0</v>
      </c>
      <c s="36">
        <f>ROUND(G3261*H3261,6)</f>
      </c>
      <c r="L3261" s="38">
        <v>0</v>
      </c>
      <c s="32">
        <f>ROUND(ROUND(L3261,2)*ROUND(G3261,3),2)</f>
      </c>
      <c s="36" t="s">
        <v>55</v>
      </c>
      <c>
        <f>(M3261*21)/100</f>
      </c>
      <c t="s">
        <v>28</v>
      </c>
    </row>
    <row r="3262" spans="1:5" ht="25.5">
      <c r="A3262" s="35" t="s">
        <v>56</v>
      </c>
      <c r="E3262" s="39" t="s">
        <v>7633</v>
      </c>
    </row>
    <row r="3263" spans="1:5" ht="369.75">
      <c r="A3263" s="35" t="s">
        <v>57</v>
      </c>
      <c r="E3263" s="42" t="s">
        <v>7634</v>
      </c>
    </row>
    <row r="3264" spans="1:5" ht="191.25">
      <c r="A3264" t="s">
        <v>58</v>
      </c>
      <c r="E3264" s="39" t="s">
        <v>7635</v>
      </c>
    </row>
    <row r="3265" spans="1:16" ht="25.5">
      <c r="A3265" t="s">
        <v>50</v>
      </c>
      <c s="34" t="s">
        <v>7636</v>
      </c>
      <c s="34" t="s">
        <v>7637</v>
      </c>
      <c s="35" t="s">
        <v>5</v>
      </c>
      <c s="6" t="s">
        <v>7638</v>
      </c>
      <c s="36" t="s">
        <v>54</v>
      </c>
      <c s="37">
        <v>31</v>
      </c>
      <c s="36">
        <v>0</v>
      </c>
      <c s="36">
        <f>ROUND(G3265*H3265,6)</f>
      </c>
      <c r="L3265" s="38">
        <v>0</v>
      </c>
      <c s="32">
        <f>ROUND(ROUND(L3265,2)*ROUND(G3265,3),2)</f>
      </c>
      <c s="36" t="s">
        <v>55</v>
      </c>
      <c>
        <f>(M3265*21)/100</f>
      </c>
      <c t="s">
        <v>28</v>
      </c>
    </row>
    <row r="3266" spans="1:5" ht="25.5">
      <c r="A3266" s="35" t="s">
        <v>56</v>
      </c>
      <c r="E3266" s="39" t="s">
        <v>7638</v>
      </c>
    </row>
    <row r="3267" spans="1:5" ht="255">
      <c r="A3267" s="35" t="s">
        <v>57</v>
      </c>
      <c r="E3267" s="42" t="s">
        <v>7639</v>
      </c>
    </row>
    <row r="3268" spans="1:5" ht="191.25">
      <c r="A3268" t="s">
        <v>58</v>
      </c>
      <c r="E3268" s="39" t="s">
        <v>7640</v>
      </c>
    </row>
    <row r="3269" spans="1:16" ht="12.75">
      <c r="A3269" t="s">
        <v>50</v>
      </c>
      <c s="34" t="s">
        <v>7641</v>
      </c>
      <c s="34" t="s">
        <v>7642</v>
      </c>
      <c s="35" t="s">
        <v>5</v>
      </c>
      <c s="6" t="s">
        <v>7643</v>
      </c>
      <c s="36" t="s">
        <v>54</v>
      </c>
      <c s="37">
        <v>395.205</v>
      </c>
      <c s="36">
        <v>0</v>
      </c>
      <c s="36">
        <f>ROUND(G3269*H3269,6)</f>
      </c>
      <c r="L3269" s="38">
        <v>0</v>
      </c>
      <c s="32">
        <f>ROUND(ROUND(L3269,2)*ROUND(G3269,3),2)</f>
      </c>
      <c s="36" t="s">
        <v>55</v>
      </c>
      <c>
        <f>(M3269*21)/100</f>
      </c>
      <c t="s">
        <v>28</v>
      </c>
    </row>
    <row r="3270" spans="1:5" ht="12.75">
      <c r="A3270" s="35" t="s">
        <v>56</v>
      </c>
      <c r="E3270" s="39" t="s">
        <v>7643</v>
      </c>
    </row>
    <row r="3271" spans="1:5" ht="409.5">
      <c r="A3271" s="35" t="s">
        <v>57</v>
      </c>
      <c r="E3271" s="42" t="s">
        <v>7644</v>
      </c>
    </row>
    <row r="3272" spans="1:5" ht="140.25">
      <c r="A3272" t="s">
        <v>58</v>
      </c>
      <c r="E3272" s="39" t="s">
        <v>7645</v>
      </c>
    </row>
    <row r="3273" spans="1:16" ht="12.75">
      <c r="A3273" t="s">
        <v>50</v>
      </c>
      <c s="34" t="s">
        <v>7646</v>
      </c>
      <c s="34" t="s">
        <v>7647</v>
      </c>
      <c s="35" t="s">
        <v>5</v>
      </c>
      <c s="6" t="s">
        <v>7648</v>
      </c>
      <c s="36" t="s">
        <v>54</v>
      </c>
      <c s="37">
        <v>120.918</v>
      </c>
      <c s="36">
        <v>0</v>
      </c>
      <c s="36">
        <f>ROUND(G3273*H3273,6)</f>
      </c>
      <c r="L3273" s="38">
        <v>0</v>
      </c>
      <c s="32">
        <f>ROUND(ROUND(L3273,2)*ROUND(G3273,3),2)</f>
      </c>
      <c s="36" t="s">
        <v>55</v>
      </c>
      <c>
        <f>(M3273*21)/100</f>
      </c>
      <c t="s">
        <v>28</v>
      </c>
    </row>
    <row r="3274" spans="1:5" ht="12.75">
      <c r="A3274" s="35" t="s">
        <v>56</v>
      </c>
      <c r="E3274" s="39" t="s">
        <v>7648</v>
      </c>
    </row>
    <row r="3275" spans="1:5" ht="306">
      <c r="A3275" s="35" t="s">
        <v>57</v>
      </c>
      <c r="E3275" s="42" t="s">
        <v>7649</v>
      </c>
    </row>
    <row r="3276" spans="1:5" ht="140.25">
      <c r="A3276" t="s">
        <v>58</v>
      </c>
      <c r="E3276" s="39" t="s">
        <v>7650</v>
      </c>
    </row>
    <row r="3277" spans="1:16" ht="12.75">
      <c r="A3277" t="s">
        <v>50</v>
      </c>
      <c s="34" t="s">
        <v>7651</v>
      </c>
      <c s="34" t="s">
        <v>7652</v>
      </c>
      <c s="35" t="s">
        <v>5</v>
      </c>
      <c s="6" t="s">
        <v>7653</v>
      </c>
      <c s="36" t="s">
        <v>54</v>
      </c>
      <c s="37">
        <v>4</v>
      </c>
      <c s="36">
        <v>0</v>
      </c>
      <c s="36">
        <f>ROUND(G3277*H3277,6)</f>
      </c>
      <c r="L3277" s="38">
        <v>0</v>
      </c>
      <c s="32">
        <f>ROUND(ROUND(L3277,2)*ROUND(G3277,3),2)</f>
      </c>
      <c s="36" t="s">
        <v>55</v>
      </c>
      <c>
        <f>(M3277*21)/100</f>
      </c>
      <c t="s">
        <v>28</v>
      </c>
    </row>
    <row r="3278" spans="1:5" ht="12.75">
      <c r="A3278" s="35" t="s">
        <v>56</v>
      </c>
      <c r="E3278" s="39" t="s">
        <v>7653</v>
      </c>
    </row>
    <row r="3279" spans="1:5" ht="12.75">
      <c r="A3279" s="35" t="s">
        <v>57</v>
      </c>
      <c r="E3279" s="40" t="s">
        <v>5</v>
      </c>
    </row>
    <row r="3280" spans="1:5" ht="191.25">
      <c r="A3280" t="s">
        <v>58</v>
      </c>
      <c r="E3280" s="39" t="s">
        <v>7654</v>
      </c>
    </row>
    <row r="3281" spans="1:16" ht="12.75">
      <c r="A3281" t="s">
        <v>50</v>
      </c>
      <c s="34" t="s">
        <v>7655</v>
      </c>
      <c s="34" t="s">
        <v>7656</v>
      </c>
      <c s="35" t="s">
        <v>5</v>
      </c>
      <c s="6" t="s">
        <v>7657</v>
      </c>
      <c s="36" t="s">
        <v>54</v>
      </c>
      <c s="37">
        <v>7</v>
      </c>
      <c s="36">
        <v>0</v>
      </c>
      <c s="36">
        <f>ROUND(G3281*H3281,6)</f>
      </c>
      <c r="L3281" s="38">
        <v>0</v>
      </c>
      <c s="32">
        <f>ROUND(ROUND(L3281,2)*ROUND(G3281,3),2)</f>
      </c>
      <c s="36" t="s">
        <v>55</v>
      </c>
      <c>
        <f>(M3281*21)/100</f>
      </c>
      <c t="s">
        <v>28</v>
      </c>
    </row>
    <row r="3282" spans="1:5" ht="12.75">
      <c r="A3282" s="35" t="s">
        <v>56</v>
      </c>
      <c r="E3282" s="39" t="s">
        <v>7657</v>
      </c>
    </row>
    <row r="3283" spans="1:5" ht="51">
      <c r="A3283" s="35" t="s">
        <v>57</v>
      </c>
      <c r="E3283" s="42" t="s">
        <v>7658</v>
      </c>
    </row>
    <row r="3284" spans="1:5" ht="191.25">
      <c r="A3284" t="s">
        <v>58</v>
      </c>
      <c r="E3284" s="39" t="s">
        <v>7659</v>
      </c>
    </row>
    <row r="3285" spans="1:16" ht="12.75">
      <c r="A3285" t="s">
        <v>50</v>
      </c>
      <c s="34" t="s">
        <v>7660</v>
      </c>
      <c s="34" t="s">
        <v>7661</v>
      </c>
      <c s="35" t="s">
        <v>5</v>
      </c>
      <c s="6" t="s">
        <v>7662</v>
      </c>
      <c s="36" t="s">
        <v>54</v>
      </c>
      <c s="37">
        <v>4</v>
      </c>
      <c s="36">
        <v>0</v>
      </c>
      <c s="36">
        <f>ROUND(G3285*H3285,6)</f>
      </c>
      <c r="L3285" s="38">
        <v>0</v>
      </c>
      <c s="32">
        <f>ROUND(ROUND(L3285,2)*ROUND(G3285,3),2)</f>
      </c>
      <c s="36" t="s">
        <v>55</v>
      </c>
      <c>
        <f>(M3285*21)/100</f>
      </c>
      <c t="s">
        <v>28</v>
      </c>
    </row>
    <row r="3286" spans="1:5" ht="12.75">
      <c r="A3286" s="35" t="s">
        <v>56</v>
      </c>
      <c r="E3286" s="39" t="s">
        <v>7662</v>
      </c>
    </row>
    <row r="3287" spans="1:5" ht="51">
      <c r="A3287" s="35" t="s">
        <v>57</v>
      </c>
      <c r="E3287" s="42" t="s">
        <v>7663</v>
      </c>
    </row>
    <row r="3288" spans="1:5" ht="140.25">
      <c r="A3288" t="s">
        <v>58</v>
      </c>
      <c r="E3288" s="39" t="s">
        <v>7664</v>
      </c>
    </row>
    <row r="3289" spans="1:16" ht="12.75">
      <c r="A3289" t="s">
        <v>50</v>
      </c>
      <c s="34" t="s">
        <v>7665</v>
      </c>
      <c s="34" t="s">
        <v>7666</v>
      </c>
      <c s="35" t="s">
        <v>5</v>
      </c>
      <c s="6" t="s">
        <v>7667</v>
      </c>
      <c s="36" t="s">
        <v>239</v>
      </c>
      <c s="37">
        <v>1</v>
      </c>
      <c s="36">
        <v>0</v>
      </c>
      <c s="36">
        <f>ROUND(G3289*H3289,6)</f>
      </c>
      <c r="L3289" s="38">
        <v>0</v>
      </c>
      <c s="32">
        <f>ROUND(ROUND(L3289,2)*ROUND(G3289,3),2)</f>
      </c>
      <c s="36" t="s">
        <v>62</v>
      </c>
      <c>
        <f>(M3289*21)/100</f>
      </c>
      <c t="s">
        <v>28</v>
      </c>
    </row>
    <row r="3290" spans="1:5" ht="12.75">
      <c r="A3290" s="35" t="s">
        <v>56</v>
      </c>
      <c r="E3290" s="39" t="s">
        <v>7667</v>
      </c>
    </row>
    <row r="3291" spans="1:5" ht="12.75">
      <c r="A3291" s="35" t="s">
        <v>57</v>
      </c>
      <c r="E3291" s="40" t="s">
        <v>5</v>
      </c>
    </row>
    <row r="3292" spans="1:5" ht="89.25">
      <c r="A3292" t="s">
        <v>58</v>
      </c>
      <c r="E3292" s="39" t="s">
        <v>7668</v>
      </c>
    </row>
    <row r="3293" spans="1:16" ht="12.75">
      <c r="A3293" t="s">
        <v>50</v>
      </c>
      <c s="34" t="s">
        <v>7669</v>
      </c>
      <c s="34" t="s">
        <v>7670</v>
      </c>
      <c s="35" t="s">
        <v>5</v>
      </c>
      <c s="6" t="s">
        <v>7671</v>
      </c>
      <c s="36" t="s">
        <v>2176</v>
      </c>
      <c s="37">
        <v>12.17</v>
      </c>
      <c s="36">
        <v>0</v>
      </c>
      <c s="36">
        <f>ROUND(G3293*H3293,6)</f>
      </c>
      <c r="L3293" s="38">
        <v>0</v>
      </c>
      <c s="32">
        <f>ROUND(ROUND(L3293,2)*ROUND(G3293,3),2)</f>
      </c>
      <c s="36" t="s">
        <v>55</v>
      </c>
      <c>
        <f>(M3293*21)/100</f>
      </c>
      <c t="s">
        <v>28</v>
      </c>
    </row>
    <row r="3294" spans="1:5" ht="12.75">
      <c r="A3294" s="35" t="s">
        <v>56</v>
      </c>
      <c r="E3294" s="39" t="s">
        <v>7671</v>
      </c>
    </row>
    <row r="3295" spans="1:5" ht="12.75">
      <c r="A3295" s="35" t="s">
        <v>57</v>
      </c>
      <c r="E3295" s="40" t="s">
        <v>5</v>
      </c>
    </row>
    <row r="3296" spans="1:5" ht="242.25">
      <c r="A3296" t="s">
        <v>58</v>
      </c>
      <c r="E3296" s="39" t="s">
        <v>7672</v>
      </c>
    </row>
    <row r="3297" spans="1:13" ht="12.75">
      <c r="A3297" t="s">
        <v>47</v>
      </c>
      <c r="C3297" s="31" t="s">
        <v>7424</v>
      </c>
      <c r="E3297" s="33" t="s">
        <v>7673</v>
      </c>
      <c r="J3297" s="32">
        <f>0</f>
      </c>
      <c s="32">
        <f>0</f>
      </c>
      <c s="32">
        <f>0+L3298+L3302+L3306+L3310+L3314+L3318+L3322+L3326+L3330+L3334+L3338+L3342+L3346+L3350+L3354+L3358+L3362+L3366+L3370+L3374+L3378+L3382+L3386+L3390+L3394+L3398+L3402+L3406+L3410+L3414+L3418+L3422+L3426+L3430+L3434+L3438+L3442+L3446+L3450+L3454+L3458+L3462+L3466+L3470+L3474+L3478+L3482+L3486+L3490+L3494+L3498+L3502+L3506+L3510+L3514+L3518+L3522+L3526+L3530+L3534+L3538+L3542+L3546</f>
      </c>
      <c s="32">
        <f>0+M3298+M3302+M3306+M3310+M3314+M3318+M3322+M3326+M3330+M3334+M3338+M3342+M3346+M3350+M3354+M3358+M3362+M3366+M3370+M3374+M3378+M3382+M3386+M3390+M3394+M3398+M3402+M3406+M3410+M3414+M3418+M3422+M3426+M3430+M3434+M3438+M3442+M3446+M3450+M3454+M3458+M3462+M3466+M3470+M3474+M3478+M3482+M3486+M3490+M3494+M3498+M3502+M3506+M3510+M3514+M3518+M3522+M3526+M3530+M3534+M3538+M3542+M3546</f>
      </c>
    </row>
    <row r="3298" spans="1:16" ht="12.75">
      <c r="A3298" t="s">
        <v>50</v>
      </c>
      <c s="34" t="s">
        <v>7674</v>
      </c>
      <c s="34" t="s">
        <v>7675</v>
      </c>
      <c s="35" t="s">
        <v>5</v>
      </c>
      <c s="6" t="s">
        <v>7676</v>
      </c>
      <c s="36" t="s">
        <v>2716</v>
      </c>
      <c s="37">
        <v>3.93</v>
      </c>
      <c s="36">
        <v>0</v>
      </c>
      <c s="36">
        <f>ROUND(G3298*H3298,6)</f>
      </c>
      <c r="L3298" s="38">
        <v>0</v>
      </c>
      <c s="32">
        <f>ROUND(ROUND(L3298,2)*ROUND(G3298,3),2)</f>
      </c>
      <c s="36" t="s">
        <v>62</v>
      </c>
      <c>
        <f>(M3298*21)/100</f>
      </c>
      <c t="s">
        <v>28</v>
      </c>
    </row>
    <row r="3299" spans="1:5" ht="12.75">
      <c r="A3299" s="35" t="s">
        <v>56</v>
      </c>
      <c r="E3299" s="39" t="s">
        <v>7676</v>
      </c>
    </row>
    <row r="3300" spans="1:5" ht="25.5">
      <c r="A3300" s="35" t="s">
        <v>57</v>
      </c>
      <c r="E3300" s="42" t="s">
        <v>7677</v>
      </c>
    </row>
    <row r="3301" spans="1:5" ht="89.25">
      <c r="A3301" t="s">
        <v>58</v>
      </c>
      <c r="E3301" s="39" t="s">
        <v>7678</v>
      </c>
    </row>
    <row r="3302" spans="1:16" ht="12.75">
      <c r="A3302" t="s">
        <v>50</v>
      </c>
      <c s="34" t="s">
        <v>7679</v>
      </c>
      <c s="34" t="s">
        <v>7680</v>
      </c>
      <c s="35" t="s">
        <v>5</v>
      </c>
      <c s="6" t="s">
        <v>7681</v>
      </c>
      <c s="36" t="s">
        <v>54</v>
      </c>
      <c s="37">
        <v>1</v>
      </c>
      <c s="36">
        <v>0</v>
      </c>
      <c s="36">
        <f>ROUND(G3302*H3302,6)</f>
      </c>
      <c r="L3302" s="38">
        <v>0</v>
      </c>
      <c s="32">
        <f>ROUND(ROUND(L3302,2)*ROUND(G3302,3),2)</f>
      </c>
      <c s="36" t="s">
        <v>55</v>
      </c>
      <c>
        <f>(M3302*21)/100</f>
      </c>
      <c t="s">
        <v>28</v>
      </c>
    </row>
    <row r="3303" spans="1:5" ht="12.75">
      <c r="A3303" s="35" t="s">
        <v>56</v>
      </c>
      <c r="E3303" s="39" t="s">
        <v>7681</v>
      </c>
    </row>
    <row r="3304" spans="1:5" ht="12.75">
      <c r="A3304" s="35" t="s">
        <v>57</v>
      </c>
      <c r="E3304" s="40" t="s">
        <v>5</v>
      </c>
    </row>
    <row r="3305" spans="1:5" ht="89.25">
      <c r="A3305" t="s">
        <v>58</v>
      </c>
      <c r="E3305" s="39" t="s">
        <v>7682</v>
      </c>
    </row>
    <row r="3306" spans="1:16" ht="12.75">
      <c r="A3306" t="s">
        <v>50</v>
      </c>
      <c s="34" t="s">
        <v>7683</v>
      </c>
      <c s="34" t="s">
        <v>7684</v>
      </c>
      <c s="35" t="s">
        <v>5</v>
      </c>
      <c s="6" t="s">
        <v>7685</v>
      </c>
      <c s="36" t="s">
        <v>54</v>
      </c>
      <c s="37">
        <v>1</v>
      </c>
      <c s="36">
        <v>0</v>
      </c>
      <c s="36">
        <f>ROUND(G3306*H3306,6)</f>
      </c>
      <c r="L3306" s="38">
        <v>0</v>
      </c>
      <c s="32">
        <f>ROUND(ROUND(L3306,2)*ROUND(G3306,3),2)</f>
      </c>
      <c s="36" t="s">
        <v>62</v>
      </c>
      <c>
        <f>(M3306*21)/100</f>
      </c>
      <c t="s">
        <v>28</v>
      </c>
    </row>
    <row r="3307" spans="1:5" ht="12.75">
      <c r="A3307" s="35" t="s">
        <v>56</v>
      </c>
      <c r="E3307" s="39" t="s">
        <v>7685</v>
      </c>
    </row>
    <row r="3308" spans="1:5" ht="25.5">
      <c r="A3308" s="35" t="s">
        <v>57</v>
      </c>
      <c r="E3308" s="42" t="s">
        <v>7686</v>
      </c>
    </row>
    <row r="3309" spans="1:5" ht="89.25">
      <c r="A3309" t="s">
        <v>58</v>
      </c>
      <c r="E3309" s="39" t="s">
        <v>7687</v>
      </c>
    </row>
    <row r="3310" spans="1:16" ht="12.75">
      <c r="A3310" t="s">
        <v>50</v>
      </c>
      <c s="34" t="s">
        <v>7688</v>
      </c>
      <c s="34" t="s">
        <v>7689</v>
      </c>
      <c s="35" t="s">
        <v>5</v>
      </c>
      <c s="6" t="s">
        <v>7690</v>
      </c>
      <c s="36" t="s">
        <v>2716</v>
      </c>
      <c s="37">
        <v>25.193</v>
      </c>
      <c s="36">
        <v>0</v>
      </c>
      <c s="36">
        <f>ROUND(G3310*H3310,6)</f>
      </c>
      <c r="L3310" s="38">
        <v>0</v>
      </c>
      <c s="32">
        <f>ROUND(ROUND(L3310,2)*ROUND(G3310,3),2)</f>
      </c>
      <c s="36" t="s">
        <v>62</v>
      </c>
      <c>
        <f>(M3310*21)/100</f>
      </c>
      <c t="s">
        <v>28</v>
      </c>
    </row>
    <row r="3311" spans="1:5" ht="12.75">
      <c r="A3311" s="35" t="s">
        <v>56</v>
      </c>
      <c r="E3311" s="39" t="s">
        <v>7690</v>
      </c>
    </row>
    <row r="3312" spans="1:5" ht="12.75">
      <c r="A3312" s="35" t="s">
        <v>57</v>
      </c>
      <c r="E3312" s="40" t="s">
        <v>5</v>
      </c>
    </row>
    <row r="3313" spans="1:5" ht="89.25">
      <c r="A3313" t="s">
        <v>58</v>
      </c>
      <c r="E3313" s="39" t="s">
        <v>7691</v>
      </c>
    </row>
    <row r="3314" spans="1:16" ht="12.75">
      <c r="A3314" t="s">
        <v>50</v>
      </c>
      <c s="34" t="s">
        <v>7692</v>
      </c>
      <c s="34" t="s">
        <v>7693</v>
      </c>
      <c s="35" t="s">
        <v>5</v>
      </c>
      <c s="6" t="s">
        <v>7694</v>
      </c>
      <c s="36" t="s">
        <v>2716</v>
      </c>
      <c s="37">
        <v>2.055</v>
      </c>
      <c s="36">
        <v>0</v>
      </c>
      <c s="36">
        <f>ROUND(G3314*H3314,6)</f>
      </c>
      <c r="L3314" s="38">
        <v>0</v>
      </c>
      <c s="32">
        <f>ROUND(ROUND(L3314,2)*ROUND(G3314,3),2)</f>
      </c>
      <c s="36" t="s">
        <v>62</v>
      </c>
      <c>
        <f>(M3314*21)/100</f>
      </c>
      <c t="s">
        <v>28</v>
      </c>
    </row>
    <row r="3315" spans="1:5" ht="12.75">
      <c r="A3315" s="35" t="s">
        <v>56</v>
      </c>
      <c r="E3315" s="39" t="s">
        <v>7694</v>
      </c>
    </row>
    <row r="3316" spans="1:5" ht="12.75">
      <c r="A3316" s="35" t="s">
        <v>57</v>
      </c>
      <c r="E3316" s="40" t="s">
        <v>5</v>
      </c>
    </row>
    <row r="3317" spans="1:5" ht="89.25">
      <c r="A3317" t="s">
        <v>58</v>
      </c>
      <c r="E3317" s="39" t="s">
        <v>7695</v>
      </c>
    </row>
    <row r="3318" spans="1:16" ht="12.75">
      <c r="A3318" t="s">
        <v>50</v>
      </c>
      <c s="34" t="s">
        <v>7696</v>
      </c>
      <c s="34" t="s">
        <v>7697</v>
      </c>
      <c s="35" t="s">
        <v>5</v>
      </c>
      <c s="6" t="s">
        <v>7698</v>
      </c>
      <c s="36" t="s">
        <v>54</v>
      </c>
      <c s="37">
        <v>1</v>
      </c>
      <c s="36">
        <v>0</v>
      </c>
      <c s="36">
        <f>ROUND(G3318*H3318,6)</f>
      </c>
      <c r="L3318" s="38">
        <v>0</v>
      </c>
      <c s="32">
        <f>ROUND(ROUND(L3318,2)*ROUND(G3318,3),2)</f>
      </c>
      <c s="36" t="s">
        <v>62</v>
      </c>
      <c>
        <f>(M3318*21)/100</f>
      </c>
      <c t="s">
        <v>28</v>
      </c>
    </row>
    <row r="3319" spans="1:5" ht="12.75">
      <c r="A3319" s="35" t="s">
        <v>56</v>
      </c>
      <c r="E3319" s="39" t="s">
        <v>7698</v>
      </c>
    </row>
    <row r="3320" spans="1:5" ht="25.5">
      <c r="A3320" s="35" t="s">
        <v>57</v>
      </c>
      <c r="E3320" s="42" t="s">
        <v>7699</v>
      </c>
    </row>
    <row r="3321" spans="1:5" ht="89.25">
      <c r="A3321" t="s">
        <v>58</v>
      </c>
      <c r="E3321" s="39" t="s">
        <v>7700</v>
      </c>
    </row>
    <row r="3322" spans="1:16" ht="25.5">
      <c r="A3322" t="s">
        <v>50</v>
      </c>
      <c s="34" t="s">
        <v>7701</v>
      </c>
      <c s="34" t="s">
        <v>7702</v>
      </c>
      <c s="35" t="s">
        <v>5</v>
      </c>
      <c s="6" t="s">
        <v>7703</v>
      </c>
      <c s="36" t="s">
        <v>2716</v>
      </c>
      <c s="37">
        <v>25.193</v>
      </c>
      <c s="36">
        <v>0</v>
      </c>
      <c s="36">
        <f>ROUND(G3322*H3322,6)</f>
      </c>
      <c r="L3322" s="38">
        <v>0</v>
      </c>
      <c s="32">
        <f>ROUND(ROUND(L3322,2)*ROUND(G3322,3),2)</f>
      </c>
      <c s="36" t="s">
        <v>55</v>
      </c>
      <c>
        <f>(M3322*21)/100</f>
      </c>
      <c t="s">
        <v>28</v>
      </c>
    </row>
    <row r="3323" spans="1:5" ht="25.5">
      <c r="A3323" s="35" t="s">
        <v>56</v>
      </c>
      <c r="E3323" s="39" t="s">
        <v>7703</v>
      </c>
    </row>
    <row r="3324" spans="1:5" ht="25.5">
      <c r="A3324" s="35" t="s">
        <v>57</v>
      </c>
      <c r="E3324" s="42" t="s">
        <v>7704</v>
      </c>
    </row>
    <row r="3325" spans="1:5" ht="191.25">
      <c r="A3325" t="s">
        <v>58</v>
      </c>
      <c r="E3325" s="39" t="s">
        <v>7705</v>
      </c>
    </row>
    <row r="3326" spans="1:16" ht="25.5">
      <c r="A3326" t="s">
        <v>50</v>
      </c>
      <c s="34" t="s">
        <v>7706</v>
      </c>
      <c s="34" t="s">
        <v>7707</v>
      </c>
      <c s="35" t="s">
        <v>5</v>
      </c>
      <c s="6" t="s">
        <v>7708</v>
      </c>
      <c s="36" t="s">
        <v>202</v>
      </c>
      <c s="37">
        <v>26.94</v>
      </c>
      <c s="36">
        <v>0</v>
      </c>
      <c s="36">
        <f>ROUND(G3326*H3326,6)</f>
      </c>
      <c r="L3326" s="38">
        <v>0</v>
      </c>
      <c s="32">
        <f>ROUND(ROUND(L3326,2)*ROUND(G3326,3),2)</f>
      </c>
      <c s="36" t="s">
        <v>55</v>
      </c>
      <c>
        <f>(M3326*21)/100</f>
      </c>
      <c t="s">
        <v>28</v>
      </c>
    </row>
    <row r="3327" spans="1:5" ht="25.5">
      <c r="A3327" s="35" t="s">
        <v>56</v>
      </c>
      <c r="E3327" s="39" t="s">
        <v>7708</v>
      </c>
    </row>
    <row r="3328" spans="1:5" ht="76.5">
      <c r="A3328" s="35" t="s">
        <v>57</v>
      </c>
      <c r="E3328" s="42" t="s">
        <v>7709</v>
      </c>
    </row>
    <row r="3329" spans="1:5" ht="191.25">
      <c r="A3329" t="s">
        <v>58</v>
      </c>
      <c r="E3329" s="39" t="s">
        <v>7710</v>
      </c>
    </row>
    <row r="3330" spans="1:16" ht="25.5">
      <c r="A3330" t="s">
        <v>50</v>
      </c>
      <c s="34" t="s">
        <v>7711</v>
      </c>
      <c s="34" t="s">
        <v>7712</v>
      </c>
      <c s="35" t="s">
        <v>5</v>
      </c>
      <c s="6" t="s">
        <v>7713</v>
      </c>
      <c s="36" t="s">
        <v>202</v>
      </c>
      <c s="37">
        <v>219</v>
      </c>
      <c s="36">
        <v>0</v>
      </c>
      <c s="36">
        <f>ROUND(G3330*H3330,6)</f>
      </c>
      <c r="L3330" s="38">
        <v>0</v>
      </c>
      <c s="32">
        <f>ROUND(ROUND(L3330,2)*ROUND(G3330,3),2)</f>
      </c>
      <c s="36" t="s">
        <v>55</v>
      </c>
      <c>
        <f>(M3330*21)/100</f>
      </c>
      <c t="s">
        <v>28</v>
      </c>
    </row>
    <row r="3331" spans="1:5" ht="25.5">
      <c r="A3331" s="35" t="s">
        <v>56</v>
      </c>
      <c r="E3331" s="39" t="s">
        <v>7713</v>
      </c>
    </row>
    <row r="3332" spans="1:5" ht="114.75">
      <c r="A3332" s="35" t="s">
        <v>57</v>
      </c>
      <c r="E3332" s="42" t="s">
        <v>7714</v>
      </c>
    </row>
    <row r="3333" spans="1:5" ht="191.25">
      <c r="A3333" t="s">
        <v>58</v>
      </c>
      <c r="E3333" s="39" t="s">
        <v>7715</v>
      </c>
    </row>
    <row r="3334" spans="1:16" ht="12.75">
      <c r="A3334" t="s">
        <v>50</v>
      </c>
      <c s="34" t="s">
        <v>7716</v>
      </c>
      <c s="34" t="s">
        <v>7717</v>
      </c>
      <c s="35" t="s">
        <v>5</v>
      </c>
      <c s="6" t="s">
        <v>7718</v>
      </c>
      <c s="36" t="s">
        <v>202</v>
      </c>
      <c s="37">
        <v>143.22</v>
      </c>
      <c s="36">
        <v>0</v>
      </c>
      <c s="36">
        <f>ROUND(G3334*H3334,6)</f>
      </c>
      <c r="L3334" s="38">
        <v>0</v>
      </c>
      <c s="32">
        <f>ROUND(ROUND(L3334,2)*ROUND(G3334,3),2)</f>
      </c>
      <c s="36" t="s">
        <v>55</v>
      </c>
      <c>
        <f>(M3334*21)/100</f>
      </c>
      <c t="s">
        <v>28</v>
      </c>
    </row>
    <row r="3335" spans="1:5" ht="12.75">
      <c r="A3335" s="35" t="s">
        <v>56</v>
      </c>
      <c r="E3335" s="39" t="s">
        <v>7718</v>
      </c>
    </row>
    <row r="3336" spans="1:5" ht="102">
      <c r="A3336" s="35" t="s">
        <v>57</v>
      </c>
      <c r="E3336" s="42" t="s">
        <v>7719</v>
      </c>
    </row>
    <row r="3337" spans="1:5" ht="140.25">
      <c r="A3337" t="s">
        <v>58</v>
      </c>
      <c r="E3337" s="39" t="s">
        <v>7720</v>
      </c>
    </row>
    <row r="3338" spans="1:16" ht="12.75">
      <c r="A3338" t="s">
        <v>50</v>
      </c>
      <c s="34" t="s">
        <v>7721</v>
      </c>
      <c s="34" t="s">
        <v>7722</v>
      </c>
      <c s="35" t="s">
        <v>5</v>
      </c>
      <c s="6" t="s">
        <v>7723</v>
      </c>
      <c s="36" t="s">
        <v>202</v>
      </c>
      <c s="37">
        <v>30.765</v>
      </c>
      <c s="36">
        <v>0</v>
      </c>
      <c s="36">
        <f>ROUND(G3338*H3338,6)</f>
      </c>
      <c r="L3338" s="38">
        <v>0</v>
      </c>
      <c s="32">
        <f>ROUND(ROUND(L3338,2)*ROUND(G3338,3),2)</f>
      </c>
      <c s="36" t="s">
        <v>55</v>
      </c>
      <c>
        <f>(M3338*21)/100</f>
      </c>
      <c t="s">
        <v>28</v>
      </c>
    </row>
    <row r="3339" spans="1:5" ht="12.75">
      <c r="A3339" s="35" t="s">
        <v>56</v>
      </c>
      <c r="E3339" s="39" t="s">
        <v>7723</v>
      </c>
    </row>
    <row r="3340" spans="1:5" ht="89.25">
      <c r="A3340" s="35" t="s">
        <v>57</v>
      </c>
      <c r="E3340" s="42" t="s">
        <v>7724</v>
      </c>
    </row>
    <row r="3341" spans="1:5" ht="191.25">
      <c r="A3341" t="s">
        <v>58</v>
      </c>
      <c r="E3341" s="39" t="s">
        <v>7725</v>
      </c>
    </row>
    <row r="3342" spans="1:16" ht="12.75">
      <c r="A3342" t="s">
        <v>50</v>
      </c>
      <c s="34" t="s">
        <v>7726</v>
      </c>
      <c s="34" t="s">
        <v>7727</v>
      </c>
      <c s="35" t="s">
        <v>5</v>
      </c>
      <c s="6" t="s">
        <v>7728</v>
      </c>
      <c s="36" t="s">
        <v>202</v>
      </c>
      <c s="37">
        <v>1.62</v>
      </c>
      <c s="36">
        <v>0</v>
      </c>
      <c s="36">
        <f>ROUND(G3342*H3342,6)</f>
      </c>
      <c r="L3342" s="38">
        <v>0</v>
      </c>
      <c s="32">
        <f>ROUND(ROUND(L3342,2)*ROUND(G3342,3),2)</f>
      </c>
      <c s="36" t="s">
        <v>55</v>
      </c>
      <c>
        <f>(M3342*21)/100</f>
      </c>
      <c t="s">
        <v>28</v>
      </c>
    </row>
    <row r="3343" spans="1:5" ht="12.75">
      <c r="A3343" s="35" t="s">
        <v>56</v>
      </c>
      <c r="E3343" s="39" t="s">
        <v>7728</v>
      </c>
    </row>
    <row r="3344" spans="1:5" ht="25.5">
      <c r="A3344" s="35" t="s">
        <v>57</v>
      </c>
      <c r="E3344" s="42" t="s">
        <v>7729</v>
      </c>
    </row>
    <row r="3345" spans="1:5" ht="191.25">
      <c r="A3345" t="s">
        <v>58</v>
      </c>
      <c r="E3345" s="39" t="s">
        <v>7730</v>
      </c>
    </row>
    <row r="3346" spans="1:16" ht="12.75">
      <c r="A3346" t="s">
        <v>50</v>
      </c>
      <c s="34" t="s">
        <v>7731</v>
      </c>
      <c s="34" t="s">
        <v>7732</v>
      </c>
      <c s="35" t="s">
        <v>5</v>
      </c>
      <c s="6" t="s">
        <v>7733</v>
      </c>
      <c s="36" t="s">
        <v>202</v>
      </c>
      <c s="37">
        <v>219</v>
      </c>
      <c s="36">
        <v>0</v>
      </c>
      <c s="36">
        <f>ROUND(G3346*H3346,6)</f>
      </c>
      <c r="L3346" s="38">
        <v>0</v>
      </c>
      <c s="32">
        <f>ROUND(ROUND(L3346,2)*ROUND(G3346,3),2)</f>
      </c>
      <c s="36" t="s">
        <v>55</v>
      </c>
      <c>
        <f>(M3346*21)/100</f>
      </c>
      <c t="s">
        <v>28</v>
      </c>
    </row>
    <row r="3347" spans="1:5" ht="12.75">
      <c r="A3347" s="35" t="s">
        <v>56</v>
      </c>
      <c r="E3347" s="39" t="s">
        <v>7733</v>
      </c>
    </row>
    <row r="3348" spans="1:5" ht="102">
      <c r="A3348" s="35" t="s">
        <v>57</v>
      </c>
      <c r="E3348" s="42" t="s">
        <v>7734</v>
      </c>
    </row>
    <row r="3349" spans="1:5" ht="191.25">
      <c r="A3349" t="s">
        <v>58</v>
      </c>
      <c r="E3349" s="39" t="s">
        <v>7735</v>
      </c>
    </row>
    <row r="3350" spans="1:16" ht="12.75">
      <c r="A3350" t="s">
        <v>50</v>
      </c>
      <c s="34" t="s">
        <v>7736</v>
      </c>
      <c s="34" t="s">
        <v>7737</v>
      </c>
      <c s="35" t="s">
        <v>5</v>
      </c>
      <c s="6" t="s">
        <v>7738</v>
      </c>
      <c s="36" t="s">
        <v>2716</v>
      </c>
      <c s="37">
        <v>6.6</v>
      </c>
      <c s="36">
        <v>0</v>
      </c>
      <c s="36">
        <f>ROUND(G3350*H3350,6)</f>
      </c>
      <c r="L3350" s="38">
        <v>0</v>
      </c>
      <c s="32">
        <f>ROUND(ROUND(L3350,2)*ROUND(G3350,3),2)</f>
      </c>
      <c s="36" t="s">
        <v>55</v>
      </c>
      <c>
        <f>(M3350*21)/100</f>
      </c>
      <c t="s">
        <v>28</v>
      </c>
    </row>
    <row r="3351" spans="1:5" ht="12.75">
      <c r="A3351" s="35" t="s">
        <v>56</v>
      </c>
      <c r="E3351" s="39" t="s">
        <v>7738</v>
      </c>
    </row>
    <row r="3352" spans="1:5" ht="25.5">
      <c r="A3352" s="35" t="s">
        <v>57</v>
      </c>
      <c r="E3352" s="42" t="s">
        <v>7739</v>
      </c>
    </row>
    <row r="3353" spans="1:5" ht="140.25">
      <c r="A3353" t="s">
        <v>58</v>
      </c>
      <c r="E3353" s="39" t="s">
        <v>7740</v>
      </c>
    </row>
    <row r="3354" spans="1:16" ht="12.75">
      <c r="A3354" t="s">
        <v>50</v>
      </c>
      <c s="34" t="s">
        <v>7741</v>
      </c>
      <c s="34" t="s">
        <v>7742</v>
      </c>
      <c s="35" t="s">
        <v>5</v>
      </c>
      <c s="6" t="s">
        <v>7743</v>
      </c>
      <c s="36" t="s">
        <v>2716</v>
      </c>
      <c s="37">
        <v>1.914</v>
      </c>
      <c s="36">
        <v>0</v>
      </c>
      <c s="36">
        <f>ROUND(G3354*H3354,6)</f>
      </c>
      <c r="L3354" s="38">
        <v>0</v>
      </c>
      <c s="32">
        <f>ROUND(ROUND(L3354,2)*ROUND(G3354,3),2)</f>
      </c>
      <c s="36" t="s">
        <v>55</v>
      </c>
      <c>
        <f>(M3354*21)/100</f>
      </c>
      <c t="s">
        <v>28</v>
      </c>
    </row>
    <row r="3355" spans="1:5" ht="12.75">
      <c r="A3355" s="35" t="s">
        <v>56</v>
      </c>
      <c r="E3355" s="39" t="s">
        <v>7743</v>
      </c>
    </row>
    <row r="3356" spans="1:5" ht="25.5">
      <c r="A3356" s="35" t="s">
        <v>57</v>
      </c>
      <c r="E3356" s="42" t="s">
        <v>7744</v>
      </c>
    </row>
    <row r="3357" spans="1:5" ht="191.25">
      <c r="A3357" t="s">
        <v>58</v>
      </c>
      <c r="E3357" s="39" t="s">
        <v>7745</v>
      </c>
    </row>
    <row r="3358" spans="1:16" ht="12.75">
      <c r="A3358" t="s">
        <v>50</v>
      </c>
      <c s="34" t="s">
        <v>7746</v>
      </c>
      <c s="34" t="s">
        <v>7747</v>
      </c>
      <c s="35" t="s">
        <v>5</v>
      </c>
      <c s="6" t="s">
        <v>7748</v>
      </c>
      <c s="36" t="s">
        <v>2716</v>
      </c>
      <c s="37">
        <v>2.055</v>
      </c>
      <c s="36">
        <v>0</v>
      </c>
      <c s="36">
        <f>ROUND(G3358*H3358,6)</f>
      </c>
      <c r="L3358" s="38">
        <v>0</v>
      </c>
      <c s="32">
        <f>ROUND(ROUND(L3358,2)*ROUND(G3358,3),2)</f>
      </c>
      <c s="36" t="s">
        <v>55</v>
      </c>
      <c>
        <f>(M3358*21)/100</f>
      </c>
      <c t="s">
        <v>28</v>
      </c>
    </row>
    <row r="3359" spans="1:5" ht="12.75">
      <c r="A3359" s="35" t="s">
        <v>56</v>
      </c>
      <c r="E3359" s="39" t="s">
        <v>7748</v>
      </c>
    </row>
    <row r="3360" spans="1:5" ht="25.5">
      <c r="A3360" s="35" t="s">
        <v>57</v>
      </c>
      <c r="E3360" s="42" t="s">
        <v>7749</v>
      </c>
    </row>
    <row r="3361" spans="1:5" ht="191.25">
      <c r="A3361" t="s">
        <v>58</v>
      </c>
      <c r="E3361" s="39" t="s">
        <v>7750</v>
      </c>
    </row>
    <row r="3362" spans="1:16" ht="12.75">
      <c r="A3362" t="s">
        <v>50</v>
      </c>
      <c s="34" t="s">
        <v>7751</v>
      </c>
      <c s="34" t="s">
        <v>7752</v>
      </c>
      <c s="35" t="s">
        <v>5</v>
      </c>
      <c s="6" t="s">
        <v>7753</v>
      </c>
      <c s="36" t="s">
        <v>54</v>
      </c>
      <c s="37">
        <v>1</v>
      </c>
      <c s="36">
        <v>0</v>
      </c>
      <c s="36">
        <f>ROUND(G3362*H3362,6)</f>
      </c>
      <c r="L3362" s="38">
        <v>0</v>
      </c>
      <c s="32">
        <f>ROUND(ROUND(L3362,2)*ROUND(G3362,3),2)</f>
      </c>
      <c s="36" t="s">
        <v>62</v>
      </c>
      <c>
        <f>(M3362*21)/100</f>
      </c>
      <c t="s">
        <v>28</v>
      </c>
    </row>
    <row r="3363" spans="1:5" ht="12.75">
      <c r="A3363" s="35" t="s">
        <v>56</v>
      </c>
      <c r="E3363" s="39" t="s">
        <v>7753</v>
      </c>
    </row>
    <row r="3364" spans="1:5" ht="25.5">
      <c r="A3364" s="35" t="s">
        <v>57</v>
      </c>
      <c r="E3364" s="42" t="s">
        <v>7754</v>
      </c>
    </row>
    <row r="3365" spans="1:5" ht="89.25">
      <c r="A3365" t="s">
        <v>58</v>
      </c>
      <c r="E3365" s="39" t="s">
        <v>7755</v>
      </c>
    </row>
    <row r="3366" spans="1:16" ht="12.75">
      <c r="A3366" t="s">
        <v>50</v>
      </c>
      <c s="34" t="s">
        <v>7756</v>
      </c>
      <c s="34" t="s">
        <v>7757</v>
      </c>
      <c s="35" t="s">
        <v>5</v>
      </c>
      <c s="6" t="s">
        <v>7758</v>
      </c>
      <c s="36" t="s">
        <v>54</v>
      </c>
      <c s="37">
        <v>1</v>
      </c>
      <c s="36">
        <v>0</v>
      </c>
      <c s="36">
        <f>ROUND(G3366*H3366,6)</f>
      </c>
      <c r="L3366" s="38">
        <v>0</v>
      </c>
      <c s="32">
        <f>ROUND(ROUND(L3366,2)*ROUND(G3366,3),2)</f>
      </c>
      <c s="36" t="s">
        <v>62</v>
      </c>
      <c>
        <f>(M3366*21)/100</f>
      </c>
      <c t="s">
        <v>28</v>
      </c>
    </row>
    <row r="3367" spans="1:5" ht="12.75">
      <c r="A3367" s="35" t="s">
        <v>56</v>
      </c>
      <c r="E3367" s="39" t="s">
        <v>7758</v>
      </c>
    </row>
    <row r="3368" spans="1:5" ht="25.5">
      <c r="A3368" s="35" t="s">
        <v>57</v>
      </c>
      <c r="E3368" s="42" t="s">
        <v>7759</v>
      </c>
    </row>
    <row r="3369" spans="1:5" ht="89.25">
      <c r="A3369" t="s">
        <v>58</v>
      </c>
      <c r="E3369" s="39" t="s">
        <v>7760</v>
      </c>
    </row>
    <row r="3370" spans="1:16" ht="12.75">
      <c r="A3370" t="s">
        <v>50</v>
      </c>
      <c s="34" t="s">
        <v>7761</v>
      </c>
      <c s="34" t="s">
        <v>7762</v>
      </c>
      <c s="35" t="s">
        <v>5</v>
      </c>
      <c s="6" t="s">
        <v>7763</v>
      </c>
      <c s="36" t="s">
        <v>54</v>
      </c>
      <c s="37">
        <v>2</v>
      </c>
      <c s="36">
        <v>0</v>
      </c>
      <c s="36">
        <f>ROUND(G3370*H3370,6)</f>
      </c>
      <c r="L3370" s="38">
        <v>0</v>
      </c>
      <c s="32">
        <f>ROUND(ROUND(L3370,2)*ROUND(G3370,3),2)</f>
      </c>
      <c s="36" t="s">
        <v>62</v>
      </c>
      <c>
        <f>(M3370*21)/100</f>
      </c>
      <c t="s">
        <v>28</v>
      </c>
    </row>
    <row r="3371" spans="1:5" ht="12.75">
      <c r="A3371" s="35" t="s">
        <v>56</v>
      </c>
      <c r="E3371" s="39" t="s">
        <v>7763</v>
      </c>
    </row>
    <row r="3372" spans="1:5" ht="38.25">
      <c r="A3372" s="35" t="s">
        <v>57</v>
      </c>
      <c r="E3372" s="42" t="s">
        <v>7764</v>
      </c>
    </row>
    <row r="3373" spans="1:5" ht="89.25">
      <c r="A3373" t="s">
        <v>58</v>
      </c>
      <c r="E3373" s="39" t="s">
        <v>7765</v>
      </c>
    </row>
    <row r="3374" spans="1:16" ht="12.75">
      <c r="A3374" t="s">
        <v>50</v>
      </c>
      <c s="34" t="s">
        <v>7766</v>
      </c>
      <c s="34" t="s">
        <v>7767</v>
      </c>
      <c s="35" t="s">
        <v>5</v>
      </c>
      <c s="6" t="s">
        <v>7768</v>
      </c>
      <c s="36" t="s">
        <v>202</v>
      </c>
      <c s="37">
        <v>31.8</v>
      </c>
      <c s="36">
        <v>0</v>
      </c>
      <c s="36">
        <f>ROUND(G3374*H3374,6)</f>
      </c>
      <c r="L3374" s="38">
        <v>0</v>
      </c>
      <c s="32">
        <f>ROUND(ROUND(L3374,2)*ROUND(G3374,3),2)</f>
      </c>
      <c s="36" t="s">
        <v>62</v>
      </c>
      <c>
        <f>(M3374*21)/100</f>
      </c>
      <c t="s">
        <v>28</v>
      </c>
    </row>
    <row r="3375" spans="1:5" ht="12.75">
      <c r="A3375" s="35" t="s">
        <v>56</v>
      </c>
      <c r="E3375" s="39" t="s">
        <v>7768</v>
      </c>
    </row>
    <row r="3376" spans="1:5" ht="25.5">
      <c r="A3376" s="35" t="s">
        <v>57</v>
      </c>
      <c r="E3376" s="42" t="s">
        <v>7769</v>
      </c>
    </row>
    <row r="3377" spans="1:5" ht="89.25">
      <c r="A3377" t="s">
        <v>58</v>
      </c>
      <c r="E3377" s="39" t="s">
        <v>7770</v>
      </c>
    </row>
    <row r="3378" spans="1:16" ht="12.75">
      <c r="A3378" t="s">
        <v>50</v>
      </c>
      <c s="34" t="s">
        <v>7771</v>
      </c>
      <c s="34" t="s">
        <v>7772</v>
      </c>
      <c s="35" t="s">
        <v>5</v>
      </c>
      <c s="6" t="s">
        <v>7773</v>
      </c>
      <c s="36" t="s">
        <v>202</v>
      </c>
      <c s="37">
        <v>41.3</v>
      </c>
      <c s="36">
        <v>0</v>
      </c>
      <c s="36">
        <f>ROUND(G3378*H3378,6)</f>
      </c>
      <c r="L3378" s="38">
        <v>0</v>
      </c>
      <c s="32">
        <f>ROUND(ROUND(L3378,2)*ROUND(G3378,3),2)</f>
      </c>
      <c s="36" t="s">
        <v>62</v>
      </c>
      <c>
        <f>(M3378*21)/100</f>
      </c>
      <c t="s">
        <v>28</v>
      </c>
    </row>
    <row r="3379" spans="1:5" ht="12.75">
      <c r="A3379" s="35" t="s">
        <v>56</v>
      </c>
      <c r="E3379" s="39" t="s">
        <v>7773</v>
      </c>
    </row>
    <row r="3380" spans="1:5" ht="25.5">
      <c r="A3380" s="35" t="s">
        <v>57</v>
      </c>
      <c r="E3380" s="42" t="s">
        <v>7774</v>
      </c>
    </row>
    <row r="3381" spans="1:5" ht="89.25">
      <c r="A3381" t="s">
        <v>58</v>
      </c>
      <c r="E3381" s="39" t="s">
        <v>7775</v>
      </c>
    </row>
    <row r="3382" spans="1:16" ht="12.75">
      <c r="A3382" t="s">
        <v>50</v>
      </c>
      <c s="34" t="s">
        <v>7776</v>
      </c>
      <c s="34" t="s">
        <v>7777</v>
      </c>
      <c s="35" t="s">
        <v>5</v>
      </c>
      <c s="6" t="s">
        <v>7778</v>
      </c>
      <c s="36" t="s">
        <v>202</v>
      </c>
      <c s="37">
        <v>37.8</v>
      </c>
      <c s="36">
        <v>0</v>
      </c>
      <c s="36">
        <f>ROUND(G3382*H3382,6)</f>
      </c>
      <c r="L3382" s="38">
        <v>0</v>
      </c>
      <c s="32">
        <f>ROUND(ROUND(L3382,2)*ROUND(G3382,3),2)</f>
      </c>
      <c s="36" t="s">
        <v>62</v>
      </c>
      <c>
        <f>(M3382*21)/100</f>
      </c>
      <c t="s">
        <v>28</v>
      </c>
    </row>
    <row r="3383" spans="1:5" ht="12.75">
      <c r="A3383" s="35" t="s">
        <v>56</v>
      </c>
      <c r="E3383" s="39" t="s">
        <v>7778</v>
      </c>
    </row>
    <row r="3384" spans="1:5" ht="25.5">
      <c r="A3384" s="35" t="s">
        <v>57</v>
      </c>
      <c r="E3384" s="42" t="s">
        <v>7779</v>
      </c>
    </row>
    <row r="3385" spans="1:5" ht="89.25">
      <c r="A3385" t="s">
        <v>58</v>
      </c>
      <c r="E3385" s="39" t="s">
        <v>7780</v>
      </c>
    </row>
    <row r="3386" spans="1:16" ht="12.75">
      <c r="A3386" t="s">
        <v>50</v>
      </c>
      <c s="34" t="s">
        <v>7781</v>
      </c>
      <c s="34" t="s">
        <v>7782</v>
      </c>
      <c s="35" t="s">
        <v>5</v>
      </c>
      <c s="6" t="s">
        <v>7783</v>
      </c>
      <c s="36" t="s">
        <v>202</v>
      </c>
      <c s="37">
        <v>44.8</v>
      </c>
      <c s="36">
        <v>0</v>
      </c>
      <c s="36">
        <f>ROUND(G3386*H3386,6)</f>
      </c>
      <c r="L3386" s="38">
        <v>0</v>
      </c>
      <c s="32">
        <f>ROUND(ROUND(L3386,2)*ROUND(G3386,3),2)</f>
      </c>
      <c s="36" t="s">
        <v>62</v>
      </c>
      <c>
        <f>(M3386*21)/100</f>
      </c>
      <c t="s">
        <v>28</v>
      </c>
    </row>
    <row r="3387" spans="1:5" ht="12.75">
      <c r="A3387" s="35" t="s">
        <v>56</v>
      </c>
      <c r="E3387" s="39" t="s">
        <v>7783</v>
      </c>
    </row>
    <row r="3388" spans="1:5" ht="25.5">
      <c r="A3388" s="35" t="s">
        <v>57</v>
      </c>
      <c r="E3388" s="42" t="s">
        <v>7784</v>
      </c>
    </row>
    <row r="3389" spans="1:5" ht="89.25">
      <c r="A3389" t="s">
        <v>58</v>
      </c>
      <c r="E3389" s="39" t="s">
        <v>7785</v>
      </c>
    </row>
    <row r="3390" spans="1:16" ht="12.75">
      <c r="A3390" t="s">
        <v>50</v>
      </c>
      <c s="34" t="s">
        <v>7786</v>
      </c>
      <c s="34" t="s">
        <v>7787</v>
      </c>
      <c s="35" t="s">
        <v>5</v>
      </c>
      <c s="6" t="s">
        <v>7788</v>
      </c>
      <c s="36" t="s">
        <v>202</v>
      </c>
      <c s="37">
        <v>4.22</v>
      </c>
      <c s="36">
        <v>0</v>
      </c>
      <c s="36">
        <f>ROUND(G3390*H3390,6)</f>
      </c>
      <c r="L3390" s="38">
        <v>0</v>
      </c>
      <c s="32">
        <f>ROUND(ROUND(L3390,2)*ROUND(G3390,3),2)</f>
      </c>
      <c s="36" t="s">
        <v>62</v>
      </c>
      <c>
        <f>(M3390*21)/100</f>
      </c>
      <c t="s">
        <v>28</v>
      </c>
    </row>
    <row r="3391" spans="1:5" ht="12.75">
      <c r="A3391" s="35" t="s">
        <v>56</v>
      </c>
      <c r="E3391" s="39" t="s">
        <v>7788</v>
      </c>
    </row>
    <row r="3392" spans="1:5" ht="25.5">
      <c r="A3392" s="35" t="s">
        <v>57</v>
      </c>
      <c r="E3392" s="42" t="s">
        <v>7789</v>
      </c>
    </row>
    <row r="3393" spans="1:5" ht="89.25">
      <c r="A3393" t="s">
        <v>58</v>
      </c>
      <c r="E3393" s="39" t="s">
        <v>7790</v>
      </c>
    </row>
    <row r="3394" spans="1:16" ht="12.75">
      <c r="A3394" t="s">
        <v>50</v>
      </c>
      <c s="34" t="s">
        <v>7791</v>
      </c>
      <c s="34" t="s">
        <v>7792</v>
      </c>
      <c s="35" t="s">
        <v>5</v>
      </c>
      <c s="6" t="s">
        <v>7793</v>
      </c>
      <c s="36" t="s">
        <v>2716</v>
      </c>
      <c s="37">
        <v>6.127</v>
      </c>
      <c s="36">
        <v>0</v>
      </c>
      <c s="36">
        <f>ROUND(G3394*H3394,6)</f>
      </c>
      <c r="L3394" s="38">
        <v>0</v>
      </c>
      <c s="32">
        <f>ROUND(ROUND(L3394,2)*ROUND(G3394,3),2)</f>
      </c>
      <c s="36" t="s">
        <v>62</v>
      </c>
      <c>
        <f>(M3394*21)/100</f>
      </c>
      <c t="s">
        <v>28</v>
      </c>
    </row>
    <row r="3395" spans="1:5" ht="12.75">
      <c r="A3395" s="35" t="s">
        <v>56</v>
      </c>
      <c r="E3395" s="39" t="s">
        <v>7793</v>
      </c>
    </row>
    <row r="3396" spans="1:5" ht="25.5">
      <c r="A3396" s="35" t="s">
        <v>57</v>
      </c>
      <c r="E3396" s="42" t="s">
        <v>7794</v>
      </c>
    </row>
    <row r="3397" spans="1:5" ht="89.25">
      <c r="A3397" t="s">
        <v>58</v>
      </c>
      <c r="E3397" s="39" t="s">
        <v>7795</v>
      </c>
    </row>
    <row r="3398" spans="1:16" ht="12.75">
      <c r="A3398" t="s">
        <v>50</v>
      </c>
      <c s="34" t="s">
        <v>7796</v>
      </c>
      <c s="34" t="s">
        <v>7797</v>
      </c>
      <c s="35" t="s">
        <v>5</v>
      </c>
      <c s="6" t="s">
        <v>7798</v>
      </c>
      <c s="36" t="s">
        <v>2716</v>
      </c>
      <c s="37">
        <v>0.274</v>
      </c>
      <c s="36">
        <v>0</v>
      </c>
      <c s="36">
        <f>ROUND(G3398*H3398,6)</f>
      </c>
      <c r="L3398" s="38">
        <v>0</v>
      </c>
      <c s="32">
        <f>ROUND(ROUND(L3398,2)*ROUND(G3398,3),2)</f>
      </c>
      <c s="36" t="s">
        <v>62</v>
      </c>
      <c>
        <f>(M3398*21)/100</f>
      </c>
      <c t="s">
        <v>28</v>
      </c>
    </row>
    <row r="3399" spans="1:5" ht="12.75">
      <c r="A3399" s="35" t="s">
        <v>56</v>
      </c>
      <c r="E3399" s="39" t="s">
        <v>7798</v>
      </c>
    </row>
    <row r="3400" spans="1:5" ht="25.5">
      <c r="A3400" s="35" t="s">
        <v>57</v>
      </c>
      <c r="E3400" s="42" t="s">
        <v>7799</v>
      </c>
    </row>
    <row r="3401" spans="1:5" ht="89.25">
      <c r="A3401" t="s">
        <v>58</v>
      </c>
      <c r="E3401" s="39" t="s">
        <v>7800</v>
      </c>
    </row>
    <row r="3402" spans="1:16" ht="12.75">
      <c r="A3402" t="s">
        <v>50</v>
      </c>
      <c s="34" t="s">
        <v>7801</v>
      </c>
      <c s="34" t="s">
        <v>7802</v>
      </c>
      <c s="35" t="s">
        <v>5</v>
      </c>
      <c s="6" t="s">
        <v>7803</v>
      </c>
      <c s="36" t="s">
        <v>2716</v>
      </c>
      <c s="37">
        <v>2.16</v>
      </c>
      <c s="36">
        <v>0</v>
      </c>
      <c s="36">
        <f>ROUND(G3402*H3402,6)</f>
      </c>
      <c r="L3402" s="38">
        <v>0</v>
      </c>
      <c s="32">
        <f>ROUND(ROUND(L3402,2)*ROUND(G3402,3),2)</f>
      </c>
      <c s="36" t="s">
        <v>62</v>
      </c>
      <c>
        <f>(M3402*21)/100</f>
      </c>
      <c t="s">
        <v>28</v>
      </c>
    </row>
    <row r="3403" spans="1:5" ht="12.75">
      <c r="A3403" s="35" t="s">
        <v>56</v>
      </c>
      <c r="E3403" s="39" t="s">
        <v>7803</v>
      </c>
    </row>
    <row r="3404" spans="1:5" ht="25.5">
      <c r="A3404" s="35" t="s">
        <v>57</v>
      </c>
      <c r="E3404" s="42" t="s">
        <v>7804</v>
      </c>
    </row>
    <row r="3405" spans="1:5" ht="89.25">
      <c r="A3405" t="s">
        <v>58</v>
      </c>
      <c r="E3405" s="39" t="s">
        <v>7805</v>
      </c>
    </row>
    <row r="3406" spans="1:16" ht="12.75">
      <c r="A3406" t="s">
        <v>50</v>
      </c>
      <c s="34" t="s">
        <v>7806</v>
      </c>
      <c s="34" t="s">
        <v>7807</v>
      </c>
      <c s="35" t="s">
        <v>5</v>
      </c>
      <c s="6" t="s">
        <v>7808</v>
      </c>
      <c s="36" t="s">
        <v>2716</v>
      </c>
      <c s="37">
        <v>0.63</v>
      </c>
      <c s="36">
        <v>0</v>
      </c>
      <c s="36">
        <f>ROUND(G3406*H3406,6)</f>
      </c>
      <c r="L3406" s="38">
        <v>0</v>
      </c>
      <c s="32">
        <f>ROUND(ROUND(L3406,2)*ROUND(G3406,3),2)</f>
      </c>
      <c s="36" t="s">
        <v>62</v>
      </c>
      <c>
        <f>(M3406*21)/100</f>
      </c>
      <c t="s">
        <v>28</v>
      </c>
    </row>
    <row r="3407" spans="1:5" ht="12.75">
      <c r="A3407" s="35" t="s">
        <v>56</v>
      </c>
      <c r="E3407" s="39" t="s">
        <v>7808</v>
      </c>
    </row>
    <row r="3408" spans="1:5" ht="25.5">
      <c r="A3408" s="35" t="s">
        <v>57</v>
      </c>
      <c r="E3408" s="42" t="s">
        <v>7809</v>
      </c>
    </row>
    <row r="3409" spans="1:5" ht="89.25">
      <c r="A3409" t="s">
        <v>58</v>
      </c>
      <c r="E3409" s="39" t="s">
        <v>7810</v>
      </c>
    </row>
    <row r="3410" spans="1:16" ht="12.75">
      <c r="A3410" t="s">
        <v>50</v>
      </c>
      <c s="34" t="s">
        <v>7811</v>
      </c>
      <c s="34" t="s">
        <v>7812</v>
      </c>
      <c s="35" t="s">
        <v>5</v>
      </c>
      <c s="6" t="s">
        <v>7813</v>
      </c>
      <c s="36" t="s">
        <v>2716</v>
      </c>
      <c s="37">
        <v>0.63</v>
      </c>
      <c s="36">
        <v>0</v>
      </c>
      <c s="36">
        <f>ROUND(G3410*H3410,6)</f>
      </c>
      <c r="L3410" s="38">
        <v>0</v>
      </c>
      <c s="32">
        <f>ROUND(ROUND(L3410,2)*ROUND(G3410,3),2)</f>
      </c>
      <c s="36" t="s">
        <v>62</v>
      </c>
      <c>
        <f>(M3410*21)/100</f>
      </c>
      <c t="s">
        <v>28</v>
      </c>
    </row>
    <row r="3411" spans="1:5" ht="12.75">
      <c r="A3411" s="35" t="s">
        <v>56</v>
      </c>
      <c r="E3411" s="39" t="s">
        <v>7813</v>
      </c>
    </row>
    <row r="3412" spans="1:5" ht="25.5">
      <c r="A3412" s="35" t="s">
        <v>57</v>
      </c>
      <c r="E3412" s="42" t="s">
        <v>7814</v>
      </c>
    </row>
    <row r="3413" spans="1:5" ht="89.25">
      <c r="A3413" t="s">
        <v>58</v>
      </c>
      <c r="E3413" s="39" t="s">
        <v>7815</v>
      </c>
    </row>
    <row r="3414" spans="1:16" ht="12.75">
      <c r="A3414" t="s">
        <v>50</v>
      </c>
      <c s="34" t="s">
        <v>7816</v>
      </c>
      <c s="34" t="s">
        <v>7817</v>
      </c>
      <c s="35" t="s">
        <v>5</v>
      </c>
      <c s="6" t="s">
        <v>7818</v>
      </c>
      <c s="36" t="s">
        <v>2716</v>
      </c>
      <c s="37">
        <v>1.318</v>
      </c>
      <c s="36">
        <v>0</v>
      </c>
      <c s="36">
        <f>ROUND(G3414*H3414,6)</f>
      </c>
      <c r="L3414" s="38">
        <v>0</v>
      </c>
      <c s="32">
        <f>ROUND(ROUND(L3414,2)*ROUND(G3414,3),2)</f>
      </c>
      <c s="36" t="s">
        <v>62</v>
      </c>
      <c>
        <f>(M3414*21)/100</f>
      </c>
      <c t="s">
        <v>28</v>
      </c>
    </row>
    <row r="3415" spans="1:5" ht="12.75">
      <c r="A3415" s="35" t="s">
        <v>56</v>
      </c>
      <c r="E3415" s="39" t="s">
        <v>7818</v>
      </c>
    </row>
    <row r="3416" spans="1:5" ht="25.5">
      <c r="A3416" s="35" t="s">
        <v>57</v>
      </c>
      <c r="E3416" s="42" t="s">
        <v>7819</v>
      </c>
    </row>
    <row r="3417" spans="1:5" ht="89.25">
      <c r="A3417" t="s">
        <v>58</v>
      </c>
      <c r="E3417" s="39" t="s">
        <v>7820</v>
      </c>
    </row>
    <row r="3418" spans="1:16" ht="12.75">
      <c r="A3418" t="s">
        <v>50</v>
      </c>
      <c s="34" t="s">
        <v>7821</v>
      </c>
      <c s="34" t="s">
        <v>7822</v>
      </c>
      <c s="35" t="s">
        <v>5</v>
      </c>
      <c s="6" t="s">
        <v>7823</v>
      </c>
      <c s="36" t="s">
        <v>2716</v>
      </c>
      <c s="37">
        <v>1.318</v>
      </c>
      <c s="36">
        <v>0</v>
      </c>
      <c s="36">
        <f>ROUND(G3418*H3418,6)</f>
      </c>
      <c r="L3418" s="38">
        <v>0</v>
      </c>
      <c s="32">
        <f>ROUND(ROUND(L3418,2)*ROUND(G3418,3),2)</f>
      </c>
      <c s="36" t="s">
        <v>62</v>
      </c>
      <c>
        <f>(M3418*21)/100</f>
      </c>
      <c t="s">
        <v>28</v>
      </c>
    </row>
    <row r="3419" spans="1:5" ht="12.75">
      <c r="A3419" s="35" t="s">
        <v>56</v>
      </c>
      <c r="E3419" s="39" t="s">
        <v>7823</v>
      </c>
    </row>
    <row r="3420" spans="1:5" ht="25.5">
      <c r="A3420" s="35" t="s">
        <v>57</v>
      </c>
      <c r="E3420" s="42" t="s">
        <v>7824</v>
      </c>
    </row>
    <row r="3421" spans="1:5" ht="89.25">
      <c r="A3421" t="s">
        <v>58</v>
      </c>
      <c r="E3421" s="39" t="s">
        <v>7825</v>
      </c>
    </row>
    <row r="3422" spans="1:16" ht="12.75">
      <c r="A3422" t="s">
        <v>50</v>
      </c>
      <c s="34" t="s">
        <v>7826</v>
      </c>
      <c s="34" t="s">
        <v>7827</v>
      </c>
      <c s="35" t="s">
        <v>5</v>
      </c>
      <c s="6" t="s">
        <v>7828</v>
      </c>
      <c s="36" t="s">
        <v>2716</v>
      </c>
      <c s="37">
        <v>0.171</v>
      </c>
      <c s="36">
        <v>0</v>
      </c>
      <c s="36">
        <f>ROUND(G3422*H3422,6)</f>
      </c>
      <c r="L3422" s="38">
        <v>0</v>
      </c>
      <c s="32">
        <f>ROUND(ROUND(L3422,2)*ROUND(G3422,3),2)</f>
      </c>
      <c s="36" t="s">
        <v>62</v>
      </c>
      <c>
        <f>(M3422*21)/100</f>
      </c>
      <c t="s">
        <v>28</v>
      </c>
    </row>
    <row r="3423" spans="1:5" ht="12.75">
      <c r="A3423" s="35" t="s">
        <v>56</v>
      </c>
      <c r="E3423" s="39" t="s">
        <v>7828</v>
      </c>
    </row>
    <row r="3424" spans="1:5" ht="25.5">
      <c r="A3424" s="35" t="s">
        <v>57</v>
      </c>
      <c r="E3424" s="42" t="s">
        <v>7829</v>
      </c>
    </row>
    <row r="3425" spans="1:5" ht="89.25">
      <c r="A3425" t="s">
        <v>58</v>
      </c>
      <c r="E3425" s="39" t="s">
        <v>7830</v>
      </c>
    </row>
    <row r="3426" spans="1:16" ht="12.75">
      <c r="A3426" t="s">
        <v>50</v>
      </c>
      <c s="34" t="s">
        <v>7831</v>
      </c>
      <c s="34" t="s">
        <v>7832</v>
      </c>
      <c s="35" t="s">
        <v>5</v>
      </c>
      <c s="6" t="s">
        <v>7833</v>
      </c>
      <c s="36" t="s">
        <v>2716</v>
      </c>
      <c s="37">
        <v>4</v>
      </c>
      <c s="36">
        <v>0</v>
      </c>
      <c s="36">
        <f>ROUND(G3426*H3426,6)</f>
      </c>
      <c r="L3426" s="38">
        <v>0</v>
      </c>
      <c s="32">
        <f>ROUND(ROUND(L3426,2)*ROUND(G3426,3),2)</f>
      </c>
      <c s="36" t="s">
        <v>62</v>
      </c>
      <c>
        <f>(M3426*21)/100</f>
      </c>
      <c t="s">
        <v>28</v>
      </c>
    </row>
    <row r="3427" spans="1:5" ht="12.75">
      <c r="A3427" s="35" t="s">
        <v>56</v>
      </c>
      <c r="E3427" s="39" t="s">
        <v>7833</v>
      </c>
    </row>
    <row r="3428" spans="1:5" ht="25.5">
      <c r="A3428" s="35" t="s">
        <v>57</v>
      </c>
      <c r="E3428" s="42" t="s">
        <v>7834</v>
      </c>
    </row>
    <row r="3429" spans="1:5" ht="89.25">
      <c r="A3429" t="s">
        <v>58</v>
      </c>
      <c r="E3429" s="39" t="s">
        <v>7835</v>
      </c>
    </row>
    <row r="3430" spans="1:16" ht="12.75">
      <c r="A3430" t="s">
        <v>50</v>
      </c>
      <c s="34" t="s">
        <v>7836</v>
      </c>
      <c s="34" t="s">
        <v>7837</v>
      </c>
      <c s="35" t="s">
        <v>5</v>
      </c>
      <c s="6" t="s">
        <v>7838</v>
      </c>
      <c s="36" t="s">
        <v>2716</v>
      </c>
      <c s="37">
        <v>0.144</v>
      </c>
      <c s="36">
        <v>0</v>
      </c>
      <c s="36">
        <f>ROUND(G3430*H3430,6)</f>
      </c>
      <c r="L3430" s="38">
        <v>0</v>
      </c>
      <c s="32">
        <f>ROUND(ROUND(L3430,2)*ROUND(G3430,3),2)</f>
      </c>
      <c s="36" t="s">
        <v>62</v>
      </c>
      <c>
        <f>(M3430*21)/100</f>
      </c>
      <c t="s">
        <v>28</v>
      </c>
    </row>
    <row r="3431" spans="1:5" ht="12.75">
      <c r="A3431" s="35" t="s">
        <v>56</v>
      </c>
      <c r="E3431" s="39" t="s">
        <v>7838</v>
      </c>
    </row>
    <row r="3432" spans="1:5" ht="25.5">
      <c r="A3432" s="35" t="s">
        <v>57</v>
      </c>
      <c r="E3432" s="42" t="s">
        <v>7839</v>
      </c>
    </row>
    <row r="3433" spans="1:5" ht="89.25">
      <c r="A3433" t="s">
        <v>58</v>
      </c>
      <c r="E3433" s="39" t="s">
        <v>7840</v>
      </c>
    </row>
    <row r="3434" spans="1:16" ht="12.75">
      <c r="A3434" t="s">
        <v>50</v>
      </c>
      <c s="34" t="s">
        <v>7841</v>
      </c>
      <c s="34" t="s">
        <v>7842</v>
      </c>
      <c s="35" t="s">
        <v>5</v>
      </c>
      <c s="6" t="s">
        <v>7843</v>
      </c>
      <c s="36" t="s">
        <v>2716</v>
      </c>
      <c s="37">
        <v>5.166</v>
      </c>
      <c s="36">
        <v>0</v>
      </c>
      <c s="36">
        <f>ROUND(G3434*H3434,6)</f>
      </c>
      <c r="L3434" s="38">
        <v>0</v>
      </c>
      <c s="32">
        <f>ROUND(ROUND(L3434,2)*ROUND(G3434,3),2)</f>
      </c>
      <c s="36" t="s">
        <v>62</v>
      </c>
      <c>
        <f>(M3434*21)/100</f>
      </c>
      <c t="s">
        <v>28</v>
      </c>
    </row>
    <row r="3435" spans="1:5" ht="12.75">
      <c r="A3435" s="35" t="s">
        <v>56</v>
      </c>
      <c r="E3435" s="39" t="s">
        <v>7843</v>
      </c>
    </row>
    <row r="3436" spans="1:5" ht="25.5">
      <c r="A3436" s="35" t="s">
        <v>57</v>
      </c>
      <c r="E3436" s="42" t="s">
        <v>7844</v>
      </c>
    </row>
    <row r="3437" spans="1:5" ht="89.25">
      <c r="A3437" t="s">
        <v>58</v>
      </c>
      <c r="E3437" s="39" t="s">
        <v>7845</v>
      </c>
    </row>
    <row r="3438" spans="1:16" ht="12.75">
      <c r="A3438" t="s">
        <v>50</v>
      </c>
      <c s="34" t="s">
        <v>7846</v>
      </c>
      <c s="34" t="s">
        <v>7847</v>
      </c>
      <c s="35" t="s">
        <v>5</v>
      </c>
      <c s="6" t="s">
        <v>7848</v>
      </c>
      <c s="36" t="s">
        <v>2716</v>
      </c>
      <c s="37">
        <v>3</v>
      </c>
      <c s="36">
        <v>0</v>
      </c>
      <c s="36">
        <f>ROUND(G3438*H3438,6)</f>
      </c>
      <c r="L3438" s="38">
        <v>0</v>
      </c>
      <c s="32">
        <f>ROUND(ROUND(L3438,2)*ROUND(G3438,3),2)</f>
      </c>
      <c s="36" t="s">
        <v>62</v>
      </c>
      <c>
        <f>(M3438*21)/100</f>
      </c>
      <c t="s">
        <v>28</v>
      </c>
    </row>
    <row r="3439" spans="1:5" ht="12.75">
      <c r="A3439" s="35" t="s">
        <v>56</v>
      </c>
      <c r="E3439" s="39" t="s">
        <v>7848</v>
      </c>
    </row>
    <row r="3440" spans="1:5" ht="25.5">
      <c r="A3440" s="35" t="s">
        <v>57</v>
      </c>
      <c r="E3440" s="42" t="s">
        <v>7849</v>
      </c>
    </row>
    <row r="3441" spans="1:5" ht="89.25">
      <c r="A3441" t="s">
        <v>58</v>
      </c>
      <c r="E3441" s="39" t="s">
        <v>7850</v>
      </c>
    </row>
    <row r="3442" spans="1:16" ht="12.75">
      <c r="A3442" t="s">
        <v>50</v>
      </c>
      <c s="34" t="s">
        <v>7851</v>
      </c>
      <c s="34" t="s">
        <v>7852</v>
      </c>
      <c s="35" t="s">
        <v>5</v>
      </c>
      <c s="6" t="s">
        <v>7853</v>
      </c>
      <c s="36" t="s">
        <v>54</v>
      </c>
      <c s="37">
        <v>1</v>
      </c>
      <c s="36">
        <v>0</v>
      </c>
      <c s="36">
        <f>ROUND(G3442*H3442,6)</f>
      </c>
      <c r="L3442" s="38">
        <v>0</v>
      </c>
      <c s="32">
        <f>ROUND(ROUND(L3442,2)*ROUND(G3442,3),2)</f>
      </c>
      <c s="36" t="s">
        <v>62</v>
      </c>
      <c>
        <f>(M3442*21)/100</f>
      </c>
      <c t="s">
        <v>28</v>
      </c>
    </row>
    <row r="3443" spans="1:5" ht="12.75">
      <c r="A3443" s="35" t="s">
        <v>56</v>
      </c>
      <c r="E3443" s="39" t="s">
        <v>7853</v>
      </c>
    </row>
    <row r="3444" spans="1:5" ht="25.5">
      <c r="A3444" s="35" t="s">
        <v>57</v>
      </c>
      <c r="E3444" s="42" t="s">
        <v>7854</v>
      </c>
    </row>
    <row r="3445" spans="1:5" ht="89.25">
      <c r="A3445" t="s">
        <v>58</v>
      </c>
      <c r="E3445" s="39" t="s">
        <v>7855</v>
      </c>
    </row>
    <row r="3446" spans="1:16" ht="12.75">
      <c r="A3446" t="s">
        <v>50</v>
      </c>
      <c s="34" t="s">
        <v>7856</v>
      </c>
      <c s="34" t="s">
        <v>7857</v>
      </c>
      <c s="35" t="s">
        <v>5</v>
      </c>
      <c s="6" t="s">
        <v>7858</v>
      </c>
      <c s="36" t="s">
        <v>54</v>
      </c>
      <c s="37">
        <v>1</v>
      </c>
      <c s="36">
        <v>0</v>
      </c>
      <c s="36">
        <f>ROUND(G3446*H3446,6)</f>
      </c>
      <c r="L3446" s="38">
        <v>0</v>
      </c>
      <c s="32">
        <f>ROUND(ROUND(L3446,2)*ROUND(G3446,3),2)</f>
      </c>
      <c s="36" t="s">
        <v>62</v>
      </c>
      <c>
        <f>(M3446*21)/100</f>
      </c>
      <c t="s">
        <v>28</v>
      </c>
    </row>
    <row r="3447" spans="1:5" ht="12.75">
      <c r="A3447" s="35" t="s">
        <v>56</v>
      </c>
      <c r="E3447" s="39" t="s">
        <v>7858</v>
      </c>
    </row>
    <row r="3448" spans="1:5" ht="25.5">
      <c r="A3448" s="35" t="s">
        <v>57</v>
      </c>
      <c r="E3448" s="42" t="s">
        <v>7859</v>
      </c>
    </row>
    <row r="3449" spans="1:5" ht="89.25">
      <c r="A3449" t="s">
        <v>58</v>
      </c>
      <c r="E3449" s="39" t="s">
        <v>7860</v>
      </c>
    </row>
    <row r="3450" spans="1:16" ht="12.75">
      <c r="A3450" t="s">
        <v>50</v>
      </c>
      <c s="34" t="s">
        <v>7861</v>
      </c>
      <c s="34" t="s">
        <v>7862</v>
      </c>
      <c s="35" t="s">
        <v>5</v>
      </c>
      <c s="6" t="s">
        <v>7863</v>
      </c>
      <c s="36" t="s">
        <v>202</v>
      </c>
      <c s="37">
        <v>31.2</v>
      </c>
      <c s="36">
        <v>0</v>
      </c>
      <c s="36">
        <f>ROUND(G3450*H3450,6)</f>
      </c>
      <c r="L3450" s="38">
        <v>0</v>
      </c>
      <c s="32">
        <f>ROUND(ROUND(L3450,2)*ROUND(G3450,3),2)</f>
      </c>
      <c s="36" t="s">
        <v>62</v>
      </c>
      <c>
        <f>(M3450*21)/100</f>
      </c>
      <c t="s">
        <v>28</v>
      </c>
    </row>
    <row r="3451" spans="1:5" ht="12.75">
      <c r="A3451" s="35" t="s">
        <v>56</v>
      </c>
      <c r="E3451" s="39" t="s">
        <v>7863</v>
      </c>
    </row>
    <row r="3452" spans="1:5" ht="25.5">
      <c r="A3452" s="35" t="s">
        <v>57</v>
      </c>
      <c r="E3452" s="42" t="s">
        <v>7864</v>
      </c>
    </row>
    <row r="3453" spans="1:5" ht="89.25">
      <c r="A3453" t="s">
        <v>58</v>
      </c>
      <c r="E3453" s="39" t="s">
        <v>7865</v>
      </c>
    </row>
    <row r="3454" spans="1:16" ht="12.75">
      <c r="A3454" t="s">
        <v>50</v>
      </c>
      <c s="34" t="s">
        <v>7866</v>
      </c>
      <c s="34" t="s">
        <v>7867</v>
      </c>
      <c s="35" t="s">
        <v>5</v>
      </c>
      <c s="6" t="s">
        <v>7868</v>
      </c>
      <c s="36" t="s">
        <v>202</v>
      </c>
      <c s="37">
        <v>41.7</v>
      </c>
      <c s="36">
        <v>0</v>
      </c>
      <c s="36">
        <f>ROUND(G3454*H3454,6)</f>
      </c>
      <c r="L3454" s="38">
        <v>0</v>
      </c>
      <c s="32">
        <f>ROUND(ROUND(L3454,2)*ROUND(G3454,3),2)</f>
      </c>
      <c s="36" t="s">
        <v>62</v>
      </c>
      <c>
        <f>(M3454*21)/100</f>
      </c>
      <c t="s">
        <v>28</v>
      </c>
    </row>
    <row r="3455" spans="1:5" ht="12.75">
      <c r="A3455" s="35" t="s">
        <v>56</v>
      </c>
      <c r="E3455" s="39" t="s">
        <v>7868</v>
      </c>
    </row>
    <row r="3456" spans="1:5" ht="25.5">
      <c r="A3456" s="35" t="s">
        <v>57</v>
      </c>
      <c r="E3456" s="42" t="s">
        <v>7869</v>
      </c>
    </row>
    <row r="3457" spans="1:5" ht="89.25">
      <c r="A3457" t="s">
        <v>58</v>
      </c>
      <c r="E3457" s="39" t="s">
        <v>7870</v>
      </c>
    </row>
    <row r="3458" spans="1:16" ht="12.75">
      <c r="A3458" t="s">
        <v>50</v>
      </c>
      <c s="34" t="s">
        <v>7871</v>
      </c>
      <c s="34" t="s">
        <v>7872</v>
      </c>
      <c s="35" t="s">
        <v>5</v>
      </c>
      <c s="6" t="s">
        <v>7873</v>
      </c>
      <c s="36" t="s">
        <v>2716</v>
      </c>
      <c s="37">
        <v>1.375</v>
      </c>
      <c s="36">
        <v>0</v>
      </c>
      <c s="36">
        <f>ROUND(G3458*H3458,6)</f>
      </c>
      <c r="L3458" s="38">
        <v>0</v>
      </c>
      <c s="32">
        <f>ROUND(ROUND(L3458,2)*ROUND(G3458,3),2)</f>
      </c>
      <c s="36" t="s">
        <v>62</v>
      </c>
      <c>
        <f>(M3458*21)/100</f>
      </c>
      <c t="s">
        <v>28</v>
      </c>
    </row>
    <row r="3459" spans="1:5" ht="12.75">
      <c r="A3459" s="35" t="s">
        <v>56</v>
      </c>
      <c r="E3459" s="39" t="s">
        <v>7873</v>
      </c>
    </row>
    <row r="3460" spans="1:5" ht="25.5">
      <c r="A3460" s="35" t="s">
        <v>57</v>
      </c>
      <c r="E3460" s="42" t="s">
        <v>7874</v>
      </c>
    </row>
    <row r="3461" spans="1:5" ht="89.25">
      <c r="A3461" t="s">
        <v>58</v>
      </c>
      <c r="E3461" s="39" t="s">
        <v>7875</v>
      </c>
    </row>
    <row r="3462" spans="1:16" ht="12.75">
      <c r="A3462" t="s">
        <v>50</v>
      </c>
      <c s="34" t="s">
        <v>7876</v>
      </c>
      <c s="34" t="s">
        <v>7877</v>
      </c>
      <c s="35" t="s">
        <v>5</v>
      </c>
      <c s="6" t="s">
        <v>7878</v>
      </c>
      <c s="36" t="s">
        <v>54</v>
      </c>
      <c s="37">
        <v>80</v>
      </c>
      <c s="36">
        <v>0</v>
      </c>
      <c s="36">
        <f>ROUND(G3462*H3462,6)</f>
      </c>
      <c r="L3462" s="38">
        <v>0</v>
      </c>
      <c s="32">
        <f>ROUND(ROUND(L3462,2)*ROUND(G3462,3),2)</f>
      </c>
      <c s="36" t="s">
        <v>62</v>
      </c>
      <c>
        <f>(M3462*21)/100</f>
      </c>
      <c t="s">
        <v>28</v>
      </c>
    </row>
    <row r="3463" spans="1:5" ht="12.75">
      <c r="A3463" s="35" t="s">
        <v>56</v>
      </c>
      <c r="E3463" s="39" t="s">
        <v>7878</v>
      </c>
    </row>
    <row r="3464" spans="1:5" ht="25.5">
      <c r="A3464" s="35" t="s">
        <v>57</v>
      </c>
      <c r="E3464" s="42" t="s">
        <v>7879</v>
      </c>
    </row>
    <row r="3465" spans="1:5" ht="89.25">
      <c r="A3465" t="s">
        <v>58</v>
      </c>
      <c r="E3465" s="39" t="s">
        <v>7880</v>
      </c>
    </row>
    <row r="3466" spans="1:16" ht="12.75">
      <c r="A3466" t="s">
        <v>50</v>
      </c>
      <c s="34" t="s">
        <v>7881</v>
      </c>
      <c s="34" t="s">
        <v>7882</v>
      </c>
      <c s="35" t="s">
        <v>5</v>
      </c>
      <c s="6" t="s">
        <v>7883</v>
      </c>
      <c s="36" t="s">
        <v>54</v>
      </c>
      <c s="37">
        <v>1</v>
      </c>
      <c s="36">
        <v>0</v>
      </c>
      <c s="36">
        <f>ROUND(G3466*H3466,6)</f>
      </c>
      <c r="L3466" s="38">
        <v>0</v>
      </c>
      <c s="32">
        <f>ROUND(ROUND(L3466,2)*ROUND(G3466,3),2)</f>
      </c>
      <c s="36" t="s">
        <v>62</v>
      </c>
      <c>
        <f>(M3466*21)/100</f>
      </c>
      <c t="s">
        <v>28</v>
      </c>
    </row>
    <row r="3467" spans="1:5" ht="12.75">
      <c r="A3467" s="35" t="s">
        <v>56</v>
      </c>
      <c r="E3467" s="39" t="s">
        <v>7883</v>
      </c>
    </row>
    <row r="3468" spans="1:5" ht="25.5">
      <c r="A3468" s="35" t="s">
        <v>57</v>
      </c>
      <c r="E3468" s="42" t="s">
        <v>7884</v>
      </c>
    </row>
    <row r="3469" spans="1:5" ht="89.25">
      <c r="A3469" t="s">
        <v>58</v>
      </c>
      <c r="E3469" s="39" t="s">
        <v>7885</v>
      </c>
    </row>
    <row r="3470" spans="1:16" ht="12.75">
      <c r="A3470" t="s">
        <v>50</v>
      </c>
      <c s="34" t="s">
        <v>7886</v>
      </c>
      <c s="34" t="s">
        <v>7887</v>
      </c>
      <c s="35" t="s">
        <v>5</v>
      </c>
      <c s="6" t="s">
        <v>7888</v>
      </c>
      <c s="36" t="s">
        <v>54</v>
      </c>
      <c s="37">
        <v>1</v>
      </c>
      <c s="36">
        <v>0</v>
      </c>
      <c s="36">
        <f>ROUND(G3470*H3470,6)</f>
      </c>
      <c r="L3470" s="38">
        <v>0</v>
      </c>
      <c s="32">
        <f>ROUND(ROUND(L3470,2)*ROUND(G3470,3),2)</f>
      </c>
      <c s="36" t="s">
        <v>62</v>
      </c>
      <c>
        <f>(M3470*21)/100</f>
      </c>
      <c t="s">
        <v>28</v>
      </c>
    </row>
    <row r="3471" spans="1:5" ht="12.75">
      <c r="A3471" s="35" t="s">
        <v>56</v>
      </c>
      <c r="E3471" s="39" t="s">
        <v>7888</v>
      </c>
    </row>
    <row r="3472" spans="1:5" ht="25.5">
      <c r="A3472" s="35" t="s">
        <v>57</v>
      </c>
      <c r="E3472" s="42" t="s">
        <v>7889</v>
      </c>
    </row>
    <row r="3473" spans="1:5" ht="89.25">
      <c r="A3473" t="s">
        <v>58</v>
      </c>
      <c r="E3473" s="39" t="s">
        <v>7890</v>
      </c>
    </row>
    <row r="3474" spans="1:16" ht="12.75">
      <c r="A3474" t="s">
        <v>50</v>
      </c>
      <c s="34" t="s">
        <v>7891</v>
      </c>
      <c s="34" t="s">
        <v>7892</v>
      </c>
      <c s="35" t="s">
        <v>5</v>
      </c>
      <c s="6" t="s">
        <v>7893</v>
      </c>
      <c s="36" t="s">
        <v>54</v>
      </c>
      <c s="37">
        <v>1</v>
      </c>
      <c s="36">
        <v>0</v>
      </c>
      <c s="36">
        <f>ROUND(G3474*H3474,6)</f>
      </c>
      <c r="L3474" s="38">
        <v>0</v>
      </c>
      <c s="32">
        <f>ROUND(ROUND(L3474,2)*ROUND(G3474,3),2)</f>
      </c>
      <c s="36" t="s">
        <v>62</v>
      </c>
      <c>
        <f>(M3474*21)/100</f>
      </c>
      <c t="s">
        <v>28</v>
      </c>
    </row>
    <row r="3475" spans="1:5" ht="12.75">
      <c r="A3475" s="35" t="s">
        <v>56</v>
      </c>
      <c r="E3475" s="39" t="s">
        <v>7893</v>
      </c>
    </row>
    <row r="3476" spans="1:5" ht="25.5">
      <c r="A3476" s="35" t="s">
        <v>57</v>
      </c>
      <c r="E3476" s="42" t="s">
        <v>7894</v>
      </c>
    </row>
    <row r="3477" spans="1:5" ht="89.25">
      <c r="A3477" t="s">
        <v>58</v>
      </c>
      <c r="E3477" s="39" t="s">
        <v>7895</v>
      </c>
    </row>
    <row r="3478" spans="1:16" ht="12.75">
      <c r="A3478" t="s">
        <v>50</v>
      </c>
      <c s="34" t="s">
        <v>7896</v>
      </c>
      <c s="34" t="s">
        <v>7897</v>
      </c>
      <c s="35" t="s">
        <v>5</v>
      </c>
      <c s="6" t="s">
        <v>7898</v>
      </c>
      <c s="36" t="s">
        <v>54</v>
      </c>
      <c s="37">
        <v>1</v>
      </c>
      <c s="36">
        <v>0</v>
      </c>
      <c s="36">
        <f>ROUND(G3478*H3478,6)</f>
      </c>
      <c r="L3478" s="38">
        <v>0</v>
      </c>
      <c s="32">
        <f>ROUND(ROUND(L3478,2)*ROUND(G3478,3),2)</f>
      </c>
      <c s="36" t="s">
        <v>62</v>
      </c>
      <c>
        <f>(M3478*21)/100</f>
      </c>
      <c t="s">
        <v>28</v>
      </c>
    </row>
    <row r="3479" spans="1:5" ht="12.75">
      <c r="A3479" s="35" t="s">
        <v>56</v>
      </c>
      <c r="E3479" s="39" t="s">
        <v>7898</v>
      </c>
    </row>
    <row r="3480" spans="1:5" ht="25.5">
      <c r="A3480" s="35" t="s">
        <v>57</v>
      </c>
      <c r="E3480" s="42" t="s">
        <v>7899</v>
      </c>
    </row>
    <row r="3481" spans="1:5" ht="89.25">
      <c r="A3481" t="s">
        <v>58</v>
      </c>
      <c r="E3481" s="39" t="s">
        <v>7900</v>
      </c>
    </row>
    <row r="3482" spans="1:16" ht="12.75">
      <c r="A3482" t="s">
        <v>50</v>
      </c>
      <c s="34" t="s">
        <v>7901</v>
      </c>
      <c s="34" t="s">
        <v>7902</v>
      </c>
      <c s="35" t="s">
        <v>5</v>
      </c>
      <c s="6" t="s">
        <v>7903</v>
      </c>
      <c s="36" t="s">
        <v>202</v>
      </c>
      <c s="37">
        <v>3.825</v>
      </c>
      <c s="36">
        <v>0</v>
      </c>
      <c s="36">
        <f>ROUND(G3482*H3482,6)</f>
      </c>
      <c r="L3482" s="38">
        <v>0</v>
      </c>
      <c s="32">
        <f>ROUND(ROUND(L3482,2)*ROUND(G3482,3),2)</f>
      </c>
      <c s="36" t="s">
        <v>62</v>
      </c>
      <c>
        <f>(M3482*21)/100</f>
      </c>
      <c t="s">
        <v>28</v>
      </c>
    </row>
    <row r="3483" spans="1:5" ht="12.75">
      <c r="A3483" s="35" t="s">
        <v>56</v>
      </c>
      <c r="E3483" s="39" t="s">
        <v>7903</v>
      </c>
    </row>
    <row r="3484" spans="1:5" ht="25.5">
      <c r="A3484" s="35" t="s">
        <v>57</v>
      </c>
      <c r="E3484" s="42" t="s">
        <v>7904</v>
      </c>
    </row>
    <row r="3485" spans="1:5" ht="89.25">
      <c r="A3485" t="s">
        <v>58</v>
      </c>
      <c r="E3485" s="39" t="s">
        <v>7905</v>
      </c>
    </row>
    <row r="3486" spans="1:16" ht="12.75">
      <c r="A3486" t="s">
        <v>50</v>
      </c>
      <c s="34" t="s">
        <v>7906</v>
      </c>
      <c s="34" t="s">
        <v>7907</v>
      </c>
      <c s="35" t="s">
        <v>5</v>
      </c>
      <c s="6" t="s">
        <v>7908</v>
      </c>
      <c s="36" t="s">
        <v>54</v>
      </c>
      <c s="37">
        <v>1</v>
      </c>
      <c s="36">
        <v>0</v>
      </c>
      <c s="36">
        <f>ROUND(G3486*H3486,6)</f>
      </c>
      <c r="L3486" s="38">
        <v>0</v>
      </c>
      <c s="32">
        <f>ROUND(ROUND(L3486,2)*ROUND(G3486,3),2)</f>
      </c>
      <c s="36" t="s">
        <v>62</v>
      </c>
      <c>
        <f>(M3486*21)/100</f>
      </c>
      <c t="s">
        <v>28</v>
      </c>
    </row>
    <row r="3487" spans="1:5" ht="12.75">
      <c r="A3487" s="35" t="s">
        <v>56</v>
      </c>
      <c r="E3487" s="39" t="s">
        <v>7908</v>
      </c>
    </row>
    <row r="3488" spans="1:5" ht="25.5">
      <c r="A3488" s="35" t="s">
        <v>57</v>
      </c>
      <c r="E3488" s="42" t="s">
        <v>7909</v>
      </c>
    </row>
    <row r="3489" spans="1:5" ht="89.25">
      <c r="A3489" t="s">
        <v>58</v>
      </c>
      <c r="E3489" s="39" t="s">
        <v>7910</v>
      </c>
    </row>
    <row r="3490" spans="1:16" ht="12.75">
      <c r="A3490" t="s">
        <v>50</v>
      </c>
      <c s="34" t="s">
        <v>7911</v>
      </c>
      <c s="34" t="s">
        <v>7912</v>
      </c>
      <c s="35" t="s">
        <v>5</v>
      </c>
      <c s="6" t="s">
        <v>7913</v>
      </c>
      <c s="36" t="s">
        <v>54</v>
      </c>
      <c s="37">
        <v>1</v>
      </c>
      <c s="36">
        <v>0</v>
      </c>
      <c s="36">
        <f>ROUND(G3490*H3490,6)</f>
      </c>
      <c r="L3490" s="38">
        <v>0</v>
      </c>
      <c s="32">
        <f>ROUND(ROUND(L3490,2)*ROUND(G3490,3),2)</f>
      </c>
      <c s="36" t="s">
        <v>62</v>
      </c>
      <c>
        <f>(M3490*21)/100</f>
      </c>
      <c t="s">
        <v>28</v>
      </c>
    </row>
    <row r="3491" spans="1:5" ht="12.75">
      <c r="A3491" s="35" t="s">
        <v>56</v>
      </c>
      <c r="E3491" s="39" t="s">
        <v>7913</v>
      </c>
    </row>
    <row r="3492" spans="1:5" ht="25.5">
      <c r="A3492" s="35" t="s">
        <v>57</v>
      </c>
      <c r="E3492" s="42" t="s">
        <v>7914</v>
      </c>
    </row>
    <row r="3493" spans="1:5" ht="89.25">
      <c r="A3493" t="s">
        <v>58</v>
      </c>
      <c r="E3493" s="39" t="s">
        <v>7915</v>
      </c>
    </row>
    <row r="3494" spans="1:16" ht="12.75">
      <c r="A3494" t="s">
        <v>50</v>
      </c>
      <c s="34" t="s">
        <v>7916</v>
      </c>
      <c s="34" t="s">
        <v>7917</v>
      </c>
      <c s="35" t="s">
        <v>5</v>
      </c>
      <c s="6" t="s">
        <v>7918</v>
      </c>
      <c s="36" t="s">
        <v>54</v>
      </c>
      <c s="37">
        <v>1</v>
      </c>
      <c s="36">
        <v>0</v>
      </c>
      <c s="36">
        <f>ROUND(G3494*H3494,6)</f>
      </c>
      <c r="L3494" s="38">
        <v>0</v>
      </c>
      <c s="32">
        <f>ROUND(ROUND(L3494,2)*ROUND(G3494,3),2)</f>
      </c>
      <c s="36" t="s">
        <v>55</v>
      </c>
      <c>
        <f>(M3494*21)/100</f>
      </c>
      <c t="s">
        <v>28</v>
      </c>
    </row>
    <row r="3495" spans="1:5" ht="12.75">
      <c r="A3495" s="35" t="s">
        <v>56</v>
      </c>
      <c r="E3495" s="39" t="s">
        <v>7918</v>
      </c>
    </row>
    <row r="3496" spans="1:5" ht="25.5">
      <c r="A3496" s="35" t="s">
        <v>57</v>
      </c>
      <c r="E3496" s="42" t="s">
        <v>7919</v>
      </c>
    </row>
    <row r="3497" spans="1:5" ht="191.25">
      <c r="A3497" t="s">
        <v>58</v>
      </c>
      <c r="E3497" s="39" t="s">
        <v>7920</v>
      </c>
    </row>
    <row r="3498" spans="1:16" ht="12.75">
      <c r="A3498" t="s">
        <v>50</v>
      </c>
      <c s="34" t="s">
        <v>7921</v>
      </c>
      <c s="34" t="s">
        <v>7922</v>
      </c>
      <c s="35" t="s">
        <v>5</v>
      </c>
      <c s="6" t="s">
        <v>7923</v>
      </c>
      <c s="36" t="s">
        <v>54</v>
      </c>
      <c s="37">
        <v>2</v>
      </c>
      <c s="36">
        <v>0</v>
      </c>
      <c s="36">
        <f>ROUND(G3498*H3498,6)</f>
      </c>
      <c r="L3498" s="38">
        <v>0</v>
      </c>
      <c s="32">
        <f>ROUND(ROUND(L3498,2)*ROUND(G3498,3),2)</f>
      </c>
      <c s="36" t="s">
        <v>55</v>
      </c>
      <c>
        <f>(M3498*21)/100</f>
      </c>
      <c t="s">
        <v>28</v>
      </c>
    </row>
    <row r="3499" spans="1:5" ht="12.75">
      <c r="A3499" s="35" t="s">
        <v>56</v>
      </c>
      <c r="E3499" s="39" t="s">
        <v>7923</v>
      </c>
    </row>
    <row r="3500" spans="1:5" ht="12.75">
      <c r="A3500" s="35" t="s">
        <v>57</v>
      </c>
      <c r="E3500" s="40" t="s">
        <v>5</v>
      </c>
    </row>
    <row r="3501" spans="1:5" ht="140.25">
      <c r="A3501" t="s">
        <v>58</v>
      </c>
      <c r="E3501" s="39" t="s">
        <v>7924</v>
      </c>
    </row>
    <row r="3502" spans="1:16" ht="12.75">
      <c r="A3502" t="s">
        <v>50</v>
      </c>
      <c s="34" t="s">
        <v>7925</v>
      </c>
      <c s="34" t="s">
        <v>7926</v>
      </c>
      <c s="35" t="s">
        <v>5</v>
      </c>
      <c s="6" t="s">
        <v>7927</v>
      </c>
      <c s="36" t="s">
        <v>54</v>
      </c>
      <c s="37">
        <v>2</v>
      </c>
      <c s="36">
        <v>0</v>
      </c>
      <c s="36">
        <f>ROUND(G3502*H3502,6)</f>
      </c>
      <c r="L3502" s="38">
        <v>0</v>
      </c>
      <c s="32">
        <f>ROUND(ROUND(L3502,2)*ROUND(G3502,3),2)</f>
      </c>
      <c s="36" t="s">
        <v>55</v>
      </c>
      <c>
        <f>(M3502*21)/100</f>
      </c>
      <c t="s">
        <v>28</v>
      </c>
    </row>
    <row r="3503" spans="1:5" ht="12.75">
      <c r="A3503" s="35" t="s">
        <v>56</v>
      </c>
      <c r="E3503" s="39" t="s">
        <v>7927</v>
      </c>
    </row>
    <row r="3504" spans="1:5" ht="25.5">
      <c r="A3504" s="35" t="s">
        <v>57</v>
      </c>
      <c r="E3504" s="42" t="s">
        <v>7928</v>
      </c>
    </row>
    <row r="3505" spans="1:5" ht="191.25">
      <c r="A3505" t="s">
        <v>58</v>
      </c>
      <c r="E3505" s="39" t="s">
        <v>7929</v>
      </c>
    </row>
    <row r="3506" spans="1:16" ht="12.75">
      <c r="A3506" t="s">
        <v>50</v>
      </c>
      <c s="34" t="s">
        <v>7930</v>
      </c>
      <c s="34" t="s">
        <v>7931</v>
      </c>
      <c s="35" t="s">
        <v>5</v>
      </c>
      <c s="6" t="s">
        <v>7932</v>
      </c>
      <c s="36" t="s">
        <v>54</v>
      </c>
      <c s="37">
        <v>1</v>
      </c>
      <c s="36">
        <v>0</v>
      </c>
      <c s="36">
        <f>ROUND(G3506*H3506,6)</f>
      </c>
      <c r="L3506" s="38">
        <v>0</v>
      </c>
      <c s="32">
        <f>ROUND(ROUND(L3506,2)*ROUND(G3506,3),2)</f>
      </c>
      <c s="36" t="s">
        <v>55</v>
      </c>
      <c>
        <f>(M3506*21)/100</f>
      </c>
      <c t="s">
        <v>28</v>
      </c>
    </row>
    <row r="3507" spans="1:5" ht="12.75">
      <c r="A3507" s="35" t="s">
        <v>56</v>
      </c>
      <c r="E3507" s="39" t="s">
        <v>7932</v>
      </c>
    </row>
    <row r="3508" spans="1:5" ht="25.5">
      <c r="A3508" s="35" t="s">
        <v>57</v>
      </c>
      <c r="E3508" s="42" t="s">
        <v>7686</v>
      </c>
    </row>
    <row r="3509" spans="1:5" ht="140.25">
      <c r="A3509" t="s">
        <v>58</v>
      </c>
      <c r="E3509" s="39" t="s">
        <v>7933</v>
      </c>
    </row>
    <row r="3510" spans="1:16" ht="25.5">
      <c r="A3510" t="s">
        <v>50</v>
      </c>
      <c s="34" t="s">
        <v>7934</v>
      </c>
      <c s="34" t="s">
        <v>7935</v>
      </c>
      <c s="35" t="s">
        <v>5</v>
      </c>
      <c s="6" t="s">
        <v>7936</v>
      </c>
      <c s="36" t="s">
        <v>54</v>
      </c>
      <c s="37">
        <v>1</v>
      </c>
      <c s="36">
        <v>0</v>
      </c>
      <c s="36">
        <f>ROUND(G3510*H3510,6)</f>
      </c>
      <c r="L3510" s="38">
        <v>0</v>
      </c>
      <c s="32">
        <f>ROUND(ROUND(L3510,2)*ROUND(G3510,3),2)</f>
      </c>
      <c s="36" t="s">
        <v>55</v>
      </c>
      <c>
        <f>(M3510*21)/100</f>
      </c>
      <c t="s">
        <v>28</v>
      </c>
    </row>
    <row r="3511" spans="1:5" ht="25.5">
      <c r="A3511" s="35" t="s">
        <v>56</v>
      </c>
      <c r="E3511" s="39" t="s">
        <v>7936</v>
      </c>
    </row>
    <row r="3512" spans="1:5" ht="25.5">
      <c r="A3512" s="35" t="s">
        <v>57</v>
      </c>
      <c r="E3512" s="42" t="s">
        <v>7937</v>
      </c>
    </row>
    <row r="3513" spans="1:5" ht="191.25">
      <c r="A3513" t="s">
        <v>58</v>
      </c>
      <c r="E3513" s="39" t="s">
        <v>7938</v>
      </c>
    </row>
    <row r="3514" spans="1:16" ht="12.75">
      <c r="A3514" t="s">
        <v>50</v>
      </c>
      <c s="34" t="s">
        <v>7939</v>
      </c>
      <c s="34" t="s">
        <v>7940</v>
      </c>
      <c s="35" t="s">
        <v>5</v>
      </c>
      <c s="6" t="s">
        <v>7941</v>
      </c>
      <c s="36" t="s">
        <v>2716</v>
      </c>
      <c s="37">
        <v>65.501</v>
      </c>
      <c s="36">
        <v>0</v>
      </c>
      <c s="36">
        <f>ROUND(G3514*H3514,6)</f>
      </c>
      <c r="L3514" s="38">
        <v>0</v>
      </c>
      <c s="32">
        <f>ROUND(ROUND(L3514,2)*ROUND(G3514,3),2)</f>
      </c>
      <c s="36" t="s">
        <v>55</v>
      </c>
      <c>
        <f>(M3514*21)/100</f>
      </c>
      <c t="s">
        <v>28</v>
      </c>
    </row>
    <row r="3515" spans="1:5" ht="12.75">
      <c r="A3515" s="35" t="s">
        <v>56</v>
      </c>
      <c r="E3515" s="39" t="s">
        <v>7941</v>
      </c>
    </row>
    <row r="3516" spans="1:5" ht="89.25">
      <c r="A3516" s="35" t="s">
        <v>57</v>
      </c>
      <c r="E3516" s="42" t="s">
        <v>7942</v>
      </c>
    </row>
    <row r="3517" spans="1:5" ht="140.25">
      <c r="A3517" t="s">
        <v>58</v>
      </c>
      <c r="E3517" s="39" t="s">
        <v>7943</v>
      </c>
    </row>
    <row r="3518" spans="1:16" ht="12.75">
      <c r="A3518" t="s">
        <v>50</v>
      </c>
      <c s="34" t="s">
        <v>7944</v>
      </c>
      <c s="34" t="s">
        <v>7945</v>
      </c>
      <c s="35" t="s">
        <v>5</v>
      </c>
      <c s="6" t="s">
        <v>7946</v>
      </c>
      <c s="36" t="s">
        <v>2716</v>
      </c>
      <c s="37">
        <v>26.313</v>
      </c>
      <c s="36">
        <v>0</v>
      </c>
      <c s="36">
        <f>ROUND(G3518*H3518,6)</f>
      </c>
      <c r="L3518" s="38">
        <v>0</v>
      </c>
      <c s="32">
        <f>ROUND(ROUND(L3518,2)*ROUND(G3518,3),2)</f>
      </c>
      <c s="36" t="s">
        <v>62</v>
      </c>
      <c>
        <f>(M3518*21)/100</f>
      </c>
      <c t="s">
        <v>28</v>
      </c>
    </row>
    <row r="3519" spans="1:5" ht="12.75">
      <c r="A3519" s="35" t="s">
        <v>56</v>
      </c>
      <c r="E3519" s="39" t="s">
        <v>7946</v>
      </c>
    </row>
    <row r="3520" spans="1:5" ht="306">
      <c r="A3520" s="35" t="s">
        <v>57</v>
      </c>
      <c r="E3520" s="42" t="s">
        <v>7947</v>
      </c>
    </row>
    <row r="3521" spans="1:5" ht="89.25">
      <c r="A3521" t="s">
        <v>58</v>
      </c>
      <c r="E3521" s="39" t="s">
        <v>7948</v>
      </c>
    </row>
    <row r="3522" spans="1:16" ht="12.75">
      <c r="A3522" t="s">
        <v>50</v>
      </c>
      <c s="34" t="s">
        <v>7949</v>
      </c>
      <c s="34" t="s">
        <v>7950</v>
      </c>
      <c s="35" t="s">
        <v>5</v>
      </c>
      <c s="6" t="s">
        <v>7951</v>
      </c>
      <c s="36" t="s">
        <v>2716</v>
      </c>
      <c s="37">
        <v>26.313</v>
      </c>
      <c s="36">
        <v>0</v>
      </c>
      <c s="36">
        <f>ROUND(G3522*H3522,6)</f>
      </c>
      <c r="L3522" s="38">
        <v>0</v>
      </c>
      <c s="32">
        <f>ROUND(ROUND(L3522,2)*ROUND(G3522,3),2)</f>
      </c>
      <c s="36" t="s">
        <v>55</v>
      </c>
      <c>
        <f>(M3522*21)/100</f>
      </c>
      <c t="s">
        <v>28</v>
      </c>
    </row>
    <row r="3523" spans="1:5" ht="12.75">
      <c r="A3523" s="35" t="s">
        <v>56</v>
      </c>
      <c r="E3523" s="39" t="s">
        <v>7951</v>
      </c>
    </row>
    <row r="3524" spans="1:5" ht="191.25">
      <c r="A3524" s="35" t="s">
        <v>57</v>
      </c>
      <c r="E3524" s="42" t="s">
        <v>7952</v>
      </c>
    </row>
    <row r="3525" spans="1:5" ht="140.25">
      <c r="A3525" t="s">
        <v>58</v>
      </c>
      <c r="E3525" s="39" t="s">
        <v>7953</v>
      </c>
    </row>
    <row r="3526" spans="1:16" ht="12.75">
      <c r="A3526" t="s">
        <v>50</v>
      </c>
      <c s="34" t="s">
        <v>7954</v>
      </c>
      <c s="34" t="s">
        <v>7955</v>
      </c>
      <c s="35" t="s">
        <v>5</v>
      </c>
      <c s="6" t="s">
        <v>7956</v>
      </c>
      <c s="36" t="s">
        <v>2716</v>
      </c>
      <c s="37">
        <v>3.93</v>
      </c>
      <c s="36">
        <v>0</v>
      </c>
      <c s="36">
        <f>ROUND(G3526*H3526,6)</f>
      </c>
      <c r="L3526" s="38">
        <v>0</v>
      </c>
      <c s="32">
        <f>ROUND(ROUND(L3526,2)*ROUND(G3526,3),2)</f>
      </c>
      <c s="36" t="s">
        <v>55</v>
      </c>
      <c>
        <f>(M3526*21)/100</f>
      </c>
      <c t="s">
        <v>28</v>
      </c>
    </row>
    <row r="3527" spans="1:5" ht="12.75">
      <c r="A3527" s="35" t="s">
        <v>56</v>
      </c>
      <c r="E3527" s="39" t="s">
        <v>7956</v>
      </c>
    </row>
    <row r="3528" spans="1:5" ht="38.25">
      <c r="A3528" s="35" t="s">
        <v>57</v>
      </c>
      <c r="E3528" s="42" t="s">
        <v>7957</v>
      </c>
    </row>
    <row r="3529" spans="1:5" ht="140.25">
      <c r="A3529" t="s">
        <v>58</v>
      </c>
      <c r="E3529" s="39" t="s">
        <v>7958</v>
      </c>
    </row>
    <row r="3530" spans="1:16" ht="12.75">
      <c r="A3530" t="s">
        <v>50</v>
      </c>
      <c s="34" t="s">
        <v>7959</v>
      </c>
      <c s="34" t="s">
        <v>7960</v>
      </c>
      <c s="35" t="s">
        <v>5</v>
      </c>
      <c s="6" t="s">
        <v>7961</v>
      </c>
      <c s="36" t="s">
        <v>54</v>
      </c>
      <c s="37">
        <v>9.826</v>
      </c>
      <c s="36">
        <v>0</v>
      </c>
      <c s="36">
        <f>ROUND(G3530*H3530,6)</f>
      </c>
      <c r="L3530" s="38">
        <v>0</v>
      </c>
      <c s="32">
        <f>ROUND(ROUND(L3530,2)*ROUND(G3530,3),2)</f>
      </c>
      <c s="36" t="s">
        <v>55</v>
      </c>
      <c>
        <f>(M3530*21)/100</f>
      </c>
      <c t="s">
        <v>28</v>
      </c>
    </row>
    <row r="3531" spans="1:5" ht="12.75">
      <c r="A3531" s="35" t="s">
        <v>56</v>
      </c>
      <c r="E3531" s="39" t="s">
        <v>7961</v>
      </c>
    </row>
    <row r="3532" spans="1:5" ht="76.5">
      <c r="A3532" s="35" t="s">
        <v>57</v>
      </c>
      <c r="E3532" s="42" t="s">
        <v>7962</v>
      </c>
    </row>
    <row r="3533" spans="1:5" ht="140.25">
      <c r="A3533" t="s">
        <v>58</v>
      </c>
      <c r="E3533" s="39" t="s">
        <v>7963</v>
      </c>
    </row>
    <row r="3534" spans="1:16" ht="12.75">
      <c r="A3534" t="s">
        <v>50</v>
      </c>
      <c s="34" t="s">
        <v>7964</v>
      </c>
      <c s="34" t="s">
        <v>7965</v>
      </c>
      <c s="35" t="s">
        <v>5</v>
      </c>
      <c s="6" t="s">
        <v>7966</v>
      </c>
      <c s="36" t="s">
        <v>54</v>
      </c>
      <c s="37">
        <v>10.931</v>
      </c>
      <c s="36">
        <v>0</v>
      </c>
      <c s="36">
        <f>ROUND(G3534*H3534,6)</f>
      </c>
      <c r="L3534" s="38">
        <v>0</v>
      </c>
      <c s="32">
        <f>ROUND(ROUND(L3534,2)*ROUND(G3534,3),2)</f>
      </c>
      <c s="36" t="s">
        <v>55</v>
      </c>
      <c>
        <f>(M3534*21)/100</f>
      </c>
      <c t="s">
        <v>28</v>
      </c>
    </row>
    <row r="3535" spans="1:5" ht="12.75">
      <c r="A3535" s="35" t="s">
        <v>56</v>
      </c>
      <c r="E3535" s="39" t="s">
        <v>7966</v>
      </c>
    </row>
    <row r="3536" spans="1:5" ht="63.75">
      <c r="A3536" s="35" t="s">
        <v>57</v>
      </c>
      <c r="E3536" s="42" t="s">
        <v>7967</v>
      </c>
    </row>
    <row r="3537" spans="1:5" ht="140.25">
      <c r="A3537" t="s">
        <v>58</v>
      </c>
      <c r="E3537" s="39" t="s">
        <v>7968</v>
      </c>
    </row>
    <row r="3538" spans="1:16" ht="12.75">
      <c r="A3538" t="s">
        <v>50</v>
      </c>
      <c s="34" t="s">
        <v>7969</v>
      </c>
      <c s="34" t="s">
        <v>7970</v>
      </c>
      <c s="35" t="s">
        <v>5</v>
      </c>
      <c s="6" t="s">
        <v>7971</v>
      </c>
      <c s="36" t="s">
        <v>54</v>
      </c>
      <c s="37">
        <v>1</v>
      </c>
      <c s="36">
        <v>0</v>
      </c>
      <c s="36">
        <f>ROUND(G3538*H3538,6)</f>
      </c>
      <c r="L3538" s="38">
        <v>0</v>
      </c>
      <c s="32">
        <f>ROUND(ROUND(L3538,2)*ROUND(G3538,3),2)</f>
      </c>
      <c s="36" t="s">
        <v>55</v>
      </c>
      <c>
        <f>(M3538*21)/100</f>
      </c>
      <c t="s">
        <v>28</v>
      </c>
    </row>
    <row r="3539" spans="1:5" ht="12.75">
      <c r="A3539" s="35" t="s">
        <v>56</v>
      </c>
      <c r="E3539" s="39" t="s">
        <v>7971</v>
      </c>
    </row>
    <row r="3540" spans="1:5" ht="25.5">
      <c r="A3540" s="35" t="s">
        <v>57</v>
      </c>
      <c r="E3540" s="42" t="s">
        <v>7972</v>
      </c>
    </row>
    <row r="3541" spans="1:5" ht="140.25">
      <c r="A3541" t="s">
        <v>58</v>
      </c>
      <c r="E3541" s="39" t="s">
        <v>7973</v>
      </c>
    </row>
    <row r="3542" spans="1:16" ht="12.75">
      <c r="A3542" t="s">
        <v>50</v>
      </c>
      <c s="34" t="s">
        <v>7974</v>
      </c>
      <c s="34" t="s">
        <v>7975</v>
      </c>
      <c s="35" t="s">
        <v>5</v>
      </c>
      <c s="6" t="s">
        <v>7976</v>
      </c>
      <c s="36" t="s">
        <v>2176</v>
      </c>
      <c s="37">
        <v>1.446</v>
      </c>
      <c s="36">
        <v>0</v>
      </c>
      <c s="36">
        <f>ROUND(G3542*H3542,6)</f>
      </c>
      <c r="L3542" s="38">
        <v>0</v>
      </c>
      <c s="32">
        <f>ROUND(ROUND(L3542,2)*ROUND(G3542,3),2)</f>
      </c>
      <c s="36" t="s">
        <v>55</v>
      </c>
      <c>
        <f>(M3542*21)/100</f>
      </c>
      <c t="s">
        <v>28</v>
      </c>
    </row>
    <row r="3543" spans="1:5" ht="12.75">
      <c r="A3543" s="35" t="s">
        <v>56</v>
      </c>
      <c r="E3543" s="39" t="s">
        <v>7976</v>
      </c>
    </row>
    <row r="3544" spans="1:5" ht="12.75">
      <c r="A3544" s="35" t="s">
        <v>57</v>
      </c>
      <c r="E3544" s="40" t="s">
        <v>5</v>
      </c>
    </row>
    <row r="3545" spans="1:5" ht="242.25">
      <c r="A3545" t="s">
        <v>58</v>
      </c>
      <c r="E3545" s="39" t="s">
        <v>7977</v>
      </c>
    </row>
    <row r="3546" spans="1:16" ht="25.5">
      <c r="A3546" t="s">
        <v>50</v>
      </c>
      <c s="34" t="s">
        <v>7978</v>
      </c>
      <c s="34" t="s">
        <v>7979</v>
      </c>
      <c s="35" t="s">
        <v>5</v>
      </c>
      <c s="6" t="s">
        <v>7980</v>
      </c>
      <c s="36" t="s">
        <v>54</v>
      </c>
      <c s="37">
        <v>2</v>
      </c>
      <c s="36">
        <v>0</v>
      </c>
      <c s="36">
        <f>ROUND(G3546*H3546,6)</f>
      </c>
      <c r="L3546" s="38">
        <v>0</v>
      </c>
      <c s="32">
        <f>ROUND(ROUND(L3546,2)*ROUND(G3546,3),2)</f>
      </c>
      <c s="36" t="s">
        <v>62</v>
      </c>
      <c>
        <f>(M3546*21)/100</f>
      </c>
      <c t="s">
        <v>28</v>
      </c>
    </row>
    <row r="3547" spans="1:5" ht="25.5">
      <c r="A3547" s="35" t="s">
        <v>56</v>
      </c>
      <c r="E3547" s="39" t="s">
        <v>7980</v>
      </c>
    </row>
    <row r="3548" spans="1:5" ht="12.75">
      <c r="A3548" s="35" t="s">
        <v>57</v>
      </c>
      <c r="E3548" s="40" t="s">
        <v>5</v>
      </c>
    </row>
    <row r="3549" spans="1:5" ht="140.25">
      <c r="A3549" t="s">
        <v>58</v>
      </c>
      <c r="E3549" s="39" t="s">
        <v>7981</v>
      </c>
    </row>
    <row r="3550" spans="1:13" ht="12.75">
      <c r="A3550" t="s">
        <v>47</v>
      </c>
      <c r="C3550" s="31" t="s">
        <v>7444</v>
      </c>
      <c r="E3550" s="33" t="s">
        <v>7982</v>
      </c>
      <c r="J3550" s="32">
        <f>0</f>
      </c>
      <c s="32">
        <f>0</f>
      </c>
      <c s="32">
        <f>0+L3551+L3555+L3559+L3563+L3567+L3571+L3575+L3579+L3583+L3587+L3591</f>
      </c>
      <c s="32">
        <f>0+M3551+M3555+M3559+M3563+M3567+M3571+M3575+M3579+M3583+M3587+M3591</f>
      </c>
    </row>
    <row r="3551" spans="1:16" ht="12.75">
      <c r="A3551" t="s">
        <v>50</v>
      </c>
      <c s="34" t="s">
        <v>7983</v>
      </c>
      <c s="34" t="s">
        <v>7984</v>
      </c>
      <c s="35" t="s">
        <v>5</v>
      </c>
      <c s="6" t="s">
        <v>7985</v>
      </c>
      <c s="36" t="s">
        <v>2716</v>
      </c>
      <c s="37">
        <v>679.184</v>
      </c>
      <c s="36">
        <v>0</v>
      </c>
      <c s="36">
        <f>ROUND(G3551*H3551,6)</f>
      </c>
      <c r="L3551" s="38">
        <v>0</v>
      </c>
      <c s="32">
        <f>ROUND(ROUND(L3551,2)*ROUND(G3551,3),2)</f>
      </c>
      <c s="36" t="s">
        <v>62</v>
      </c>
      <c>
        <f>(M3551*21)/100</f>
      </c>
      <c t="s">
        <v>28</v>
      </c>
    </row>
    <row r="3552" spans="1:5" ht="12.75">
      <c r="A3552" s="35" t="s">
        <v>56</v>
      </c>
      <c r="E3552" s="39" t="s">
        <v>7985</v>
      </c>
    </row>
    <row r="3553" spans="1:5" ht="25.5">
      <c r="A3553" s="35" t="s">
        <v>57</v>
      </c>
      <c r="E3553" s="42" t="s">
        <v>7986</v>
      </c>
    </row>
    <row r="3554" spans="1:5" ht="89.25">
      <c r="A3554" t="s">
        <v>58</v>
      </c>
      <c r="E3554" s="39" t="s">
        <v>7987</v>
      </c>
    </row>
    <row r="3555" spans="1:16" ht="25.5">
      <c r="A3555" t="s">
        <v>50</v>
      </c>
      <c s="34" t="s">
        <v>7988</v>
      </c>
      <c s="34" t="s">
        <v>7989</v>
      </c>
      <c s="35" t="s">
        <v>5</v>
      </c>
      <c s="6" t="s">
        <v>7990</v>
      </c>
      <c s="36" t="s">
        <v>2716</v>
      </c>
      <c s="37">
        <v>1236.037</v>
      </c>
      <c s="36">
        <v>0</v>
      </c>
      <c s="36">
        <f>ROUND(G3555*H3555,6)</f>
      </c>
      <c r="L3555" s="38">
        <v>0</v>
      </c>
      <c s="32">
        <f>ROUND(ROUND(L3555,2)*ROUND(G3555,3),2)</f>
      </c>
      <c s="36" t="s">
        <v>55</v>
      </c>
      <c>
        <f>(M3555*21)/100</f>
      </c>
      <c t="s">
        <v>28</v>
      </c>
    </row>
    <row r="3556" spans="1:5" ht="25.5">
      <c r="A3556" s="35" t="s">
        <v>56</v>
      </c>
      <c r="E3556" s="39" t="s">
        <v>7990</v>
      </c>
    </row>
    <row r="3557" spans="1:5" ht="25.5">
      <c r="A3557" s="35" t="s">
        <v>57</v>
      </c>
      <c r="E3557" s="42" t="s">
        <v>7991</v>
      </c>
    </row>
    <row r="3558" spans="1:5" ht="140.25">
      <c r="A3558" t="s">
        <v>58</v>
      </c>
      <c r="E3558" s="39" t="s">
        <v>7992</v>
      </c>
    </row>
    <row r="3559" spans="1:16" ht="25.5">
      <c r="A3559" t="s">
        <v>50</v>
      </c>
      <c s="34" t="s">
        <v>7993</v>
      </c>
      <c s="34" t="s">
        <v>7994</v>
      </c>
      <c s="35" t="s">
        <v>5</v>
      </c>
      <c s="6" t="s">
        <v>7995</v>
      </c>
      <c s="36" t="s">
        <v>202</v>
      </c>
      <c s="37">
        <v>496.964</v>
      </c>
      <c s="36">
        <v>0</v>
      </c>
      <c s="36">
        <f>ROUND(G3559*H3559,6)</f>
      </c>
      <c r="L3559" s="38">
        <v>0</v>
      </c>
      <c s="32">
        <f>ROUND(ROUND(L3559,2)*ROUND(G3559,3),2)</f>
      </c>
      <c s="36" t="s">
        <v>55</v>
      </c>
      <c>
        <f>(M3559*21)/100</f>
      </c>
      <c t="s">
        <v>28</v>
      </c>
    </row>
    <row r="3560" spans="1:5" ht="25.5">
      <c r="A3560" s="35" t="s">
        <v>56</v>
      </c>
      <c r="E3560" s="39" t="s">
        <v>7995</v>
      </c>
    </row>
    <row r="3561" spans="1:5" ht="25.5">
      <c r="A3561" s="35" t="s">
        <v>57</v>
      </c>
      <c r="E3561" s="42" t="s">
        <v>7996</v>
      </c>
    </row>
    <row r="3562" spans="1:5" ht="140.25">
      <c r="A3562" t="s">
        <v>58</v>
      </c>
      <c r="E3562" s="39" t="s">
        <v>7997</v>
      </c>
    </row>
    <row r="3563" spans="1:16" ht="12.75">
      <c r="A3563" t="s">
        <v>50</v>
      </c>
      <c s="34" t="s">
        <v>7998</v>
      </c>
      <c s="34" t="s">
        <v>7999</v>
      </c>
      <c s="35" t="s">
        <v>5</v>
      </c>
      <c s="6" t="s">
        <v>8000</v>
      </c>
      <c s="36" t="s">
        <v>2716</v>
      </c>
      <c s="37">
        <v>1741.11</v>
      </c>
      <c s="36">
        <v>0</v>
      </c>
      <c s="36">
        <f>ROUND(G3563*H3563,6)</f>
      </c>
      <c r="L3563" s="38">
        <v>0</v>
      </c>
      <c s="32">
        <f>ROUND(ROUND(L3563,2)*ROUND(G3563,3),2)</f>
      </c>
      <c s="36" t="s">
        <v>55</v>
      </c>
      <c>
        <f>(M3563*21)/100</f>
      </c>
      <c t="s">
        <v>28</v>
      </c>
    </row>
    <row r="3564" spans="1:5" ht="12.75">
      <c r="A3564" s="35" t="s">
        <v>56</v>
      </c>
      <c r="E3564" s="39" t="s">
        <v>8000</v>
      </c>
    </row>
    <row r="3565" spans="1:5" ht="25.5">
      <c r="A3565" s="35" t="s">
        <v>57</v>
      </c>
      <c r="E3565" s="42" t="s">
        <v>8001</v>
      </c>
    </row>
    <row r="3566" spans="1:5" ht="140.25">
      <c r="A3566" t="s">
        <v>58</v>
      </c>
      <c r="E3566" s="39" t="s">
        <v>8002</v>
      </c>
    </row>
    <row r="3567" spans="1:16" ht="12.75">
      <c r="A3567" t="s">
        <v>50</v>
      </c>
      <c s="34" t="s">
        <v>8003</v>
      </c>
      <c s="34" t="s">
        <v>8004</v>
      </c>
      <c s="35" t="s">
        <v>5</v>
      </c>
      <c s="6" t="s">
        <v>8005</v>
      </c>
      <c s="36" t="s">
        <v>2716</v>
      </c>
      <c s="37">
        <v>1741.11</v>
      </c>
      <c s="36">
        <v>0</v>
      </c>
      <c s="36">
        <f>ROUND(G3567*H3567,6)</f>
      </c>
      <c r="L3567" s="38">
        <v>0</v>
      </c>
      <c s="32">
        <f>ROUND(ROUND(L3567,2)*ROUND(G3567,3),2)</f>
      </c>
      <c s="36" t="s">
        <v>55</v>
      </c>
      <c>
        <f>(M3567*21)/100</f>
      </c>
      <c t="s">
        <v>28</v>
      </c>
    </row>
    <row r="3568" spans="1:5" ht="12.75">
      <c r="A3568" s="35" t="s">
        <v>56</v>
      </c>
      <c r="E3568" s="39" t="s">
        <v>8005</v>
      </c>
    </row>
    <row r="3569" spans="1:5" ht="25.5">
      <c r="A3569" s="35" t="s">
        <v>57</v>
      </c>
      <c r="E3569" s="42" t="s">
        <v>8001</v>
      </c>
    </row>
    <row r="3570" spans="1:5" ht="140.25">
      <c r="A3570" t="s">
        <v>58</v>
      </c>
      <c r="E3570" s="39" t="s">
        <v>8006</v>
      </c>
    </row>
    <row r="3571" spans="1:16" ht="12.75">
      <c r="A3571" t="s">
        <v>50</v>
      </c>
      <c s="34" t="s">
        <v>8007</v>
      </c>
      <c s="34" t="s">
        <v>8008</v>
      </c>
      <c s="35" t="s">
        <v>5</v>
      </c>
      <c s="6" t="s">
        <v>8009</v>
      </c>
      <c s="36" t="s">
        <v>2716</v>
      </c>
      <c s="37">
        <v>2.18</v>
      </c>
      <c s="36">
        <v>0</v>
      </c>
      <c s="36">
        <f>ROUND(G3571*H3571,6)</f>
      </c>
      <c r="L3571" s="38">
        <v>0</v>
      </c>
      <c s="32">
        <f>ROUND(ROUND(L3571,2)*ROUND(G3571,3),2)</f>
      </c>
      <c s="36" t="s">
        <v>55</v>
      </c>
      <c>
        <f>(M3571*21)/100</f>
      </c>
      <c t="s">
        <v>28</v>
      </c>
    </row>
    <row r="3572" spans="1:5" ht="12.75">
      <c r="A3572" s="35" t="s">
        <v>56</v>
      </c>
      <c r="E3572" s="39" t="s">
        <v>8009</v>
      </c>
    </row>
    <row r="3573" spans="1:5" ht="25.5">
      <c r="A3573" s="35" t="s">
        <v>57</v>
      </c>
      <c r="E3573" s="42" t="s">
        <v>8010</v>
      </c>
    </row>
    <row r="3574" spans="1:5" ht="191.25">
      <c r="A3574" t="s">
        <v>58</v>
      </c>
      <c r="E3574" s="39" t="s">
        <v>8011</v>
      </c>
    </row>
    <row r="3575" spans="1:16" ht="25.5">
      <c r="A3575" t="s">
        <v>50</v>
      </c>
      <c s="34" t="s">
        <v>8012</v>
      </c>
      <c s="34" t="s">
        <v>8013</v>
      </c>
      <c s="35" t="s">
        <v>5</v>
      </c>
      <c s="6" t="s">
        <v>8014</v>
      </c>
      <c s="36" t="s">
        <v>202</v>
      </c>
      <c s="37">
        <v>451.785</v>
      </c>
      <c s="36">
        <v>0</v>
      </c>
      <c s="36">
        <f>ROUND(G3575*H3575,6)</f>
      </c>
      <c r="L3575" s="38">
        <v>0</v>
      </c>
      <c s="32">
        <f>ROUND(ROUND(L3575,2)*ROUND(G3575,3),2)</f>
      </c>
      <c s="36" t="s">
        <v>55</v>
      </c>
      <c>
        <f>(M3575*21)/100</f>
      </c>
      <c t="s">
        <v>28</v>
      </c>
    </row>
    <row r="3576" spans="1:5" ht="25.5">
      <c r="A3576" s="35" t="s">
        <v>56</v>
      </c>
      <c r="E3576" s="39" t="s">
        <v>8014</v>
      </c>
    </row>
    <row r="3577" spans="1:5" ht="216.75">
      <c r="A3577" s="35" t="s">
        <v>57</v>
      </c>
      <c r="E3577" s="42" t="s">
        <v>8015</v>
      </c>
    </row>
    <row r="3578" spans="1:5" ht="191.25">
      <c r="A3578" t="s">
        <v>58</v>
      </c>
      <c r="E3578" s="39" t="s">
        <v>8016</v>
      </c>
    </row>
    <row r="3579" spans="1:16" ht="12.75">
      <c r="A3579" t="s">
        <v>50</v>
      </c>
      <c s="34" t="s">
        <v>8017</v>
      </c>
      <c s="34" t="s">
        <v>8018</v>
      </c>
      <c s="35" t="s">
        <v>5</v>
      </c>
      <c s="6" t="s">
        <v>8019</v>
      </c>
      <c s="36" t="s">
        <v>2716</v>
      </c>
      <c s="37">
        <v>1553.066</v>
      </c>
      <c s="36">
        <v>0</v>
      </c>
      <c s="36">
        <f>ROUND(G3579*H3579,6)</f>
      </c>
      <c r="L3579" s="38">
        <v>0</v>
      </c>
      <c s="32">
        <f>ROUND(ROUND(L3579,2)*ROUND(G3579,3),2)</f>
      </c>
      <c s="36" t="s">
        <v>55</v>
      </c>
      <c>
        <f>(M3579*21)/100</f>
      </c>
      <c t="s">
        <v>28</v>
      </c>
    </row>
    <row r="3580" spans="1:5" ht="12.75">
      <c r="A3580" s="35" t="s">
        <v>56</v>
      </c>
      <c r="E3580" s="39" t="s">
        <v>8019</v>
      </c>
    </row>
    <row r="3581" spans="1:5" ht="409.5">
      <c r="A3581" s="35" t="s">
        <v>57</v>
      </c>
      <c r="E3581" s="42" t="s">
        <v>8020</v>
      </c>
    </row>
    <row r="3582" spans="1:5" ht="140.25">
      <c r="A3582" t="s">
        <v>58</v>
      </c>
      <c r="E3582" s="39" t="s">
        <v>8021</v>
      </c>
    </row>
    <row r="3583" spans="1:16" ht="25.5">
      <c r="A3583" t="s">
        <v>50</v>
      </c>
      <c s="34" t="s">
        <v>8022</v>
      </c>
      <c s="34" t="s">
        <v>8023</v>
      </c>
      <c s="35" t="s">
        <v>5</v>
      </c>
      <c s="6" t="s">
        <v>8024</v>
      </c>
      <c s="36" t="s">
        <v>2716</v>
      </c>
      <c s="37">
        <v>1123.67</v>
      </c>
      <c s="36">
        <v>0</v>
      </c>
      <c s="36">
        <f>ROUND(G3583*H3583,6)</f>
      </c>
      <c r="L3583" s="38">
        <v>0</v>
      </c>
      <c s="32">
        <f>ROUND(ROUND(L3583,2)*ROUND(G3583,3),2)</f>
      </c>
      <c s="36" t="s">
        <v>55</v>
      </c>
      <c>
        <f>(M3583*21)/100</f>
      </c>
      <c t="s">
        <v>28</v>
      </c>
    </row>
    <row r="3584" spans="1:5" ht="25.5">
      <c r="A3584" s="35" t="s">
        <v>56</v>
      </c>
      <c r="E3584" s="39" t="s">
        <v>8024</v>
      </c>
    </row>
    <row r="3585" spans="1:5" ht="409.5">
      <c r="A3585" s="35" t="s">
        <v>57</v>
      </c>
      <c r="E3585" s="42" t="s">
        <v>8025</v>
      </c>
    </row>
    <row r="3586" spans="1:5" ht="191.25">
      <c r="A3586" t="s">
        <v>58</v>
      </c>
      <c r="E3586" s="39" t="s">
        <v>8026</v>
      </c>
    </row>
    <row r="3587" spans="1:16" ht="25.5">
      <c r="A3587" t="s">
        <v>50</v>
      </c>
      <c s="34" t="s">
        <v>8027</v>
      </c>
      <c s="34" t="s">
        <v>8028</v>
      </c>
      <c s="35" t="s">
        <v>5</v>
      </c>
      <c s="6" t="s">
        <v>8029</v>
      </c>
      <c s="36" t="s">
        <v>2716</v>
      </c>
      <c s="37">
        <v>617.44</v>
      </c>
      <c s="36">
        <v>0</v>
      </c>
      <c s="36">
        <f>ROUND(G3587*H3587,6)</f>
      </c>
      <c r="L3587" s="38">
        <v>0</v>
      </c>
      <c s="32">
        <f>ROUND(ROUND(L3587,2)*ROUND(G3587,3),2)</f>
      </c>
      <c s="36" t="s">
        <v>55</v>
      </c>
      <c>
        <f>(M3587*21)/100</f>
      </c>
      <c t="s">
        <v>28</v>
      </c>
    </row>
    <row r="3588" spans="1:5" ht="25.5">
      <c r="A3588" s="35" t="s">
        <v>56</v>
      </c>
      <c r="E3588" s="39" t="s">
        <v>8029</v>
      </c>
    </row>
    <row r="3589" spans="1:5" ht="102">
      <c r="A3589" s="35" t="s">
        <v>57</v>
      </c>
      <c r="E3589" s="42" t="s">
        <v>8030</v>
      </c>
    </row>
    <row r="3590" spans="1:5" ht="191.25">
      <c r="A3590" t="s">
        <v>58</v>
      </c>
      <c r="E3590" s="39" t="s">
        <v>8031</v>
      </c>
    </row>
    <row r="3591" spans="1:16" ht="12.75">
      <c r="A3591" t="s">
        <v>50</v>
      </c>
      <c s="34" t="s">
        <v>8032</v>
      </c>
      <c s="34" t="s">
        <v>8033</v>
      </c>
      <c s="35" t="s">
        <v>5</v>
      </c>
      <c s="6" t="s">
        <v>8034</v>
      </c>
      <c s="36" t="s">
        <v>2176</v>
      </c>
      <c s="37">
        <v>51.744</v>
      </c>
      <c s="36">
        <v>0</v>
      </c>
      <c s="36">
        <f>ROUND(G3591*H3591,6)</f>
      </c>
      <c r="L3591" s="38">
        <v>0</v>
      </c>
      <c s="32">
        <f>ROUND(ROUND(L3591,2)*ROUND(G3591,3),2)</f>
      </c>
      <c s="36" t="s">
        <v>55</v>
      </c>
      <c>
        <f>(M3591*21)/100</f>
      </c>
      <c t="s">
        <v>28</v>
      </c>
    </row>
    <row r="3592" spans="1:5" ht="12.75">
      <c r="A3592" s="35" t="s">
        <v>56</v>
      </c>
      <c r="E3592" s="39" t="s">
        <v>8034</v>
      </c>
    </row>
    <row r="3593" spans="1:5" ht="12.75">
      <c r="A3593" s="35" t="s">
        <v>57</v>
      </c>
      <c r="E3593" s="40" t="s">
        <v>5</v>
      </c>
    </row>
    <row r="3594" spans="1:5" ht="191.25">
      <c r="A3594" t="s">
        <v>58</v>
      </c>
      <c r="E3594" s="39" t="s">
        <v>8035</v>
      </c>
    </row>
    <row r="3595" spans="1:13" ht="12.75">
      <c r="A3595" t="s">
        <v>47</v>
      </c>
      <c r="C3595" s="31" t="s">
        <v>7449</v>
      </c>
      <c r="E3595" s="33" t="s">
        <v>8036</v>
      </c>
      <c r="J3595" s="32">
        <f>0</f>
      </c>
      <c s="32">
        <f>0</f>
      </c>
      <c s="32">
        <f>0+L3596+L3600+L3604+L3608+L3612+L3616+L3620+L3624</f>
      </c>
      <c s="32">
        <f>0+M3596+M3600+M3604+M3608+M3612+M3616+M3620+M3624</f>
      </c>
    </row>
    <row r="3596" spans="1:16" ht="12.75">
      <c r="A3596" t="s">
        <v>50</v>
      </c>
      <c s="34" t="s">
        <v>8037</v>
      </c>
      <c s="34" t="s">
        <v>8038</v>
      </c>
      <c s="35" t="s">
        <v>5</v>
      </c>
      <c s="6" t="s">
        <v>8039</v>
      </c>
      <c s="36" t="s">
        <v>202</v>
      </c>
      <c s="37">
        <v>78.75</v>
      </c>
      <c s="36">
        <v>0</v>
      </c>
      <c s="36">
        <f>ROUND(G3596*H3596,6)</f>
      </c>
      <c r="L3596" s="38">
        <v>0</v>
      </c>
      <c s="32">
        <f>ROUND(ROUND(L3596,2)*ROUND(G3596,3),2)</f>
      </c>
      <c s="36" t="s">
        <v>55</v>
      </c>
      <c>
        <f>(M3596*21)/100</f>
      </c>
      <c t="s">
        <v>28</v>
      </c>
    </row>
    <row r="3597" spans="1:5" ht="12.75">
      <c r="A3597" s="35" t="s">
        <v>56</v>
      </c>
      <c r="E3597" s="39" t="s">
        <v>8039</v>
      </c>
    </row>
    <row r="3598" spans="1:5" ht="25.5">
      <c r="A3598" s="35" t="s">
        <v>57</v>
      </c>
      <c r="E3598" s="42" t="s">
        <v>8040</v>
      </c>
    </row>
    <row r="3599" spans="1:5" ht="89.25">
      <c r="A3599" t="s">
        <v>58</v>
      </c>
      <c r="E3599" s="39" t="s">
        <v>8041</v>
      </c>
    </row>
    <row r="3600" spans="1:16" ht="12.75">
      <c r="A3600" t="s">
        <v>50</v>
      </c>
      <c s="34" t="s">
        <v>8042</v>
      </c>
      <c s="34" t="s">
        <v>8043</v>
      </c>
      <c s="35" t="s">
        <v>5</v>
      </c>
      <c s="6" t="s">
        <v>8044</v>
      </c>
      <c s="36" t="s">
        <v>2716</v>
      </c>
      <c s="37">
        <v>379.423</v>
      </c>
      <c s="36">
        <v>0</v>
      </c>
      <c s="36">
        <f>ROUND(G3600*H3600,6)</f>
      </c>
      <c r="L3600" s="38">
        <v>0</v>
      </c>
      <c s="32">
        <f>ROUND(ROUND(L3600,2)*ROUND(G3600,3),2)</f>
      </c>
      <c s="36" t="s">
        <v>55</v>
      </c>
      <c>
        <f>(M3600*21)/100</f>
      </c>
      <c t="s">
        <v>28</v>
      </c>
    </row>
    <row r="3601" spans="1:5" ht="12.75">
      <c r="A3601" s="35" t="s">
        <v>56</v>
      </c>
      <c r="E3601" s="39" t="s">
        <v>8044</v>
      </c>
    </row>
    <row r="3602" spans="1:5" ht="25.5">
      <c r="A3602" s="35" t="s">
        <v>57</v>
      </c>
      <c r="E3602" s="42" t="s">
        <v>8045</v>
      </c>
    </row>
    <row r="3603" spans="1:5" ht="89.25">
      <c r="A3603" t="s">
        <v>58</v>
      </c>
      <c r="E3603" s="39" t="s">
        <v>8046</v>
      </c>
    </row>
    <row r="3604" spans="1:16" ht="12.75">
      <c r="A3604" t="s">
        <v>50</v>
      </c>
      <c s="34" t="s">
        <v>8047</v>
      </c>
      <c s="34" t="s">
        <v>8048</v>
      </c>
      <c s="35" t="s">
        <v>5</v>
      </c>
      <c s="6" t="s">
        <v>8049</v>
      </c>
      <c s="36" t="s">
        <v>2716</v>
      </c>
      <c s="37">
        <v>364.83</v>
      </c>
      <c s="36">
        <v>0</v>
      </c>
      <c s="36">
        <f>ROUND(G3604*H3604,6)</f>
      </c>
      <c r="L3604" s="38">
        <v>0</v>
      </c>
      <c s="32">
        <f>ROUND(ROUND(L3604,2)*ROUND(G3604,3),2)</f>
      </c>
      <c s="36" t="s">
        <v>55</v>
      </c>
      <c>
        <f>(M3604*21)/100</f>
      </c>
      <c t="s">
        <v>28</v>
      </c>
    </row>
    <row r="3605" spans="1:5" ht="12.75">
      <c r="A3605" s="35" t="s">
        <v>56</v>
      </c>
      <c r="E3605" s="39" t="s">
        <v>8049</v>
      </c>
    </row>
    <row r="3606" spans="1:5" ht="76.5">
      <c r="A3606" s="35" t="s">
        <v>57</v>
      </c>
      <c r="E3606" s="42" t="s">
        <v>8050</v>
      </c>
    </row>
    <row r="3607" spans="1:5" ht="191.25">
      <c r="A3607" t="s">
        <v>58</v>
      </c>
      <c r="E3607" s="39" t="s">
        <v>8051</v>
      </c>
    </row>
    <row r="3608" spans="1:16" ht="12.75">
      <c r="A3608" t="s">
        <v>50</v>
      </c>
      <c s="34" t="s">
        <v>8052</v>
      </c>
      <c s="34" t="s">
        <v>8053</v>
      </c>
      <c s="35" t="s">
        <v>5</v>
      </c>
      <c s="6" t="s">
        <v>8054</v>
      </c>
      <c s="36" t="s">
        <v>2716</v>
      </c>
      <c s="37">
        <v>383.814</v>
      </c>
      <c s="36">
        <v>0</v>
      </c>
      <c s="36">
        <f>ROUND(G3608*H3608,6)</f>
      </c>
      <c r="L3608" s="38">
        <v>0</v>
      </c>
      <c s="32">
        <f>ROUND(ROUND(L3608,2)*ROUND(G3608,3),2)</f>
      </c>
      <c s="36" t="s">
        <v>55</v>
      </c>
      <c>
        <f>(M3608*21)/100</f>
      </c>
      <c t="s">
        <v>28</v>
      </c>
    </row>
    <row r="3609" spans="1:5" ht="12.75">
      <c r="A3609" s="35" t="s">
        <v>56</v>
      </c>
      <c r="E3609" s="39" t="s">
        <v>8054</v>
      </c>
    </row>
    <row r="3610" spans="1:5" ht="140.25">
      <c r="A3610" s="35" t="s">
        <v>57</v>
      </c>
      <c r="E3610" s="42" t="s">
        <v>8055</v>
      </c>
    </row>
    <row r="3611" spans="1:5" ht="140.25">
      <c r="A3611" t="s">
        <v>58</v>
      </c>
      <c r="E3611" s="39" t="s">
        <v>8056</v>
      </c>
    </row>
    <row r="3612" spans="1:16" ht="12.75">
      <c r="A3612" t="s">
        <v>50</v>
      </c>
      <c s="34" t="s">
        <v>8057</v>
      </c>
      <c s="34" t="s">
        <v>8058</v>
      </c>
      <c s="35" t="s">
        <v>5</v>
      </c>
      <c s="6" t="s">
        <v>8059</v>
      </c>
      <c s="36" t="s">
        <v>2716</v>
      </c>
      <c s="37">
        <v>364.83</v>
      </c>
      <c s="36">
        <v>0</v>
      </c>
      <c s="36">
        <f>ROUND(G3612*H3612,6)</f>
      </c>
      <c r="L3612" s="38">
        <v>0</v>
      </c>
      <c s="32">
        <f>ROUND(ROUND(L3612,2)*ROUND(G3612,3),2)</f>
      </c>
      <c s="36" t="s">
        <v>55</v>
      </c>
      <c>
        <f>(M3612*21)/100</f>
      </c>
      <c t="s">
        <v>28</v>
      </c>
    </row>
    <row r="3613" spans="1:5" ht="12.75">
      <c r="A3613" s="35" t="s">
        <v>56</v>
      </c>
      <c r="E3613" s="39" t="s">
        <v>8059</v>
      </c>
    </row>
    <row r="3614" spans="1:5" ht="25.5">
      <c r="A3614" s="35" t="s">
        <v>57</v>
      </c>
      <c r="E3614" s="42" t="s">
        <v>8060</v>
      </c>
    </row>
    <row r="3615" spans="1:5" ht="140.25">
      <c r="A3615" t="s">
        <v>58</v>
      </c>
      <c r="E3615" s="39" t="s">
        <v>8061</v>
      </c>
    </row>
    <row r="3616" spans="1:16" ht="12.75">
      <c r="A3616" t="s">
        <v>50</v>
      </c>
      <c s="34" t="s">
        <v>8062</v>
      </c>
      <c s="34" t="s">
        <v>8063</v>
      </c>
      <c s="35" t="s">
        <v>5</v>
      </c>
      <c s="6" t="s">
        <v>8064</v>
      </c>
      <c s="36" t="s">
        <v>202</v>
      </c>
      <c s="37">
        <v>3648.3</v>
      </c>
      <c s="36">
        <v>0</v>
      </c>
      <c s="36">
        <f>ROUND(G3616*H3616,6)</f>
      </c>
      <c r="L3616" s="38">
        <v>0</v>
      </c>
      <c s="32">
        <f>ROUND(ROUND(L3616,2)*ROUND(G3616,3),2)</f>
      </c>
      <c s="36" t="s">
        <v>55</v>
      </c>
      <c>
        <f>(M3616*21)/100</f>
      </c>
      <c t="s">
        <v>28</v>
      </c>
    </row>
    <row r="3617" spans="1:5" ht="12.75">
      <c r="A3617" s="35" t="s">
        <v>56</v>
      </c>
      <c r="E3617" s="39" t="s">
        <v>8064</v>
      </c>
    </row>
    <row r="3618" spans="1:5" ht="25.5">
      <c r="A3618" s="35" t="s">
        <v>57</v>
      </c>
      <c r="E3618" s="42" t="s">
        <v>8065</v>
      </c>
    </row>
    <row r="3619" spans="1:5" ht="140.25">
      <c r="A3619" t="s">
        <v>58</v>
      </c>
      <c r="E3619" s="39" t="s">
        <v>8066</v>
      </c>
    </row>
    <row r="3620" spans="1:16" ht="12.75">
      <c r="A3620" t="s">
        <v>50</v>
      </c>
      <c s="34" t="s">
        <v>8067</v>
      </c>
      <c s="34" t="s">
        <v>8068</v>
      </c>
      <c s="35" t="s">
        <v>5</v>
      </c>
      <c s="6" t="s">
        <v>8069</v>
      </c>
      <c s="36" t="s">
        <v>202</v>
      </c>
      <c s="37">
        <v>75</v>
      </c>
      <c s="36">
        <v>0</v>
      </c>
      <c s="36">
        <f>ROUND(G3620*H3620,6)</f>
      </c>
      <c r="L3620" s="38">
        <v>0</v>
      </c>
      <c s="32">
        <f>ROUND(ROUND(L3620,2)*ROUND(G3620,3),2)</f>
      </c>
      <c s="36" t="s">
        <v>55</v>
      </c>
      <c>
        <f>(M3620*21)/100</f>
      </c>
      <c t="s">
        <v>28</v>
      </c>
    </row>
    <row r="3621" spans="1:5" ht="12.75">
      <c r="A3621" s="35" t="s">
        <v>56</v>
      </c>
      <c r="E3621" s="39" t="s">
        <v>8069</v>
      </c>
    </row>
    <row r="3622" spans="1:5" ht="25.5">
      <c r="A3622" s="35" t="s">
        <v>57</v>
      </c>
      <c r="E3622" s="42" t="s">
        <v>8070</v>
      </c>
    </row>
    <row r="3623" spans="1:5" ht="140.25">
      <c r="A3623" t="s">
        <v>58</v>
      </c>
      <c r="E3623" s="39" t="s">
        <v>8071</v>
      </c>
    </row>
    <row r="3624" spans="1:16" ht="12.75">
      <c r="A3624" t="s">
        <v>50</v>
      </c>
      <c s="34" t="s">
        <v>8072</v>
      </c>
      <c s="34" t="s">
        <v>8073</v>
      </c>
      <c s="35" t="s">
        <v>5</v>
      </c>
      <c s="6" t="s">
        <v>8074</v>
      </c>
      <c s="36" t="s">
        <v>2176</v>
      </c>
      <c s="37">
        <v>36.502</v>
      </c>
      <c s="36">
        <v>0</v>
      </c>
      <c s="36">
        <f>ROUND(G3624*H3624,6)</f>
      </c>
      <c r="L3624" s="38">
        <v>0</v>
      </c>
      <c s="32">
        <f>ROUND(ROUND(L3624,2)*ROUND(G3624,3),2)</f>
      </c>
      <c s="36" t="s">
        <v>55</v>
      </c>
      <c>
        <f>(M3624*21)/100</f>
      </c>
      <c t="s">
        <v>28</v>
      </c>
    </row>
    <row r="3625" spans="1:5" ht="12.75">
      <c r="A3625" s="35" t="s">
        <v>56</v>
      </c>
      <c r="E3625" s="39" t="s">
        <v>8074</v>
      </c>
    </row>
    <row r="3626" spans="1:5" ht="12.75">
      <c r="A3626" s="35" t="s">
        <v>57</v>
      </c>
      <c r="E3626" s="40" t="s">
        <v>5</v>
      </c>
    </row>
    <row r="3627" spans="1:5" ht="242.25">
      <c r="A3627" t="s">
        <v>58</v>
      </c>
      <c r="E3627" s="39" t="s">
        <v>8075</v>
      </c>
    </row>
    <row r="3628" spans="1:13" ht="12.75">
      <c r="A3628" t="s">
        <v>47</v>
      </c>
      <c r="C3628" s="31" t="s">
        <v>7454</v>
      </c>
      <c r="E3628" s="33" t="s">
        <v>8076</v>
      </c>
      <c r="J3628" s="32">
        <f>0</f>
      </c>
      <c s="32">
        <f>0</f>
      </c>
      <c s="32">
        <f>0+L3629+L3633+L3637+L3641+L3645+L3649+L3653+L3657</f>
      </c>
      <c s="32">
        <f>0+M3629+M3633+M3637+M3641+M3645+M3649+M3653+M3657</f>
      </c>
    </row>
    <row r="3629" spans="1:16" ht="12.75">
      <c r="A3629" t="s">
        <v>50</v>
      </c>
      <c s="34" t="s">
        <v>8077</v>
      </c>
      <c s="34" t="s">
        <v>8038</v>
      </c>
      <c s="35" t="s">
        <v>5</v>
      </c>
      <c s="6" t="s">
        <v>8039</v>
      </c>
      <c s="36" t="s">
        <v>202</v>
      </c>
      <c s="37">
        <v>315</v>
      </c>
      <c s="36">
        <v>0</v>
      </c>
      <c s="36">
        <f>ROUND(G3629*H3629,6)</f>
      </c>
      <c r="L3629" s="38">
        <v>0</v>
      </c>
      <c s="32">
        <f>ROUND(ROUND(L3629,2)*ROUND(G3629,3),2)</f>
      </c>
      <c s="36" t="s">
        <v>55</v>
      </c>
      <c>
        <f>(M3629*21)/100</f>
      </c>
      <c t="s">
        <v>28</v>
      </c>
    </row>
    <row r="3630" spans="1:5" ht="12.75">
      <c r="A3630" s="35" t="s">
        <v>56</v>
      </c>
      <c r="E3630" s="39" t="s">
        <v>8039</v>
      </c>
    </row>
    <row r="3631" spans="1:5" ht="25.5">
      <c r="A3631" s="35" t="s">
        <v>57</v>
      </c>
      <c r="E3631" s="42" t="s">
        <v>8078</v>
      </c>
    </row>
    <row r="3632" spans="1:5" ht="89.25">
      <c r="A3632" t="s">
        <v>58</v>
      </c>
      <c r="E3632" s="39" t="s">
        <v>8041</v>
      </c>
    </row>
    <row r="3633" spans="1:16" ht="12.75">
      <c r="A3633" t="s">
        <v>50</v>
      </c>
      <c s="34" t="s">
        <v>8079</v>
      </c>
      <c s="34" t="s">
        <v>8080</v>
      </c>
      <c s="35" t="s">
        <v>5</v>
      </c>
      <c s="6" t="s">
        <v>8081</v>
      </c>
      <c s="36" t="s">
        <v>2716</v>
      </c>
      <c s="37">
        <v>10.44</v>
      </c>
      <c s="36">
        <v>0</v>
      </c>
      <c s="36">
        <f>ROUND(G3633*H3633,6)</f>
      </c>
      <c r="L3633" s="38">
        <v>0</v>
      </c>
      <c s="32">
        <f>ROUND(ROUND(L3633,2)*ROUND(G3633,3),2)</f>
      </c>
      <c s="36" t="s">
        <v>55</v>
      </c>
      <c>
        <f>(M3633*21)/100</f>
      </c>
      <c t="s">
        <v>28</v>
      </c>
    </row>
    <row r="3634" spans="1:5" ht="12.75">
      <c r="A3634" s="35" t="s">
        <v>56</v>
      </c>
      <c r="E3634" s="39" t="s">
        <v>8081</v>
      </c>
    </row>
    <row r="3635" spans="1:5" ht="25.5">
      <c r="A3635" s="35" t="s">
        <v>57</v>
      </c>
      <c r="E3635" s="42" t="s">
        <v>8082</v>
      </c>
    </row>
    <row r="3636" spans="1:5" ht="191.25">
      <c r="A3636" t="s">
        <v>58</v>
      </c>
      <c r="E3636" s="39" t="s">
        <v>8083</v>
      </c>
    </row>
    <row r="3637" spans="1:16" ht="25.5">
      <c r="A3637" t="s">
        <v>50</v>
      </c>
      <c s="34" t="s">
        <v>8084</v>
      </c>
      <c s="34" t="s">
        <v>8085</v>
      </c>
      <c s="35" t="s">
        <v>5</v>
      </c>
      <c s="6" t="s">
        <v>8086</v>
      </c>
      <c s="36" t="s">
        <v>202</v>
      </c>
      <c s="37">
        <v>1067.015</v>
      </c>
      <c s="36">
        <v>0</v>
      </c>
      <c s="36">
        <f>ROUND(G3637*H3637,6)</f>
      </c>
      <c r="L3637" s="38">
        <v>0</v>
      </c>
      <c s="32">
        <f>ROUND(ROUND(L3637,2)*ROUND(G3637,3),2)</f>
      </c>
      <c s="36" t="s">
        <v>55</v>
      </c>
      <c>
        <f>(M3637*21)/100</f>
      </c>
      <c t="s">
        <v>28</v>
      </c>
    </row>
    <row r="3638" spans="1:5" ht="25.5">
      <c r="A3638" s="35" t="s">
        <v>56</v>
      </c>
      <c r="E3638" s="39" t="s">
        <v>8086</v>
      </c>
    </row>
    <row r="3639" spans="1:5" ht="409.5">
      <c r="A3639" s="35" t="s">
        <v>57</v>
      </c>
      <c r="E3639" s="42" t="s">
        <v>8087</v>
      </c>
    </row>
    <row r="3640" spans="1:5" ht="191.25">
      <c r="A3640" t="s">
        <v>58</v>
      </c>
      <c r="E3640" s="39" t="s">
        <v>8088</v>
      </c>
    </row>
    <row r="3641" spans="1:16" ht="12.75">
      <c r="A3641" t="s">
        <v>50</v>
      </c>
      <c s="34" t="s">
        <v>8089</v>
      </c>
      <c s="34" t="s">
        <v>8090</v>
      </c>
      <c s="35" t="s">
        <v>5</v>
      </c>
      <c s="6" t="s">
        <v>8091</v>
      </c>
      <c s="36" t="s">
        <v>2716</v>
      </c>
      <c s="37">
        <v>1713.76</v>
      </c>
      <c s="36">
        <v>0</v>
      </c>
      <c s="36">
        <f>ROUND(G3641*H3641,6)</f>
      </c>
      <c r="L3641" s="38">
        <v>0</v>
      </c>
      <c s="32">
        <f>ROUND(ROUND(L3641,2)*ROUND(G3641,3),2)</f>
      </c>
      <c s="36" t="s">
        <v>55</v>
      </c>
      <c>
        <f>(M3641*21)/100</f>
      </c>
      <c t="s">
        <v>28</v>
      </c>
    </row>
    <row r="3642" spans="1:5" ht="12.75">
      <c r="A3642" s="35" t="s">
        <v>56</v>
      </c>
      <c r="E3642" s="39" t="s">
        <v>8091</v>
      </c>
    </row>
    <row r="3643" spans="1:5" ht="409.5">
      <c r="A3643" s="35" t="s">
        <v>57</v>
      </c>
      <c r="E3643" s="42" t="s">
        <v>8092</v>
      </c>
    </row>
    <row r="3644" spans="1:5" ht="140.25">
      <c r="A3644" t="s">
        <v>58</v>
      </c>
      <c r="E3644" s="39" t="s">
        <v>8093</v>
      </c>
    </row>
    <row r="3645" spans="1:16" ht="12.75">
      <c r="A3645" t="s">
        <v>50</v>
      </c>
      <c s="34" t="s">
        <v>8094</v>
      </c>
      <c s="34" t="s">
        <v>8095</v>
      </c>
      <c s="35" t="s">
        <v>5</v>
      </c>
      <c s="6" t="s">
        <v>8096</v>
      </c>
      <c s="36" t="s">
        <v>202</v>
      </c>
      <c s="37">
        <v>300</v>
      </c>
      <c s="36">
        <v>0</v>
      </c>
      <c s="36">
        <f>ROUND(G3645*H3645,6)</f>
      </c>
      <c r="L3645" s="38">
        <v>0</v>
      </c>
      <c s="32">
        <f>ROUND(ROUND(L3645,2)*ROUND(G3645,3),2)</f>
      </c>
      <c s="36" t="s">
        <v>55</v>
      </c>
      <c>
        <f>(M3645*21)/100</f>
      </c>
      <c t="s">
        <v>28</v>
      </c>
    </row>
    <row r="3646" spans="1:5" ht="12.75">
      <c r="A3646" s="35" t="s">
        <v>56</v>
      </c>
      <c r="E3646" s="39" t="s">
        <v>8096</v>
      </c>
    </row>
    <row r="3647" spans="1:5" ht="25.5">
      <c r="A3647" s="35" t="s">
        <v>57</v>
      </c>
      <c r="E3647" s="42" t="s">
        <v>8097</v>
      </c>
    </row>
    <row r="3648" spans="1:5" ht="191.25">
      <c r="A3648" t="s">
        <v>58</v>
      </c>
      <c r="E3648" s="39" t="s">
        <v>8098</v>
      </c>
    </row>
    <row r="3649" spans="1:16" ht="12.75">
      <c r="A3649" t="s">
        <v>50</v>
      </c>
      <c s="34" t="s">
        <v>2174</v>
      </c>
      <c s="34" t="s">
        <v>8099</v>
      </c>
      <c s="35" t="s">
        <v>5</v>
      </c>
      <c s="6" t="s">
        <v>8100</v>
      </c>
      <c s="36" t="s">
        <v>2716</v>
      </c>
      <c s="37">
        <v>1713.76</v>
      </c>
      <c s="36">
        <v>0</v>
      </c>
      <c s="36">
        <f>ROUND(G3649*H3649,6)</f>
      </c>
      <c r="L3649" s="38">
        <v>0</v>
      </c>
      <c s="32">
        <f>ROUND(ROUND(L3649,2)*ROUND(G3649,3),2)</f>
      </c>
      <c s="36" t="s">
        <v>55</v>
      </c>
      <c>
        <f>(M3649*21)/100</f>
      </c>
      <c t="s">
        <v>28</v>
      </c>
    </row>
    <row r="3650" spans="1:5" ht="12.75">
      <c r="A3650" s="35" t="s">
        <v>56</v>
      </c>
      <c r="E3650" s="39" t="s">
        <v>8100</v>
      </c>
    </row>
    <row r="3651" spans="1:5" ht="25.5">
      <c r="A3651" s="35" t="s">
        <v>57</v>
      </c>
      <c r="E3651" s="42" t="s">
        <v>8101</v>
      </c>
    </row>
    <row r="3652" spans="1:5" ht="140.25">
      <c r="A3652" t="s">
        <v>58</v>
      </c>
      <c r="E3652" s="39" t="s">
        <v>8102</v>
      </c>
    </row>
    <row r="3653" spans="1:16" ht="12.75">
      <c r="A3653" t="s">
        <v>50</v>
      </c>
      <c s="34" t="s">
        <v>8103</v>
      </c>
      <c s="34" t="s">
        <v>8104</v>
      </c>
      <c s="35" t="s">
        <v>5</v>
      </c>
      <c s="6" t="s">
        <v>8105</v>
      </c>
      <c s="36" t="s">
        <v>2716</v>
      </c>
      <c s="37">
        <v>1713.76</v>
      </c>
      <c s="36">
        <v>0</v>
      </c>
      <c s="36">
        <f>ROUND(G3653*H3653,6)</f>
      </c>
      <c r="L3653" s="38">
        <v>0</v>
      </c>
      <c s="32">
        <f>ROUND(ROUND(L3653,2)*ROUND(G3653,3),2)</f>
      </c>
      <c s="36" t="s">
        <v>55</v>
      </c>
      <c>
        <f>(M3653*21)/100</f>
      </c>
      <c t="s">
        <v>28</v>
      </c>
    </row>
    <row r="3654" spans="1:5" ht="12.75">
      <c r="A3654" s="35" t="s">
        <v>56</v>
      </c>
      <c r="E3654" s="39" t="s">
        <v>8105</v>
      </c>
    </row>
    <row r="3655" spans="1:5" ht="25.5">
      <c r="A3655" s="35" t="s">
        <v>57</v>
      </c>
      <c r="E3655" s="42" t="s">
        <v>8101</v>
      </c>
    </row>
    <row r="3656" spans="1:5" ht="140.25">
      <c r="A3656" t="s">
        <v>58</v>
      </c>
      <c r="E3656" s="39" t="s">
        <v>8106</v>
      </c>
    </row>
    <row r="3657" spans="1:16" ht="12.75">
      <c r="A3657" t="s">
        <v>50</v>
      </c>
      <c s="34" t="s">
        <v>3260</v>
      </c>
      <c s="34" t="s">
        <v>8107</v>
      </c>
      <c s="35" t="s">
        <v>5</v>
      </c>
      <c s="6" t="s">
        <v>8108</v>
      </c>
      <c s="36" t="s">
        <v>2176</v>
      </c>
      <c s="37">
        <v>128.766</v>
      </c>
      <c s="36">
        <v>0</v>
      </c>
      <c s="36">
        <f>ROUND(G3657*H3657,6)</f>
      </c>
      <c r="L3657" s="38">
        <v>0</v>
      </c>
      <c s="32">
        <f>ROUND(ROUND(L3657,2)*ROUND(G3657,3),2)</f>
      </c>
      <c s="36" t="s">
        <v>55</v>
      </c>
      <c>
        <f>(M3657*21)/100</f>
      </c>
      <c t="s">
        <v>28</v>
      </c>
    </row>
    <row r="3658" spans="1:5" ht="12.75">
      <c r="A3658" s="35" t="s">
        <v>56</v>
      </c>
      <c r="E3658" s="39" t="s">
        <v>8108</v>
      </c>
    </row>
    <row r="3659" spans="1:5" ht="12.75">
      <c r="A3659" s="35" t="s">
        <v>57</v>
      </c>
      <c r="E3659" s="40" t="s">
        <v>5</v>
      </c>
    </row>
    <row r="3660" spans="1:5" ht="242.25">
      <c r="A3660" t="s">
        <v>58</v>
      </c>
      <c r="E3660" s="39" t="s">
        <v>8109</v>
      </c>
    </row>
    <row r="3661" spans="1:13" ht="12.75">
      <c r="A3661" t="s">
        <v>47</v>
      </c>
      <c r="C3661" s="31" t="s">
        <v>7464</v>
      </c>
      <c r="E3661" s="33" t="s">
        <v>8110</v>
      </c>
      <c r="J3661" s="32">
        <f>0</f>
      </c>
      <c s="32">
        <f>0</f>
      </c>
      <c s="32">
        <f>0+L3662+L3666+L3670+L3674+L3678+L3682+L3686+L3690+L3694+L3698+L3702</f>
      </c>
      <c s="32">
        <f>0+M3662+M3666+M3670+M3674+M3678+M3682+M3686+M3690+M3694+M3698+M3702</f>
      </c>
    </row>
    <row r="3662" spans="1:16" ht="12.75">
      <c r="A3662" t="s">
        <v>50</v>
      </c>
      <c s="34" t="s">
        <v>8111</v>
      </c>
      <c s="34" t="s">
        <v>8112</v>
      </c>
      <c s="35" t="s">
        <v>5</v>
      </c>
      <c s="6" t="s">
        <v>8113</v>
      </c>
      <c s="36" t="s">
        <v>202</v>
      </c>
      <c s="37">
        <v>816</v>
      </c>
      <c s="36">
        <v>0</v>
      </c>
      <c s="36">
        <f>ROUND(G3662*H3662,6)</f>
      </c>
      <c r="L3662" s="38">
        <v>0</v>
      </c>
      <c s="32">
        <f>ROUND(ROUND(L3662,2)*ROUND(G3662,3),2)</f>
      </c>
      <c s="36" t="s">
        <v>55</v>
      </c>
      <c>
        <f>(M3662*21)/100</f>
      </c>
      <c t="s">
        <v>28</v>
      </c>
    </row>
    <row r="3663" spans="1:5" ht="12.75">
      <c r="A3663" s="35" t="s">
        <v>56</v>
      </c>
      <c r="E3663" s="39" t="s">
        <v>8113</v>
      </c>
    </row>
    <row r="3664" spans="1:5" ht="25.5">
      <c r="A3664" s="35" t="s">
        <v>57</v>
      </c>
      <c r="E3664" s="42" t="s">
        <v>8114</v>
      </c>
    </row>
    <row r="3665" spans="1:5" ht="89.25">
      <c r="A3665" t="s">
        <v>58</v>
      </c>
      <c r="E3665" s="39" t="s">
        <v>8115</v>
      </c>
    </row>
    <row r="3666" spans="1:16" ht="12.75">
      <c r="A3666" t="s">
        <v>50</v>
      </c>
      <c s="34" t="s">
        <v>8116</v>
      </c>
      <c s="34" t="s">
        <v>8117</v>
      </c>
      <c s="35" t="s">
        <v>5</v>
      </c>
      <c s="6" t="s">
        <v>8118</v>
      </c>
      <c s="36" t="s">
        <v>202</v>
      </c>
      <c s="37">
        <v>2680.665</v>
      </c>
      <c s="36">
        <v>0</v>
      </c>
      <c s="36">
        <f>ROUND(G3666*H3666,6)</f>
      </c>
      <c r="L3666" s="38">
        <v>0</v>
      </c>
      <c s="32">
        <f>ROUND(ROUND(L3666,2)*ROUND(G3666,3),2)</f>
      </c>
      <c s="36" t="s">
        <v>62</v>
      </c>
      <c>
        <f>(M3666*21)/100</f>
      </c>
      <c t="s">
        <v>28</v>
      </c>
    </row>
    <row r="3667" spans="1:5" ht="12.75">
      <c r="A3667" s="35" t="s">
        <v>56</v>
      </c>
      <c r="E3667" s="39" t="s">
        <v>8118</v>
      </c>
    </row>
    <row r="3668" spans="1:5" ht="25.5">
      <c r="A3668" s="35" t="s">
        <v>57</v>
      </c>
      <c r="E3668" s="42" t="s">
        <v>8119</v>
      </c>
    </row>
    <row r="3669" spans="1:5" ht="89.25">
      <c r="A3669" t="s">
        <v>58</v>
      </c>
      <c r="E3669" s="39" t="s">
        <v>8120</v>
      </c>
    </row>
    <row r="3670" spans="1:16" ht="12.75">
      <c r="A3670" t="s">
        <v>50</v>
      </c>
      <c s="34" t="s">
        <v>8121</v>
      </c>
      <c s="34" t="s">
        <v>8122</v>
      </c>
      <c s="35" t="s">
        <v>5</v>
      </c>
      <c s="6" t="s">
        <v>8123</v>
      </c>
      <c s="36" t="s">
        <v>2716</v>
      </c>
      <c s="37">
        <v>3908.2</v>
      </c>
      <c s="36">
        <v>0</v>
      </c>
      <c s="36">
        <f>ROUND(G3670*H3670,6)</f>
      </c>
      <c r="L3670" s="38">
        <v>0</v>
      </c>
      <c s="32">
        <f>ROUND(ROUND(L3670,2)*ROUND(G3670,3),2)</f>
      </c>
      <c s="36" t="s">
        <v>55</v>
      </c>
      <c>
        <f>(M3670*21)/100</f>
      </c>
      <c t="s">
        <v>28</v>
      </c>
    </row>
    <row r="3671" spans="1:5" ht="12.75">
      <c r="A3671" s="35" t="s">
        <v>56</v>
      </c>
      <c r="E3671" s="39" t="s">
        <v>8123</v>
      </c>
    </row>
    <row r="3672" spans="1:5" ht="25.5">
      <c r="A3672" s="35" t="s">
        <v>57</v>
      </c>
      <c r="E3672" s="42" t="s">
        <v>8124</v>
      </c>
    </row>
    <row r="3673" spans="1:5" ht="191.25">
      <c r="A3673" t="s">
        <v>58</v>
      </c>
      <c r="E3673" s="39" t="s">
        <v>8125</v>
      </c>
    </row>
    <row r="3674" spans="1:16" ht="12.75">
      <c r="A3674" t="s">
        <v>50</v>
      </c>
      <c s="34" t="s">
        <v>8126</v>
      </c>
      <c s="34" t="s">
        <v>8127</v>
      </c>
      <c s="35" t="s">
        <v>5</v>
      </c>
      <c s="6" t="s">
        <v>8128</v>
      </c>
      <c s="36" t="s">
        <v>202</v>
      </c>
      <c s="37">
        <v>800</v>
      </c>
      <c s="36">
        <v>0</v>
      </c>
      <c s="36">
        <f>ROUND(G3674*H3674,6)</f>
      </c>
      <c r="L3674" s="38">
        <v>0</v>
      </c>
      <c s="32">
        <f>ROUND(ROUND(L3674,2)*ROUND(G3674,3),2)</f>
      </c>
      <c s="36" t="s">
        <v>55</v>
      </c>
      <c>
        <f>(M3674*21)/100</f>
      </c>
      <c t="s">
        <v>28</v>
      </c>
    </row>
    <row r="3675" spans="1:5" ht="12.75">
      <c r="A3675" s="35" t="s">
        <v>56</v>
      </c>
      <c r="E3675" s="39" t="s">
        <v>8128</v>
      </c>
    </row>
    <row r="3676" spans="1:5" ht="25.5">
      <c r="A3676" s="35" t="s">
        <v>57</v>
      </c>
      <c r="E3676" s="42" t="s">
        <v>8129</v>
      </c>
    </row>
    <row r="3677" spans="1:5" ht="140.25">
      <c r="A3677" t="s">
        <v>58</v>
      </c>
      <c r="E3677" s="39" t="s">
        <v>8130</v>
      </c>
    </row>
    <row r="3678" spans="1:16" ht="12.75">
      <c r="A3678" t="s">
        <v>50</v>
      </c>
      <c s="34" t="s">
        <v>8131</v>
      </c>
      <c s="34" t="s">
        <v>8132</v>
      </c>
      <c s="35" t="s">
        <v>5</v>
      </c>
      <c s="6" t="s">
        <v>8133</v>
      </c>
      <c s="36" t="s">
        <v>2716</v>
      </c>
      <c s="37">
        <v>3908.2</v>
      </c>
      <c s="36">
        <v>0</v>
      </c>
      <c s="36">
        <f>ROUND(G3678*H3678,6)</f>
      </c>
      <c r="L3678" s="38">
        <v>0</v>
      </c>
      <c s="32">
        <f>ROUND(ROUND(L3678,2)*ROUND(G3678,3),2)</f>
      </c>
      <c s="36" t="s">
        <v>55</v>
      </c>
      <c>
        <f>(M3678*21)/100</f>
      </c>
      <c t="s">
        <v>28</v>
      </c>
    </row>
    <row r="3679" spans="1:5" ht="12.75">
      <c r="A3679" s="35" t="s">
        <v>56</v>
      </c>
      <c r="E3679" s="39" t="s">
        <v>8133</v>
      </c>
    </row>
    <row r="3680" spans="1:5" ht="25.5">
      <c r="A3680" s="35" t="s">
        <v>57</v>
      </c>
      <c r="E3680" s="42" t="s">
        <v>8124</v>
      </c>
    </row>
    <row r="3681" spans="1:5" ht="191.25">
      <c r="A3681" t="s">
        <v>58</v>
      </c>
      <c r="E3681" s="39" t="s">
        <v>8134</v>
      </c>
    </row>
    <row r="3682" spans="1:16" ht="12.75">
      <c r="A3682" t="s">
        <v>50</v>
      </c>
      <c s="34" t="s">
        <v>8135</v>
      </c>
      <c s="34" t="s">
        <v>8136</v>
      </c>
      <c s="35" t="s">
        <v>5</v>
      </c>
      <c s="6" t="s">
        <v>8137</v>
      </c>
      <c s="36" t="s">
        <v>202</v>
      </c>
      <c s="37">
        <v>2482.097</v>
      </c>
      <c s="36">
        <v>0</v>
      </c>
      <c s="36">
        <f>ROUND(G3682*H3682,6)</f>
      </c>
      <c r="L3682" s="38">
        <v>0</v>
      </c>
      <c s="32">
        <f>ROUND(ROUND(L3682,2)*ROUND(G3682,3),2)</f>
      </c>
      <c s="36" t="s">
        <v>55</v>
      </c>
      <c>
        <f>(M3682*21)/100</f>
      </c>
      <c t="s">
        <v>28</v>
      </c>
    </row>
    <row r="3683" spans="1:5" ht="12.75">
      <c r="A3683" s="35" t="s">
        <v>56</v>
      </c>
      <c r="E3683" s="39" t="s">
        <v>8137</v>
      </c>
    </row>
    <row r="3684" spans="1:5" ht="409.5">
      <c r="A3684" s="35" t="s">
        <v>57</v>
      </c>
      <c r="E3684" s="42" t="s">
        <v>8138</v>
      </c>
    </row>
    <row r="3685" spans="1:5" ht="140.25">
      <c r="A3685" t="s">
        <v>58</v>
      </c>
      <c r="E3685" s="39" t="s">
        <v>8139</v>
      </c>
    </row>
    <row r="3686" spans="1:16" ht="25.5">
      <c r="A3686" t="s">
        <v>50</v>
      </c>
      <c s="34" t="s">
        <v>8140</v>
      </c>
      <c s="34" t="s">
        <v>8141</v>
      </c>
      <c s="35" t="s">
        <v>5</v>
      </c>
      <c s="6" t="s">
        <v>8142</v>
      </c>
      <c s="36" t="s">
        <v>2716</v>
      </c>
      <c s="37">
        <v>3908.2</v>
      </c>
      <c s="36">
        <v>0</v>
      </c>
      <c s="36">
        <f>ROUND(G3686*H3686,6)</f>
      </c>
      <c r="L3686" s="38">
        <v>0</v>
      </c>
      <c s="32">
        <f>ROUND(ROUND(L3686,2)*ROUND(G3686,3),2)</f>
      </c>
      <c s="36" t="s">
        <v>55</v>
      </c>
      <c>
        <f>(M3686*21)/100</f>
      </c>
      <c t="s">
        <v>28</v>
      </c>
    </row>
    <row r="3687" spans="1:5" ht="25.5">
      <c r="A3687" s="35" t="s">
        <v>56</v>
      </c>
      <c r="E3687" s="39" t="s">
        <v>8142</v>
      </c>
    </row>
    <row r="3688" spans="1:5" ht="409.5">
      <c r="A3688" s="35" t="s">
        <v>57</v>
      </c>
      <c r="E3688" s="42" t="s">
        <v>8143</v>
      </c>
    </row>
    <row r="3689" spans="1:5" ht="242.25">
      <c r="A3689" t="s">
        <v>58</v>
      </c>
      <c r="E3689" s="39" t="s">
        <v>8144</v>
      </c>
    </row>
    <row r="3690" spans="1:16" ht="12.75">
      <c r="A3690" t="s">
        <v>50</v>
      </c>
      <c s="34" t="s">
        <v>8145</v>
      </c>
      <c s="34" t="s">
        <v>8146</v>
      </c>
      <c s="35" t="s">
        <v>5</v>
      </c>
      <c s="6" t="s">
        <v>8147</v>
      </c>
      <c s="36" t="s">
        <v>2716</v>
      </c>
      <c s="37">
        <v>947.914</v>
      </c>
      <c s="36">
        <v>0</v>
      </c>
      <c s="36">
        <f>ROUND(G3690*H3690,6)</f>
      </c>
      <c r="L3690" s="38">
        <v>0</v>
      </c>
      <c s="32">
        <f>ROUND(ROUND(L3690,2)*ROUND(G3690,3),2)</f>
      </c>
      <c s="36" t="s">
        <v>55</v>
      </c>
      <c>
        <f>(M3690*21)/100</f>
      </c>
      <c t="s">
        <v>28</v>
      </c>
    </row>
    <row r="3691" spans="1:5" ht="12.75">
      <c r="A3691" s="35" t="s">
        <v>56</v>
      </c>
      <c r="E3691" s="39" t="s">
        <v>8147</v>
      </c>
    </row>
    <row r="3692" spans="1:5" ht="127.5">
      <c r="A3692" s="35" t="s">
        <v>57</v>
      </c>
      <c r="E3692" s="42" t="s">
        <v>8148</v>
      </c>
    </row>
    <row r="3693" spans="1:5" ht="140.25">
      <c r="A3693" t="s">
        <v>58</v>
      </c>
      <c r="E3693" s="39" t="s">
        <v>8149</v>
      </c>
    </row>
    <row r="3694" spans="1:16" ht="12.75">
      <c r="A3694" t="s">
        <v>50</v>
      </c>
      <c s="34" t="s">
        <v>8150</v>
      </c>
      <c s="34" t="s">
        <v>8151</v>
      </c>
      <c s="35" t="s">
        <v>5</v>
      </c>
      <c s="6" t="s">
        <v>8152</v>
      </c>
      <c s="36" t="s">
        <v>2716</v>
      </c>
      <c s="37">
        <v>69.05</v>
      </c>
      <c s="36">
        <v>0</v>
      </c>
      <c s="36">
        <f>ROUND(G3694*H3694,6)</f>
      </c>
      <c r="L3694" s="38">
        <v>0</v>
      </c>
      <c s="32">
        <f>ROUND(ROUND(L3694,2)*ROUND(G3694,3),2)</f>
      </c>
      <c s="36" t="s">
        <v>55</v>
      </c>
      <c>
        <f>(M3694*21)/100</f>
      </c>
      <c t="s">
        <v>28</v>
      </c>
    </row>
    <row r="3695" spans="1:5" ht="12.75">
      <c r="A3695" s="35" t="s">
        <v>56</v>
      </c>
      <c r="E3695" s="39" t="s">
        <v>8152</v>
      </c>
    </row>
    <row r="3696" spans="1:5" ht="89.25">
      <c r="A3696" s="35" t="s">
        <v>57</v>
      </c>
      <c r="E3696" s="42" t="s">
        <v>8153</v>
      </c>
    </row>
    <row r="3697" spans="1:5" ht="140.25">
      <c r="A3697" t="s">
        <v>58</v>
      </c>
      <c r="E3697" s="39" t="s">
        <v>8154</v>
      </c>
    </row>
    <row r="3698" spans="1:16" ht="12.75">
      <c r="A3698" t="s">
        <v>50</v>
      </c>
      <c s="34" t="s">
        <v>8155</v>
      </c>
      <c s="34" t="s">
        <v>8156</v>
      </c>
      <c s="35" t="s">
        <v>5</v>
      </c>
      <c s="6" t="s">
        <v>8157</v>
      </c>
      <c s="36" t="s">
        <v>2716</v>
      </c>
      <c s="37">
        <v>36</v>
      </c>
      <c s="36">
        <v>0</v>
      </c>
      <c s="36">
        <f>ROUND(G3698*H3698,6)</f>
      </c>
      <c r="L3698" s="38">
        <v>0</v>
      </c>
      <c s="32">
        <f>ROUND(ROUND(L3698,2)*ROUND(G3698,3),2)</f>
      </c>
      <c s="36" t="s">
        <v>55</v>
      </c>
      <c>
        <f>(M3698*21)/100</f>
      </c>
      <c t="s">
        <v>28</v>
      </c>
    </row>
    <row r="3699" spans="1:5" ht="12.75">
      <c r="A3699" s="35" t="s">
        <v>56</v>
      </c>
      <c r="E3699" s="39" t="s">
        <v>8157</v>
      </c>
    </row>
    <row r="3700" spans="1:5" ht="25.5">
      <c r="A3700" s="35" t="s">
        <v>57</v>
      </c>
      <c r="E3700" s="42" t="s">
        <v>8158</v>
      </c>
    </row>
    <row r="3701" spans="1:5" ht="140.25">
      <c r="A3701" t="s">
        <v>58</v>
      </c>
      <c r="E3701" s="39" t="s">
        <v>8159</v>
      </c>
    </row>
    <row r="3702" spans="1:16" ht="12.75">
      <c r="A3702" t="s">
        <v>50</v>
      </c>
      <c s="34" t="s">
        <v>8160</v>
      </c>
      <c s="34" t="s">
        <v>8161</v>
      </c>
      <c s="35" t="s">
        <v>5</v>
      </c>
      <c s="6" t="s">
        <v>8162</v>
      </c>
      <c s="36" t="s">
        <v>2176</v>
      </c>
      <c s="37">
        <v>71.827</v>
      </c>
      <c s="36">
        <v>0</v>
      </c>
      <c s="36">
        <f>ROUND(G3702*H3702,6)</f>
      </c>
      <c r="L3702" s="38">
        <v>0</v>
      </c>
      <c s="32">
        <f>ROUND(ROUND(L3702,2)*ROUND(G3702,3),2)</f>
      </c>
      <c s="36" t="s">
        <v>55</v>
      </c>
      <c>
        <f>(M3702*21)/100</f>
      </c>
      <c t="s">
        <v>28</v>
      </c>
    </row>
    <row r="3703" spans="1:5" ht="12.75">
      <c r="A3703" s="35" t="s">
        <v>56</v>
      </c>
      <c r="E3703" s="39" t="s">
        <v>8162</v>
      </c>
    </row>
    <row r="3704" spans="1:5" ht="12.75">
      <c r="A3704" s="35" t="s">
        <v>57</v>
      </c>
      <c r="E3704" s="40" t="s">
        <v>5</v>
      </c>
    </row>
    <row r="3705" spans="1:5" ht="191.25">
      <c r="A3705" t="s">
        <v>58</v>
      </c>
      <c r="E3705" s="39" t="s">
        <v>8163</v>
      </c>
    </row>
    <row r="3706" spans="1:13" ht="12.75">
      <c r="A3706" t="s">
        <v>47</v>
      </c>
      <c r="C3706" s="31" t="s">
        <v>7469</v>
      </c>
      <c r="E3706" s="33" t="s">
        <v>8164</v>
      </c>
      <c r="J3706" s="32">
        <f>0</f>
      </c>
      <c s="32">
        <f>0</f>
      </c>
      <c s="32">
        <f>0+L3707+L3711+L3715+L3719+L3723+L3727+L3731+L3735+L3739</f>
      </c>
      <c s="32">
        <f>0+M3707+M3711+M3715+M3719+M3723+M3727+M3731+M3735+M3739</f>
      </c>
    </row>
    <row r="3707" spans="1:16" ht="12.75">
      <c r="A3707" t="s">
        <v>50</v>
      </c>
      <c s="34" t="s">
        <v>8165</v>
      </c>
      <c s="34" t="s">
        <v>8112</v>
      </c>
      <c s="35" t="s">
        <v>5</v>
      </c>
      <c s="6" t="s">
        <v>8113</v>
      </c>
      <c s="36" t="s">
        <v>202</v>
      </c>
      <c s="37">
        <v>30.6</v>
      </c>
      <c s="36">
        <v>0</v>
      </c>
      <c s="36">
        <f>ROUND(G3707*H3707,6)</f>
      </c>
      <c r="L3707" s="38">
        <v>0</v>
      </c>
      <c s="32">
        <f>ROUND(ROUND(L3707,2)*ROUND(G3707,3),2)</f>
      </c>
      <c s="36" t="s">
        <v>55</v>
      </c>
      <c>
        <f>(M3707*21)/100</f>
      </c>
      <c t="s">
        <v>28</v>
      </c>
    </row>
    <row r="3708" spans="1:5" ht="12.75">
      <c r="A3708" s="35" t="s">
        <v>56</v>
      </c>
      <c r="E3708" s="39" t="s">
        <v>8113</v>
      </c>
    </row>
    <row r="3709" spans="1:5" ht="25.5">
      <c r="A3709" s="35" t="s">
        <v>57</v>
      </c>
      <c r="E3709" s="42" t="s">
        <v>8166</v>
      </c>
    </row>
    <row r="3710" spans="1:5" ht="89.25">
      <c r="A3710" t="s">
        <v>58</v>
      </c>
      <c r="E3710" s="39" t="s">
        <v>8115</v>
      </c>
    </row>
    <row r="3711" spans="1:16" ht="12.75">
      <c r="A3711" t="s">
        <v>50</v>
      </c>
      <c s="34" t="s">
        <v>8167</v>
      </c>
      <c s="34" t="s">
        <v>8168</v>
      </c>
      <c s="35" t="s">
        <v>5</v>
      </c>
      <c s="6" t="s">
        <v>8169</v>
      </c>
      <c s="36" t="s">
        <v>2716</v>
      </c>
      <c s="37">
        <v>130.988</v>
      </c>
      <c s="36">
        <v>0</v>
      </c>
      <c s="36">
        <f>ROUND(G3711*H3711,6)</f>
      </c>
      <c r="L3711" s="38">
        <v>0</v>
      </c>
      <c s="32">
        <f>ROUND(ROUND(L3711,2)*ROUND(G3711,3),2)</f>
      </c>
      <c s="36" t="s">
        <v>55</v>
      </c>
      <c>
        <f>(M3711*21)/100</f>
      </c>
      <c t="s">
        <v>28</v>
      </c>
    </row>
    <row r="3712" spans="1:5" ht="12.75">
      <c r="A3712" s="35" t="s">
        <v>56</v>
      </c>
      <c r="E3712" s="39" t="s">
        <v>8169</v>
      </c>
    </row>
    <row r="3713" spans="1:5" ht="25.5">
      <c r="A3713" s="35" t="s">
        <v>57</v>
      </c>
      <c r="E3713" s="42" t="s">
        <v>8170</v>
      </c>
    </row>
    <row r="3714" spans="1:5" ht="89.25">
      <c r="A3714" t="s">
        <v>58</v>
      </c>
      <c r="E3714" s="39" t="s">
        <v>8171</v>
      </c>
    </row>
    <row r="3715" spans="1:16" ht="12.75">
      <c r="A3715" t="s">
        <v>50</v>
      </c>
      <c s="34" t="s">
        <v>8172</v>
      </c>
      <c s="34" t="s">
        <v>8173</v>
      </c>
      <c s="35" t="s">
        <v>5</v>
      </c>
      <c s="6" t="s">
        <v>8174</v>
      </c>
      <c s="36" t="s">
        <v>2716</v>
      </c>
      <c s="37">
        <v>119.08</v>
      </c>
      <c s="36">
        <v>0</v>
      </c>
      <c s="36">
        <f>ROUND(G3715*H3715,6)</f>
      </c>
      <c r="L3715" s="38">
        <v>0</v>
      </c>
      <c s="32">
        <f>ROUND(ROUND(L3715,2)*ROUND(G3715,3),2)</f>
      </c>
      <c s="36" t="s">
        <v>55</v>
      </c>
      <c>
        <f>(M3715*21)/100</f>
      </c>
      <c t="s">
        <v>28</v>
      </c>
    </row>
    <row r="3716" spans="1:5" ht="12.75">
      <c r="A3716" s="35" t="s">
        <v>56</v>
      </c>
      <c r="E3716" s="39" t="s">
        <v>8174</v>
      </c>
    </row>
    <row r="3717" spans="1:5" ht="25.5">
      <c r="A3717" s="35" t="s">
        <v>57</v>
      </c>
      <c r="E3717" s="42" t="s">
        <v>8175</v>
      </c>
    </row>
    <row r="3718" spans="1:5" ht="191.25">
      <c r="A3718" t="s">
        <v>58</v>
      </c>
      <c r="E3718" s="39" t="s">
        <v>8176</v>
      </c>
    </row>
    <row r="3719" spans="1:16" ht="12.75">
      <c r="A3719" t="s">
        <v>50</v>
      </c>
      <c s="34" t="s">
        <v>8177</v>
      </c>
      <c s="34" t="s">
        <v>8178</v>
      </c>
      <c s="35" t="s">
        <v>5</v>
      </c>
      <c s="6" t="s">
        <v>8179</v>
      </c>
      <c s="36" t="s">
        <v>202</v>
      </c>
      <c s="37">
        <v>30</v>
      </c>
      <c s="36">
        <v>0</v>
      </c>
      <c s="36">
        <f>ROUND(G3719*H3719,6)</f>
      </c>
      <c r="L3719" s="38">
        <v>0</v>
      </c>
      <c s="32">
        <f>ROUND(ROUND(L3719,2)*ROUND(G3719,3),2)</f>
      </c>
      <c s="36" t="s">
        <v>55</v>
      </c>
      <c>
        <f>(M3719*21)/100</f>
      </c>
      <c t="s">
        <v>28</v>
      </c>
    </row>
    <row r="3720" spans="1:5" ht="12.75">
      <c r="A3720" s="35" t="s">
        <v>56</v>
      </c>
      <c r="E3720" s="39" t="s">
        <v>8179</v>
      </c>
    </row>
    <row r="3721" spans="1:5" ht="25.5">
      <c r="A3721" s="35" t="s">
        <v>57</v>
      </c>
      <c r="E3721" s="42" t="s">
        <v>8180</v>
      </c>
    </row>
    <row r="3722" spans="1:5" ht="140.25">
      <c r="A3722" t="s">
        <v>58</v>
      </c>
      <c r="E3722" s="39" t="s">
        <v>8181</v>
      </c>
    </row>
    <row r="3723" spans="1:16" ht="12.75">
      <c r="A3723" t="s">
        <v>50</v>
      </c>
      <c s="34" t="s">
        <v>8182</v>
      </c>
      <c s="34" t="s">
        <v>8183</v>
      </c>
      <c s="35" t="s">
        <v>5</v>
      </c>
      <c s="6" t="s">
        <v>8184</v>
      </c>
      <c s="36" t="s">
        <v>2716</v>
      </c>
      <c s="37">
        <v>119.08</v>
      </c>
      <c s="36">
        <v>0</v>
      </c>
      <c s="36">
        <f>ROUND(G3723*H3723,6)</f>
      </c>
      <c r="L3723" s="38">
        <v>0</v>
      </c>
      <c s="32">
        <f>ROUND(ROUND(L3723,2)*ROUND(G3723,3),2)</f>
      </c>
      <c s="36" t="s">
        <v>55</v>
      </c>
      <c>
        <f>(M3723*21)/100</f>
      </c>
      <c t="s">
        <v>28</v>
      </c>
    </row>
    <row r="3724" spans="1:5" ht="12.75">
      <c r="A3724" s="35" t="s">
        <v>56</v>
      </c>
      <c r="E3724" s="39" t="s">
        <v>8184</v>
      </c>
    </row>
    <row r="3725" spans="1:5" ht="25.5">
      <c r="A3725" s="35" t="s">
        <v>57</v>
      </c>
      <c r="E3725" s="42" t="s">
        <v>8175</v>
      </c>
    </row>
    <row r="3726" spans="1:5" ht="140.25">
      <c r="A3726" t="s">
        <v>58</v>
      </c>
      <c r="E3726" s="39" t="s">
        <v>8185</v>
      </c>
    </row>
    <row r="3727" spans="1:16" ht="25.5">
      <c r="A3727" t="s">
        <v>50</v>
      </c>
      <c s="34" t="s">
        <v>8186</v>
      </c>
      <c s="34" t="s">
        <v>8187</v>
      </c>
      <c s="35" t="s">
        <v>5</v>
      </c>
      <c s="6" t="s">
        <v>8188</v>
      </c>
      <c s="36" t="s">
        <v>2716</v>
      </c>
      <c s="37">
        <v>59.41</v>
      </c>
      <c s="36">
        <v>0</v>
      </c>
      <c s="36">
        <f>ROUND(G3727*H3727,6)</f>
      </c>
      <c r="L3727" s="38">
        <v>0</v>
      </c>
      <c s="32">
        <f>ROUND(ROUND(L3727,2)*ROUND(G3727,3),2)</f>
      </c>
      <c s="36" t="s">
        <v>55</v>
      </c>
      <c>
        <f>(M3727*21)/100</f>
      </c>
      <c t="s">
        <v>28</v>
      </c>
    </row>
    <row r="3728" spans="1:5" ht="25.5">
      <c r="A3728" s="35" t="s">
        <v>56</v>
      </c>
      <c r="E3728" s="39" t="s">
        <v>8188</v>
      </c>
    </row>
    <row r="3729" spans="1:5" ht="25.5">
      <c r="A3729" s="35" t="s">
        <v>57</v>
      </c>
      <c r="E3729" s="42" t="s">
        <v>8189</v>
      </c>
    </row>
    <row r="3730" spans="1:5" ht="191.25">
      <c r="A3730" t="s">
        <v>58</v>
      </c>
      <c r="E3730" s="39" t="s">
        <v>8190</v>
      </c>
    </row>
    <row r="3731" spans="1:16" ht="12.75">
      <c r="A3731" t="s">
        <v>50</v>
      </c>
      <c s="34" t="s">
        <v>8191</v>
      </c>
      <c s="34" t="s">
        <v>8192</v>
      </c>
      <c s="35" t="s">
        <v>5</v>
      </c>
      <c s="6" t="s">
        <v>8193</v>
      </c>
      <c s="36" t="s">
        <v>2716</v>
      </c>
      <c s="37">
        <v>5069.632</v>
      </c>
      <c s="36">
        <v>0</v>
      </c>
      <c s="36">
        <f>ROUND(G3731*H3731,6)</f>
      </c>
      <c r="L3731" s="38">
        <v>0</v>
      </c>
      <c s="32">
        <f>ROUND(ROUND(L3731,2)*ROUND(G3731,3),2)</f>
      </c>
      <c s="36" t="s">
        <v>55</v>
      </c>
      <c>
        <f>(M3731*21)/100</f>
      </c>
      <c t="s">
        <v>28</v>
      </c>
    </row>
    <row r="3732" spans="1:5" ht="12.75">
      <c r="A3732" s="35" t="s">
        <v>56</v>
      </c>
      <c r="E3732" s="39" t="s">
        <v>8193</v>
      </c>
    </row>
    <row r="3733" spans="1:5" ht="409.5">
      <c r="A3733" s="35" t="s">
        <v>57</v>
      </c>
      <c r="E3733" s="42" t="s">
        <v>8194</v>
      </c>
    </row>
    <row r="3734" spans="1:5" ht="140.25">
      <c r="A3734" t="s">
        <v>58</v>
      </c>
      <c r="E3734" s="39" t="s">
        <v>8195</v>
      </c>
    </row>
    <row r="3735" spans="1:16" ht="12.75">
      <c r="A3735" t="s">
        <v>50</v>
      </c>
      <c s="34" t="s">
        <v>8196</v>
      </c>
      <c s="34" t="s">
        <v>8197</v>
      </c>
      <c s="35" t="s">
        <v>5</v>
      </c>
      <c s="6" t="s">
        <v>8198</v>
      </c>
      <c s="36" t="s">
        <v>2716</v>
      </c>
      <c s="37">
        <v>119.08</v>
      </c>
      <c s="36">
        <v>0</v>
      </c>
      <c s="36">
        <f>ROUND(G3735*H3735,6)</f>
      </c>
      <c r="L3735" s="38">
        <v>0</v>
      </c>
      <c s="32">
        <f>ROUND(ROUND(L3735,2)*ROUND(G3735,3),2)</f>
      </c>
      <c s="36" t="s">
        <v>55</v>
      </c>
      <c>
        <f>(M3735*21)/100</f>
      </c>
      <c t="s">
        <v>28</v>
      </c>
    </row>
    <row r="3736" spans="1:5" ht="12.75">
      <c r="A3736" s="35" t="s">
        <v>56</v>
      </c>
      <c r="E3736" s="39" t="s">
        <v>8198</v>
      </c>
    </row>
    <row r="3737" spans="1:5" ht="102">
      <c r="A3737" s="35" t="s">
        <v>57</v>
      </c>
      <c r="E3737" s="42" t="s">
        <v>8199</v>
      </c>
    </row>
    <row r="3738" spans="1:5" ht="140.25">
      <c r="A3738" t="s">
        <v>58</v>
      </c>
      <c r="E3738" s="39" t="s">
        <v>8200</v>
      </c>
    </row>
    <row r="3739" spans="1:16" ht="12.75">
      <c r="A3739" t="s">
        <v>50</v>
      </c>
      <c s="34" t="s">
        <v>8201</v>
      </c>
      <c s="34" t="s">
        <v>8202</v>
      </c>
      <c s="35" t="s">
        <v>5</v>
      </c>
      <c s="6" t="s">
        <v>8203</v>
      </c>
      <c s="36" t="s">
        <v>2176</v>
      </c>
      <c s="37">
        <v>1.308</v>
      </c>
      <c s="36">
        <v>0</v>
      </c>
      <c s="36">
        <f>ROUND(G3739*H3739,6)</f>
      </c>
      <c r="L3739" s="38">
        <v>0</v>
      </c>
      <c s="32">
        <f>ROUND(ROUND(L3739,2)*ROUND(G3739,3),2)</f>
      </c>
      <c s="36" t="s">
        <v>55</v>
      </c>
      <c>
        <f>(M3739*21)/100</f>
      </c>
      <c t="s">
        <v>28</v>
      </c>
    </row>
    <row r="3740" spans="1:5" ht="12.75">
      <c r="A3740" s="35" t="s">
        <v>56</v>
      </c>
      <c r="E3740" s="39" t="s">
        <v>8203</v>
      </c>
    </row>
    <row r="3741" spans="1:5" ht="12.75">
      <c r="A3741" s="35" t="s">
        <v>57</v>
      </c>
      <c r="E3741" s="40" t="s">
        <v>5</v>
      </c>
    </row>
    <row r="3742" spans="1:5" ht="191.25">
      <c r="A3742" t="s">
        <v>58</v>
      </c>
      <c r="E3742" s="39" t="s">
        <v>8204</v>
      </c>
    </row>
    <row r="3743" spans="1:13" ht="12.75">
      <c r="A3743" t="s">
        <v>47</v>
      </c>
      <c r="C3743" s="31" t="s">
        <v>7494</v>
      </c>
      <c r="E3743" s="33" t="s">
        <v>8205</v>
      </c>
      <c r="J3743" s="32">
        <f>0</f>
      </c>
      <c s="32">
        <f>0</f>
      </c>
      <c s="32">
        <f>0+L3744+L3748+L3752+L3756+L3760+L3764+L3768+L3772+L3776+L3780</f>
      </c>
      <c s="32">
        <f>0+M3744+M3748+M3752+M3756+M3760+M3764+M3768+M3772+M3776+M3780</f>
      </c>
    </row>
    <row r="3744" spans="1:16" ht="12.75">
      <c r="A3744" t="s">
        <v>50</v>
      </c>
      <c s="34" t="s">
        <v>8206</v>
      </c>
      <c s="34" t="s">
        <v>8207</v>
      </c>
      <c s="35" t="s">
        <v>5</v>
      </c>
      <c s="6" t="s">
        <v>8208</v>
      </c>
      <c s="36" t="s">
        <v>2716</v>
      </c>
      <c s="37">
        <v>89.632</v>
      </c>
      <c s="36">
        <v>0</v>
      </c>
      <c s="36">
        <f>ROUND(G3744*H3744,6)</f>
      </c>
      <c r="L3744" s="38">
        <v>0</v>
      </c>
      <c s="32">
        <f>ROUND(ROUND(L3744,2)*ROUND(G3744,3),2)</f>
      </c>
      <c s="36" t="s">
        <v>62</v>
      </c>
      <c>
        <f>(M3744*21)/100</f>
      </c>
      <c t="s">
        <v>28</v>
      </c>
    </row>
    <row r="3745" spans="1:5" ht="12.75">
      <c r="A3745" s="35" t="s">
        <v>56</v>
      </c>
      <c r="E3745" s="39" t="s">
        <v>8208</v>
      </c>
    </row>
    <row r="3746" spans="1:5" ht="63.75">
      <c r="A3746" s="35" t="s">
        <v>57</v>
      </c>
      <c r="E3746" s="42" t="s">
        <v>8209</v>
      </c>
    </row>
    <row r="3747" spans="1:5" ht="89.25">
      <c r="A3747" t="s">
        <v>58</v>
      </c>
      <c r="E3747" s="39" t="s">
        <v>8210</v>
      </c>
    </row>
    <row r="3748" spans="1:16" ht="25.5">
      <c r="A3748" t="s">
        <v>50</v>
      </c>
      <c s="34" t="s">
        <v>8211</v>
      </c>
      <c s="34" t="s">
        <v>8212</v>
      </c>
      <c s="35" t="s">
        <v>5</v>
      </c>
      <c s="6" t="s">
        <v>8213</v>
      </c>
      <c s="36" t="s">
        <v>2716</v>
      </c>
      <c s="37">
        <v>1251.269</v>
      </c>
      <c s="36">
        <v>0</v>
      </c>
      <c s="36">
        <f>ROUND(G3748*H3748,6)</f>
      </c>
      <c r="L3748" s="38">
        <v>0</v>
      </c>
      <c s="32">
        <f>ROUND(ROUND(L3748,2)*ROUND(G3748,3),2)</f>
      </c>
      <c s="36" t="s">
        <v>55</v>
      </c>
      <c>
        <f>(M3748*21)/100</f>
      </c>
      <c t="s">
        <v>28</v>
      </c>
    </row>
    <row r="3749" spans="1:5" ht="25.5">
      <c r="A3749" s="35" t="s">
        <v>56</v>
      </c>
      <c r="E3749" s="39" t="s">
        <v>8213</v>
      </c>
    </row>
    <row r="3750" spans="1:5" ht="191.25">
      <c r="A3750" s="35" t="s">
        <v>57</v>
      </c>
      <c r="E3750" s="42" t="s">
        <v>8214</v>
      </c>
    </row>
    <row r="3751" spans="1:5" ht="140.25">
      <c r="A3751" t="s">
        <v>58</v>
      </c>
      <c r="E3751" s="39" t="s">
        <v>8215</v>
      </c>
    </row>
    <row r="3752" spans="1:16" ht="25.5">
      <c r="A3752" t="s">
        <v>50</v>
      </c>
      <c s="34" t="s">
        <v>8216</v>
      </c>
      <c s="34" t="s">
        <v>8217</v>
      </c>
      <c s="35" t="s">
        <v>5</v>
      </c>
      <c s="6" t="s">
        <v>8218</v>
      </c>
      <c s="36" t="s">
        <v>2716</v>
      </c>
      <c s="37">
        <v>348.698</v>
      </c>
      <c s="36">
        <v>0</v>
      </c>
      <c s="36">
        <f>ROUND(G3752*H3752,6)</f>
      </c>
      <c r="L3752" s="38">
        <v>0</v>
      </c>
      <c s="32">
        <f>ROUND(ROUND(L3752,2)*ROUND(G3752,3),2)</f>
      </c>
      <c s="36" t="s">
        <v>55</v>
      </c>
      <c>
        <f>(M3752*21)/100</f>
      </c>
      <c t="s">
        <v>28</v>
      </c>
    </row>
    <row r="3753" spans="1:5" ht="25.5">
      <c r="A3753" s="35" t="s">
        <v>56</v>
      </c>
      <c r="E3753" s="39" t="s">
        <v>8218</v>
      </c>
    </row>
    <row r="3754" spans="1:5" ht="25.5">
      <c r="A3754" s="35" t="s">
        <v>57</v>
      </c>
      <c r="E3754" s="42" t="s">
        <v>8219</v>
      </c>
    </row>
    <row r="3755" spans="1:5" ht="140.25">
      <c r="A3755" t="s">
        <v>58</v>
      </c>
      <c r="E3755" s="39" t="s">
        <v>8220</v>
      </c>
    </row>
    <row r="3756" spans="1:16" ht="12.75">
      <c r="A3756" t="s">
        <v>50</v>
      </c>
      <c s="34" t="s">
        <v>8221</v>
      </c>
      <c s="34" t="s">
        <v>8222</v>
      </c>
      <c s="35" t="s">
        <v>5</v>
      </c>
      <c s="6" t="s">
        <v>8223</v>
      </c>
      <c s="36" t="s">
        <v>2716</v>
      </c>
      <c s="37">
        <v>1522.217</v>
      </c>
      <c s="36">
        <v>0</v>
      </c>
      <c s="36">
        <f>ROUND(G3756*H3756,6)</f>
      </c>
      <c r="L3756" s="38">
        <v>0</v>
      </c>
      <c s="32">
        <f>ROUND(ROUND(L3756,2)*ROUND(G3756,3),2)</f>
      </c>
      <c s="36" t="s">
        <v>55</v>
      </c>
      <c>
        <f>(M3756*21)/100</f>
      </c>
      <c t="s">
        <v>28</v>
      </c>
    </row>
    <row r="3757" spans="1:5" ht="12.75">
      <c r="A3757" s="35" t="s">
        <v>56</v>
      </c>
      <c r="E3757" s="39" t="s">
        <v>8223</v>
      </c>
    </row>
    <row r="3758" spans="1:5" ht="25.5">
      <c r="A3758" s="35" t="s">
        <v>57</v>
      </c>
      <c r="E3758" s="42" t="s">
        <v>8224</v>
      </c>
    </row>
    <row r="3759" spans="1:5" ht="140.25">
      <c r="A3759" t="s">
        <v>58</v>
      </c>
      <c r="E3759" s="39" t="s">
        <v>8225</v>
      </c>
    </row>
    <row r="3760" spans="1:16" ht="12.75">
      <c r="A3760" t="s">
        <v>50</v>
      </c>
      <c s="34" t="s">
        <v>8226</v>
      </c>
      <c s="34" t="s">
        <v>8227</v>
      </c>
      <c s="35" t="s">
        <v>5</v>
      </c>
      <c s="6" t="s">
        <v>8228</v>
      </c>
      <c s="36" t="s">
        <v>2716</v>
      </c>
      <c s="37">
        <v>2107.026</v>
      </c>
      <c s="36">
        <v>0</v>
      </c>
      <c s="36">
        <f>ROUND(G3760*H3760,6)</f>
      </c>
      <c r="L3760" s="38">
        <v>0</v>
      </c>
      <c s="32">
        <f>ROUND(ROUND(L3760,2)*ROUND(G3760,3),2)</f>
      </c>
      <c s="36" t="s">
        <v>55</v>
      </c>
      <c>
        <f>(M3760*21)/100</f>
      </c>
      <c t="s">
        <v>28</v>
      </c>
    </row>
    <row r="3761" spans="1:5" ht="12.75">
      <c r="A3761" s="35" t="s">
        <v>56</v>
      </c>
      <c r="E3761" s="39" t="s">
        <v>8228</v>
      </c>
    </row>
    <row r="3762" spans="1:5" ht="409.5">
      <c r="A3762" s="35" t="s">
        <v>57</v>
      </c>
      <c r="E3762" s="42" t="s">
        <v>8229</v>
      </c>
    </row>
    <row r="3763" spans="1:5" ht="140.25">
      <c r="A3763" t="s">
        <v>58</v>
      </c>
      <c r="E3763" s="39" t="s">
        <v>8230</v>
      </c>
    </row>
    <row r="3764" spans="1:16" ht="25.5">
      <c r="A3764" t="s">
        <v>50</v>
      </c>
      <c s="34" t="s">
        <v>8231</v>
      </c>
      <c s="34" t="s">
        <v>8232</v>
      </c>
      <c s="35" t="s">
        <v>5</v>
      </c>
      <c s="6" t="s">
        <v>8233</v>
      </c>
      <c s="36" t="s">
        <v>2716</v>
      </c>
      <c s="37">
        <v>1219.001</v>
      </c>
      <c s="36">
        <v>0</v>
      </c>
      <c s="36">
        <f>ROUND(G3764*H3764,6)</f>
      </c>
      <c r="L3764" s="38">
        <v>0</v>
      </c>
      <c s="32">
        <f>ROUND(ROUND(L3764,2)*ROUND(G3764,3),2)</f>
      </c>
      <c s="36" t="s">
        <v>55</v>
      </c>
      <c>
        <f>(M3764*21)/100</f>
      </c>
      <c t="s">
        <v>28</v>
      </c>
    </row>
    <row r="3765" spans="1:5" ht="25.5">
      <c r="A3765" s="35" t="s">
        <v>56</v>
      </c>
      <c r="E3765" s="39" t="s">
        <v>8233</v>
      </c>
    </row>
    <row r="3766" spans="1:5" ht="204">
      <c r="A3766" s="35" t="s">
        <v>57</v>
      </c>
      <c r="E3766" s="42" t="s">
        <v>8234</v>
      </c>
    </row>
    <row r="3767" spans="1:5" ht="191.25">
      <c r="A3767" t="s">
        <v>58</v>
      </c>
      <c r="E3767" s="39" t="s">
        <v>8235</v>
      </c>
    </row>
    <row r="3768" spans="1:16" ht="25.5">
      <c r="A3768" t="s">
        <v>50</v>
      </c>
      <c s="34" t="s">
        <v>8236</v>
      </c>
      <c s="34" t="s">
        <v>8237</v>
      </c>
      <c s="35" t="s">
        <v>5</v>
      </c>
      <c s="6" t="s">
        <v>8238</v>
      </c>
      <c s="36" t="s">
        <v>2716</v>
      </c>
      <c s="37">
        <v>303.216</v>
      </c>
      <c s="36">
        <v>0</v>
      </c>
      <c s="36">
        <f>ROUND(G3768*H3768,6)</f>
      </c>
      <c r="L3768" s="38">
        <v>0</v>
      </c>
      <c s="32">
        <f>ROUND(ROUND(L3768,2)*ROUND(G3768,3),2)</f>
      </c>
      <c s="36" t="s">
        <v>55</v>
      </c>
      <c>
        <f>(M3768*21)/100</f>
      </c>
      <c t="s">
        <v>28</v>
      </c>
    </row>
    <row r="3769" spans="1:5" ht="25.5">
      <c r="A3769" s="35" t="s">
        <v>56</v>
      </c>
      <c r="E3769" s="39" t="s">
        <v>8238</v>
      </c>
    </row>
    <row r="3770" spans="1:5" ht="63.75">
      <c r="A3770" s="35" t="s">
        <v>57</v>
      </c>
      <c r="E3770" s="42" t="s">
        <v>8239</v>
      </c>
    </row>
    <row r="3771" spans="1:5" ht="191.25">
      <c r="A3771" t="s">
        <v>58</v>
      </c>
      <c r="E3771" s="39" t="s">
        <v>8240</v>
      </c>
    </row>
    <row r="3772" spans="1:16" ht="12.75">
      <c r="A3772" t="s">
        <v>50</v>
      </c>
      <c s="34" t="s">
        <v>8241</v>
      </c>
      <c s="34" t="s">
        <v>8242</v>
      </c>
      <c s="35" t="s">
        <v>5</v>
      </c>
      <c s="6" t="s">
        <v>8243</v>
      </c>
      <c s="36" t="s">
        <v>2716</v>
      </c>
      <c s="37">
        <v>60.39</v>
      </c>
      <c s="36">
        <v>0</v>
      </c>
      <c s="36">
        <f>ROUND(G3772*H3772,6)</f>
      </c>
      <c r="L3772" s="38">
        <v>0</v>
      </c>
      <c s="32">
        <f>ROUND(ROUND(L3772,2)*ROUND(G3772,3),2)</f>
      </c>
      <c s="36" t="s">
        <v>55</v>
      </c>
      <c>
        <f>(M3772*21)/100</f>
      </c>
      <c t="s">
        <v>28</v>
      </c>
    </row>
    <row r="3773" spans="1:5" ht="12.75">
      <c r="A3773" s="35" t="s">
        <v>56</v>
      </c>
      <c r="E3773" s="39" t="s">
        <v>8243</v>
      </c>
    </row>
    <row r="3774" spans="1:5" ht="25.5">
      <c r="A3774" s="35" t="s">
        <v>57</v>
      </c>
      <c r="E3774" s="42" t="s">
        <v>8244</v>
      </c>
    </row>
    <row r="3775" spans="1:5" ht="140.25">
      <c r="A3775" t="s">
        <v>58</v>
      </c>
      <c r="E3775" s="39" t="s">
        <v>8245</v>
      </c>
    </row>
    <row r="3776" spans="1:16" ht="12.75">
      <c r="A3776" t="s">
        <v>50</v>
      </c>
      <c s="34" t="s">
        <v>8246</v>
      </c>
      <c s="34" t="s">
        <v>8247</v>
      </c>
      <c s="35" t="s">
        <v>5</v>
      </c>
      <c s="6" t="s">
        <v>8248</v>
      </c>
      <c s="36" t="s">
        <v>2176</v>
      </c>
      <c s="37">
        <v>27.196</v>
      </c>
      <c s="36">
        <v>0</v>
      </c>
      <c s="36">
        <f>ROUND(G3776*H3776,6)</f>
      </c>
      <c r="L3776" s="38">
        <v>0</v>
      </c>
      <c s="32">
        <f>ROUND(ROUND(L3776,2)*ROUND(G3776,3),2)</f>
      </c>
      <c s="36" t="s">
        <v>55</v>
      </c>
      <c>
        <f>(M3776*21)/100</f>
      </c>
      <c t="s">
        <v>28</v>
      </c>
    </row>
    <row r="3777" spans="1:5" ht="12.75">
      <c r="A3777" s="35" t="s">
        <v>56</v>
      </c>
      <c r="E3777" s="39" t="s">
        <v>8248</v>
      </c>
    </row>
    <row r="3778" spans="1:5" ht="12.75">
      <c r="A3778" s="35" t="s">
        <v>57</v>
      </c>
      <c r="E3778" s="40" t="s">
        <v>5</v>
      </c>
    </row>
    <row r="3779" spans="1:5" ht="191.25">
      <c r="A3779" t="s">
        <v>58</v>
      </c>
      <c r="E3779" s="39" t="s">
        <v>8249</v>
      </c>
    </row>
    <row r="3780" spans="1:16" ht="12.75">
      <c r="A3780" t="s">
        <v>50</v>
      </c>
      <c s="34" t="s">
        <v>8250</v>
      </c>
      <c s="34" t="s">
        <v>8251</v>
      </c>
      <c s="35" t="s">
        <v>5</v>
      </c>
      <c s="6" t="s">
        <v>8252</v>
      </c>
      <c s="36" t="s">
        <v>54</v>
      </c>
      <c s="37">
        <v>66</v>
      </c>
      <c s="36">
        <v>0</v>
      </c>
      <c s="36">
        <f>ROUND(G3780*H3780,6)</f>
      </c>
      <c r="L3780" s="38">
        <v>0</v>
      </c>
      <c s="32">
        <f>ROUND(ROUND(L3780,2)*ROUND(G3780,3),2)</f>
      </c>
      <c s="36" t="s">
        <v>62</v>
      </c>
      <c>
        <f>(M3780*21)/100</f>
      </c>
      <c t="s">
        <v>28</v>
      </c>
    </row>
    <row r="3781" spans="1:5" ht="12.75">
      <c r="A3781" s="35" t="s">
        <v>56</v>
      </c>
      <c r="E3781" s="39" t="s">
        <v>8252</v>
      </c>
    </row>
    <row r="3782" spans="1:5" ht="12.75">
      <c r="A3782" s="35" t="s">
        <v>57</v>
      </c>
      <c r="E3782" s="40" t="s">
        <v>5</v>
      </c>
    </row>
    <row r="3783" spans="1:5" ht="140.25">
      <c r="A3783" t="s">
        <v>58</v>
      </c>
      <c r="E3783" s="39" t="s">
        <v>8253</v>
      </c>
    </row>
    <row r="3784" spans="1:13" ht="12.75">
      <c r="A3784" t="s">
        <v>47</v>
      </c>
      <c r="C3784" s="31" t="s">
        <v>7499</v>
      </c>
      <c r="E3784" s="33" t="s">
        <v>8254</v>
      </c>
      <c r="J3784" s="32">
        <f>0</f>
      </c>
      <c s="32">
        <f>0</f>
      </c>
      <c s="32">
        <f>0+L3785+L3789+L3793+L3797+L3801+L3805+L3809</f>
      </c>
      <c s="32">
        <f>0+M3785+M3789+M3793+M3797+M3801+M3805+M3809</f>
      </c>
    </row>
    <row r="3785" spans="1:16" ht="12.75">
      <c r="A3785" t="s">
        <v>50</v>
      </c>
      <c s="34" t="s">
        <v>8255</v>
      </c>
      <c s="34" t="s">
        <v>8256</v>
      </c>
      <c s="35" t="s">
        <v>5</v>
      </c>
      <c s="6" t="s">
        <v>8257</v>
      </c>
      <c s="36" t="s">
        <v>2716</v>
      </c>
      <c s="37">
        <v>179.39</v>
      </c>
      <c s="36">
        <v>0</v>
      </c>
      <c s="36">
        <f>ROUND(G3785*H3785,6)</f>
      </c>
      <c r="L3785" s="38">
        <v>0</v>
      </c>
      <c s="32">
        <f>ROUND(ROUND(L3785,2)*ROUND(G3785,3),2)</f>
      </c>
      <c s="36" t="s">
        <v>55</v>
      </c>
      <c>
        <f>(M3785*21)/100</f>
      </c>
      <c t="s">
        <v>28</v>
      </c>
    </row>
    <row r="3786" spans="1:5" ht="12.75">
      <c r="A3786" s="35" t="s">
        <v>56</v>
      </c>
      <c r="E3786" s="39" t="s">
        <v>8257</v>
      </c>
    </row>
    <row r="3787" spans="1:5" ht="25.5">
      <c r="A3787" s="35" t="s">
        <v>57</v>
      </c>
      <c r="E3787" s="42" t="s">
        <v>8258</v>
      </c>
    </row>
    <row r="3788" spans="1:5" ht="89.25">
      <c r="A3788" t="s">
        <v>58</v>
      </c>
      <c r="E3788" s="39" t="s">
        <v>8259</v>
      </c>
    </row>
    <row r="3789" spans="1:16" ht="12.75">
      <c r="A3789" t="s">
        <v>50</v>
      </c>
      <c s="34" t="s">
        <v>8260</v>
      </c>
      <c s="34" t="s">
        <v>8261</v>
      </c>
      <c s="35" t="s">
        <v>5</v>
      </c>
      <c s="6" t="s">
        <v>8262</v>
      </c>
      <c s="36" t="s">
        <v>202</v>
      </c>
      <c s="37">
        <v>119.64</v>
      </c>
      <c s="36">
        <v>0</v>
      </c>
      <c s="36">
        <f>ROUND(G3789*H3789,6)</f>
      </c>
      <c r="L3789" s="38">
        <v>0</v>
      </c>
      <c s="32">
        <f>ROUND(ROUND(L3789,2)*ROUND(G3789,3),2)</f>
      </c>
      <c s="36" t="s">
        <v>55</v>
      </c>
      <c>
        <f>(M3789*21)/100</f>
      </c>
      <c t="s">
        <v>28</v>
      </c>
    </row>
    <row r="3790" spans="1:5" ht="12.75">
      <c r="A3790" s="35" t="s">
        <v>56</v>
      </c>
      <c r="E3790" s="39" t="s">
        <v>8262</v>
      </c>
    </row>
    <row r="3791" spans="1:5" ht="12.75">
      <c r="A3791" s="35" t="s">
        <v>57</v>
      </c>
      <c r="E3791" s="40" t="s">
        <v>5</v>
      </c>
    </row>
    <row r="3792" spans="1:5" ht="89.25">
      <c r="A3792" t="s">
        <v>58</v>
      </c>
      <c r="E3792" s="39" t="s">
        <v>8263</v>
      </c>
    </row>
    <row r="3793" spans="1:16" ht="12.75">
      <c r="A3793" t="s">
        <v>50</v>
      </c>
      <c s="34" t="s">
        <v>8264</v>
      </c>
      <c s="34" t="s">
        <v>8265</v>
      </c>
      <c s="35" t="s">
        <v>5</v>
      </c>
      <c s="6" t="s">
        <v>8266</v>
      </c>
      <c s="36" t="s">
        <v>2716</v>
      </c>
      <c s="37">
        <v>170.848</v>
      </c>
      <c s="36">
        <v>0</v>
      </c>
      <c s="36">
        <f>ROUND(G3793*H3793,6)</f>
      </c>
      <c r="L3793" s="38">
        <v>0</v>
      </c>
      <c s="32">
        <f>ROUND(ROUND(L3793,2)*ROUND(G3793,3),2)</f>
      </c>
      <c s="36" t="s">
        <v>55</v>
      </c>
      <c>
        <f>(M3793*21)/100</f>
      </c>
      <c t="s">
        <v>28</v>
      </c>
    </row>
    <row r="3794" spans="1:5" ht="12.75">
      <c r="A3794" s="35" t="s">
        <v>56</v>
      </c>
      <c r="E3794" s="39" t="s">
        <v>8266</v>
      </c>
    </row>
    <row r="3795" spans="1:5" ht="51">
      <c r="A3795" s="35" t="s">
        <v>57</v>
      </c>
      <c r="E3795" s="42" t="s">
        <v>8267</v>
      </c>
    </row>
    <row r="3796" spans="1:5" ht="242.25">
      <c r="A3796" t="s">
        <v>58</v>
      </c>
      <c r="E3796" s="39" t="s">
        <v>8268</v>
      </c>
    </row>
    <row r="3797" spans="1:16" ht="12.75">
      <c r="A3797" t="s">
        <v>50</v>
      </c>
      <c s="34" t="s">
        <v>8269</v>
      </c>
      <c s="34" t="s">
        <v>8270</v>
      </c>
      <c s="35" t="s">
        <v>5</v>
      </c>
      <c s="6" t="s">
        <v>8271</v>
      </c>
      <c s="36" t="s">
        <v>2716</v>
      </c>
      <c s="37">
        <v>170.848</v>
      </c>
      <c s="36">
        <v>0</v>
      </c>
      <c s="36">
        <f>ROUND(G3797*H3797,6)</f>
      </c>
      <c r="L3797" s="38">
        <v>0</v>
      </c>
      <c s="32">
        <f>ROUND(ROUND(L3797,2)*ROUND(G3797,3),2)</f>
      </c>
      <c s="36" t="s">
        <v>55</v>
      </c>
      <c>
        <f>(M3797*21)/100</f>
      </c>
      <c t="s">
        <v>28</v>
      </c>
    </row>
    <row r="3798" spans="1:5" ht="12.75">
      <c r="A3798" s="35" t="s">
        <v>56</v>
      </c>
      <c r="E3798" s="39" t="s">
        <v>8271</v>
      </c>
    </row>
    <row r="3799" spans="1:5" ht="25.5">
      <c r="A3799" s="35" t="s">
        <v>57</v>
      </c>
      <c r="E3799" s="42" t="s">
        <v>8272</v>
      </c>
    </row>
    <row r="3800" spans="1:5" ht="140.25">
      <c r="A3800" t="s">
        <v>58</v>
      </c>
      <c r="E3800" s="39" t="s">
        <v>8273</v>
      </c>
    </row>
    <row r="3801" spans="1:16" ht="12.75">
      <c r="A3801" t="s">
        <v>50</v>
      </c>
      <c s="34" t="s">
        <v>8274</v>
      </c>
      <c s="34" t="s">
        <v>8275</v>
      </c>
      <c s="35" t="s">
        <v>5</v>
      </c>
      <c s="6" t="s">
        <v>8276</v>
      </c>
      <c s="36" t="s">
        <v>202</v>
      </c>
      <c s="37">
        <v>1025.088</v>
      </c>
      <c s="36">
        <v>0</v>
      </c>
      <c s="36">
        <f>ROUND(G3801*H3801,6)</f>
      </c>
      <c r="L3801" s="38">
        <v>0</v>
      </c>
      <c s="32">
        <f>ROUND(ROUND(L3801,2)*ROUND(G3801,3),2)</f>
      </c>
      <c s="36" t="s">
        <v>55</v>
      </c>
      <c>
        <f>(M3801*21)/100</f>
      </c>
      <c t="s">
        <v>28</v>
      </c>
    </row>
    <row r="3802" spans="1:5" ht="12.75">
      <c r="A3802" s="35" t="s">
        <v>56</v>
      </c>
      <c r="E3802" s="39" t="s">
        <v>8276</v>
      </c>
    </row>
    <row r="3803" spans="1:5" ht="25.5">
      <c r="A3803" s="35" t="s">
        <v>57</v>
      </c>
      <c r="E3803" s="42" t="s">
        <v>8277</v>
      </c>
    </row>
    <row r="3804" spans="1:5" ht="140.25">
      <c r="A3804" t="s">
        <v>58</v>
      </c>
      <c r="E3804" s="39" t="s">
        <v>8278</v>
      </c>
    </row>
    <row r="3805" spans="1:16" ht="12.75">
      <c r="A3805" t="s">
        <v>50</v>
      </c>
      <c s="34" t="s">
        <v>8279</v>
      </c>
      <c s="34" t="s">
        <v>8280</v>
      </c>
      <c s="35" t="s">
        <v>5</v>
      </c>
      <c s="6" t="s">
        <v>8281</v>
      </c>
      <c s="36" t="s">
        <v>202</v>
      </c>
      <c s="37">
        <v>119.64</v>
      </c>
      <c s="36">
        <v>0</v>
      </c>
      <c s="36">
        <f>ROUND(G3805*H3805,6)</f>
      </c>
      <c r="L3805" s="38">
        <v>0</v>
      </c>
      <c s="32">
        <f>ROUND(ROUND(L3805,2)*ROUND(G3805,3),2)</f>
      </c>
      <c s="36" t="s">
        <v>55</v>
      </c>
      <c>
        <f>(M3805*21)/100</f>
      </c>
      <c t="s">
        <v>28</v>
      </c>
    </row>
    <row r="3806" spans="1:5" ht="12.75">
      <c r="A3806" s="35" t="s">
        <v>56</v>
      </c>
      <c r="E3806" s="39" t="s">
        <v>8281</v>
      </c>
    </row>
    <row r="3807" spans="1:5" ht="51">
      <c r="A3807" s="35" t="s">
        <v>57</v>
      </c>
      <c r="E3807" s="42" t="s">
        <v>8282</v>
      </c>
    </row>
    <row r="3808" spans="1:5" ht="140.25">
      <c r="A3808" t="s">
        <v>58</v>
      </c>
      <c r="E3808" s="39" t="s">
        <v>8283</v>
      </c>
    </row>
    <row r="3809" spans="1:16" ht="12.75">
      <c r="A3809" t="s">
        <v>50</v>
      </c>
      <c s="34" t="s">
        <v>8284</v>
      </c>
      <c s="34" t="s">
        <v>8285</v>
      </c>
      <c s="35" t="s">
        <v>5</v>
      </c>
      <c s="6" t="s">
        <v>8286</v>
      </c>
      <c s="36" t="s">
        <v>2176</v>
      </c>
      <c s="37">
        <v>11.711</v>
      </c>
      <c s="36">
        <v>0</v>
      </c>
      <c s="36">
        <f>ROUND(G3809*H3809,6)</f>
      </c>
      <c r="L3809" s="38">
        <v>0</v>
      </c>
      <c s="32">
        <f>ROUND(ROUND(L3809,2)*ROUND(G3809,3),2)</f>
      </c>
      <c s="36" t="s">
        <v>55</v>
      </c>
      <c>
        <f>(M3809*21)/100</f>
      </c>
      <c t="s">
        <v>28</v>
      </c>
    </row>
    <row r="3810" spans="1:5" ht="12.75">
      <c r="A3810" s="35" t="s">
        <v>56</v>
      </c>
      <c r="E3810" s="39" t="s">
        <v>8286</v>
      </c>
    </row>
    <row r="3811" spans="1:5" ht="12.75">
      <c r="A3811" s="35" t="s">
        <v>57</v>
      </c>
      <c r="E3811" s="40" t="s">
        <v>5</v>
      </c>
    </row>
    <row r="3812" spans="1:5" ht="191.25">
      <c r="A3812" t="s">
        <v>58</v>
      </c>
      <c r="E3812" s="39" t="s">
        <v>8287</v>
      </c>
    </row>
    <row r="3813" spans="1:13" ht="12.75">
      <c r="A3813" t="s">
        <v>47</v>
      </c>
      <c r="C3813" s="31" t="s">
        <v>7504</v>
      </c>
      <c r="E3813" s="33" t="s">
        <v>8288</v>
      </c>
      <c r="J3813" s="32">
        <f>0</f>
      </c>
      <c s="32">
        <f>0</f>
      </c>
      <c s="32">
        <f>0+L3814+L3818+L3822+L3826+L3830</f>
      </c>
      <c s="32">
        <f>0+M3814+M3818+M3822+M3826+M3830</f>
      </c>
    </row>
    <row r="3814" spans="1:16" ht="12.75">
      <c r="A3814" t="s">
        <v>50</v>
      </c>
      <c s="34" t="s">
        <v>8289</v>
      </c>
      <c s="34" t="s">
        <v>8290</v>
      </c>
      <c s="35" t="s">
        <v>5</v>
      </c>
      <c s="6" t="s">
        <v>8291</v>
      </c>
      <c s="36" t="s">
        <v>2716</v>
      </c>
      <c s="37">
        <v>1354.839</v>
      </c>
      <c s="36">
        <v>0</v>
      </c>
      <c s="36">
        <f>ROUND(G3814*H3814,6)</f>
      </c>
      <c r="L3814" s="38">
        <v>0</v>
      </c>
      <c s="32">
        <f>ROUND(ROUND(L3814,2)*ROUND(G3814,3),2)</f>
      </c>
      <c s="36" t="s">
        <v>55</v>
      </c>
      <c>
        <f>(M3814*21)/100</f>
      </c>
      <c t="s">
        <v>28</v>
      </c>
    </row>
    <row r="3815" spans="1:5" ht="12.75">
      <c r="A3815" s="35" t="s">
        <v>56</v>
      </c>
      <c r="E3815" s="39" t="s">
        <v>8291</v>
      </c>
    </row>
    <row r="3816" spans="1:5" ht="409.5">
      <c r="A3816" s="35" t="s">
        <v>57</v>
      </c>
      <c r="E3816" s="42" t="s">
        <v>8292</v>
      </c>
    </row>
    <row r="3817" spans="1:5" ht="140.25">
      <c r="A3817" t="s">
        <v>58</v>
      </c>
      <c r="E3817" s="39" t="s">
        <v>8293</v>
      </c>
    </row>
    <row r="3818" spans="1:16" ht="12.75">
      <c r="A3818" t="s">
        <v>50</v>
      </c>
      <c s="34" t="s">
        <v>8294</v>
      </c>
      <c s="34" t="s">
        <v>8295</v>
      </c>
      <c s="35" t="s">
        <v>5</v>
      </c>
      <c s="6" t="s">
        <v>8296</v>
      </c>
      <c s="36" t="s">
        <v>2716</v>
      </c>
      <c s="37">
        <v>23543.917</v>
      </c>
      <c s="36">
        <v>0</v>
      </c>
      <c s="36">
        <f>ROUND(G3818*H3818,6)</f>
      </c>
      <c r="L3818" s="38">
        <v>0</v>
      </c>
      <c s="32">
        <f>ROUND(ROUND(L3818,2)*ROUND(G3818,3),2)</f>
      </c>
      <c s="36" t="s">
        <v>55</v>
      </c>
      <c>
        <f>(M3818*21)/100</f>
      </c>
      <c t="s">
        <v>28</v>
      </c>
    </row>
    <row r="3819" spans="1:5" ht="12.75">
      <c r="A3819" s="35" t="s">
        <v>56</v>
      </c>
      <c r="E3819" s="39" t="s">
        <v>8296</v>
      </c>
    </row>
    <row r="3820" spans="1:5" ht="25.5">
      <c r="A3820" s="35" t="s">
        <v>57</v>
      </c>
      <c r="E3820" s="42" t="s">
        <v>8297</v>
      </c>
    </row>
    <row r="3821" spans="1:5" ht="140.25">
      <c r="A3821" t="s">
        <v>58</v>
      </c>
      <c r="E3821" s="39" t="s">
        <v>8298</v>
      </c>
    </row>
    <row r="3822" spans="1:16" ht="12.75">
      <c r="A3822" t="s">
        <v>50</v>
      </c>
      <c s="34" t="s">
        <v>8299</v>
      </c>
      <c s="34" t="s">
        <v>8300</v>
      </c>
      <c s="35" t="s">
        <v>5</v>
      </c>
      <c s="6" t="s">
        <v>8301</v>
      </c>
      <c s="36" t="s">
        <v>2716</v>
      </c>
      <c s="37">
        <v>23543.917</v>
      </c>
      <c s="36">
        <v>0</v>
      </c>
      <c s="36">
        <f>ROUND(G3822*H3822,6)</f>
      </c>
      <c r="L3822" s="38">
        <v>0</v>
      </c>
      <c s="32">
        <f>ROUND(ROUND(L3822,2)*ROUND(G3822,3),2)</f>
      </c>
      <c s="36" t="s">
        <v>55</v>
      </c>
      <c>
        <f>(M3822*21)/100</f>
      </c>
      <c t="s">
        <v>28</v>
      </c>
    </row>
    <row r="3823" spans="1:5" ht="12.75">
      <c r="A3823" s="35" t="s">
        <v>56</v>
      </c>
      <c r="E3823" s="39" t="s">
        <v>8301</v>
      </c>
    </row>
    <row r="3824" spans="1:5" ht="25.5">
      <c r="A3824" s="35" t="s">
        <v>57</v>
      </c>
      <c r="E3824" s="42" t="s">
        <v>8297</v>
      </c>
    </row>
    <row r="3825" spans="1:5" ht="191.25">
      <c r="A3825" t="s">
        <v>58</v>
      </c>
      <c r="E3825" s="39" t="s">
        <v>8302</v>
      </c>
    </row>
    <row r="3826" spans="1:16" ht="12.75">
      <c r="A3826" t="s">
        <v>50</v>
      </c>
      <c s="34" t="s">
        <v>8303</v>
      </c>
      <c s="34" t="s">
        <v>8304</v>
      </c>
      <c s="35" t="s">
        <v>5</v>
      </c>
      <c s="6" t="s">
        <v>8305</v>
      </c>
      <c s="36" t="s">
        <v>2716</v>
      </c>
      <c s="37">
        <v>23543.917</v>
      </c>
      <c s="36">
        <v>0</v>
      </c>
      <c s="36">
        <f>ROUND(G3826*H3826,6)</f>
      </c>
      <c r="L3826" s="38">
        <v>0</v>
      </c>
      <c s="32">
        <f>ROUND(ROUND(L3826,2)*ROUND(G3826,3),2)</f>
      </c>
      <c s="36" t="s">
        <v>55</v>
      </c>
      <c>
        <f>(M3826*21)/100</f>
      </c>
      <c t="s">
        <v>28</v>
      </c>
    </row>
    <row r="3827" spans="1:5" ht="12.75">
      <c r="A3827" s="35" t="s">
        <v>56</v>
      </c>
      <c r="E3827" s="39" t="s">
        <v>8305</v>
      </c>
    </row>
    <row r="3828" spans="1:5" ht="114.75">
      <c r="A3828" s="35" t="s">
        <v>57</v>
      </c>
      <c r="E3828" s="42" t="s">
        <v>8306</v>
      </c>
    </row>
    <row r="3829" spans="1:5" ht="191.25">
      <c r="A3829" t="s">
        <v>58</v>
      </c>
      <c r="E3829" s="39" t="s">
        <v>8307</v>
      </c>
    </row>
    <row r="3830" spans="1:16" ht="12.75">
      <c r="A3830" t="s">
        <v>50</v>
      </c>
      <c s="34" t="s">
        <v>8308</v>
      </c>
      <c s="34" t="s">
        <v>8309</v>
      </c>
      <c s="35" t="s">
        <v>5</v>
      </c>
      <c s="6" t="s">
        <v>8310</v>
      </c>
      <c s="36" t="s">
        <v>2716</v>
      </c>
      <c s="37">
        <v>115.36</v>
      </c>
      <c s="36">
        <v>0</v>
      </c>
      <c s="36">
        <f>ROUND(G3830*H3830,6)</f>
      </c>
      <c r="L3830" s="38">
        <v>0</v>
      </c>
      <c s="32">
        <f>ROUND(ROUND(L3830,2)*ROUND(G3830,3),2)</f>
      </c>
      <c s="36" t="s">
        <v>55</v>
      </c>
      <c>
        <f>(M3830*21)/100</f>
      </c>
      <c t="s">
        <v>28</v>
      </c>
    </row>
    <row r="3831" spans="1:5" ht="12.75">
      <c r="A3831" s="35" t="s">
        <v>56</v>
      </c>
      <c r="E3831" s="39" t="s">
        <v>8310</v>
      </c>
    </row>
    <row r="3832" spans="1:5" ht="165.75">
      <c r="A3832" s="35" t="s">
        <v>57</v>
      </c>
      <c r="E3832" s="42" t="s">
        <v>8311</v>
      </c>
    </row>
    <row r="3833" spans="1:5" ht="191.25">
      <c r="A3833" t="s">
        <v>58</v>
      </c>
      <c r="E3833" s="39" t="s">
        <v>8312</v>
      </c>
    </row>
    <row r="3834" spans="1:13" ht="12.75">
      <c r="A3834" t="s">
        <v>47</v>
      </c>
      <c r="C3834" s="31" t="s">
        <v>7509</v>
      </c>
      <c r="E3834" s="33" t="s">
        <v>8313</v>
      </c>
      <c r="J3834" s="32">
        <f>0</f>
      </c>
      <c s="32">
        <f>0</f>
      </c>
      <c s="32">
        <f>0+L3835+L3839+L3843+L3847</f>
      </c>
      <c s="32">
        <f>0+M3835+M3839+M3843+M3847</f>
      </c>
    </row>
    <row r="3835" spans="1:16" ht="12.75">
      <c r="A3835" t="s">
        <v>50</v>
      </c>
      <c s="34" t="s">
        <v>8314</v>
      </c>
      <c s="34" t="s">
        <v>8315</v>
      </c>
      <c s="35" t="s">
        <v>5</v>
      </c>
      <c s="6" t="s">
        <v>8316</v>
      </c>
      <c s="36" t="s">
        <v>2716</v>
      </c>
      <c s="37">
        <v>9313.195</v>
      </c>
      <c s="36">
        <v>0</v>
      </c>
      <c s="36">
        <f>ROUND(G3835*H3835,6)</f>
      </c>
      <c r="L3835" s="38">
        <v>0</v>
      </c>
      <c s="32">
        <f>ROUND(ROUND(L3835,2)*ROUND(G3835,3),2)</f>
      </c>
      <c s="36" t="s">
        <v>55</v>
      </c>
      <c>
        <f>(M3835*21)/100</f>
      </c>
      <c t="s">
        <v>28</v>
      </c>
    </row>
    <row r="3836" spans="1:5" ht="12.75">
      <c r="A3836" s="35" t="s">
        <v>56</v>
      </c>
      <c r="E3836" s="39" t="s">
        <v>8316</v>
      </c>
    </row>
    <row r="3837" spans="1:5" ht="25.5">
      <c r="A3837" s="35" t="s">
        <v>57</v>
      </c>
      <c r="E3837" s="42" t="s">
        <v>8317</v>
      </c>
    </row>
    <row r="3838" spans="1:5" ht="191.25">
      <c r="A3838" t="s">
        <v>58</v>
      </c>
      <c r="E3838" s="39" t="s">
        <v>8318</v>
      </c>
    </row>
    <row r="3839" spans="1:16" ht="12.75">
      <c r="A3839" t="s">
        <v>50</v>
      </c>
      <c s="34" t="s">
        <v>8319</v>
      </c>
      <c s="34" t="s">
        <v>8320</v>
      </c>
      <c s="35" t="s">
        <v>5</v>
      </c>
      <c s="6" t="s">
        <v>8321</v>
      </c>
      <c s="36" t="s">
        <v>2716</v>
      </c>
      <c s="37">
        <v>23903.42</v>
      </c>
      <c s="36">
        <v>0</v>
      </c>
      <c s="36">
        <f>ROUND(G3839*H3839,6)</f>
      </c>
      <c r="L3839" s="38">
        <v>0</v>
      </c>
      <c s="32">
        <f>ROUND(ROUND(L3839,2)*ROUND(G3839,3),2)</f>
      </c>
      <c s="36" t="s">
        <v>55</v>
      </c>
      <c>
        <f>(M3839*21)/100</f>
      </c>
      <c t="s">
        <v>28</v>
      </c>
    </row>
    <row r="3840" spans="1:5" ht="12.75">
      <c r="A3840" s="35" t="s">
        <v>56</v>
      </c>
      <c r="E3840" s="39" t="s">
        <v>8321</v>
      </c>
    </row>
    <row r="3841" spans="1:5" ht="76.5">
      <c r="A3841" s="35" t="s">
        <v>57</v>
      </c>
      <c r="E3841" s="42" t="s">
        <v>8322</v>
      </c>
    </row>
    <row r="3842" spans="1:5" ht="140.25">
      <c r="A3842" t="s">
        <v>58</v>
      </c>
      <c r="E3842" s="39" t="s">
        <v>8323</v>
      </c>
    </row>
    <row r="3843" spans="1:16" ht="25.5">
      <c r="A3843" t="s">
        <v>50</v>
      </c>
      <c s="34" t="s">
        <v>8324</v>
      </c>
      <c s="34" t="s">
        <v>8325</v>
      </c>
      <c s="35" t="s">
        <v>5</v>
      </c>
      <c s="6" t="s">
        <v>8326</v>
      </c>
      <c s="36" t="s">
        <v>2716</v>
      </c>
      <c s="37">
        <v>402.868</v>
      </c>
      <c s="36">
        <v>0</v>
      </c>
      <c s="36">
        <f>ROUND(G3843*H3843,6)</f>
      </c>
      <c r="L3843" s="38">
        <v>0</v>
      </c>
      <c s="32">
        <f>ROUND(ROUND(L3843,2)*ROUND(G3843,3),2)</f>
      </c>
      <c s="36" t="s">
        <v>55</v>
      </c>
      <c>
        <f>(M3843*21)/100</f>
      </c>
      <c t="s">
        <v>28</v>
      </c>
    </row>
    <row r="3844" spans="1:5" ht="25.5">
      <c r="A3844" s="35" t="s">
        <v>56</v>
      </c>
      <c r="E3844" s="39" t="s">
        <v>8326</v>
      </c>
    </row>
    <row r="3845" spans="1:5" ht="76.5">
      <c r="A3845" s="35" t="s">
        <v>57</v>
      </c>
      <c r="E3845" s="42" t="s">
        <v>8327</v>
      </c>
    </row>
    <row r="3846" spans="1:5" ht="191.25">
      <c r="A3846" t="s">
        <v>58</v>
      </c>
      <c r="E3846" s="39" t="s">
        <v>8328</v>
      </c>
    </row>
    <row r="3847" spans="1:16" ht="25.5">
      <c r="A3847" t="s">
        <v>50</v>
      </c>
      <c s="34" t="s">
        <v>8329</v>
      </c>
      <c s="34" t="s">
        <v>8330</v>
      </c>
      <c s="35" t="s">
        <v>5</v>
      </c>
      <c s="6" t="s">
        <v>8331</v>
      </c>
      <c s="36" t="s">
        <v>2716</v>
      </c>
      <c s="37">
        <v>9313.195</v>
      </c>
      <c s="36">
        <v>0</v>
      </c>
      <c s="36">
        <f>ROUND(G3847*H3847,6)</f>
      </c>
      <c r="L3847" s="38">
        <v>0</v>
      </c>
      <c s="32">
        <f>ROUND(ROUND(L3847,2)*ROUND(G3847,3),2)</f>
      </c>
      <c s="36" t="s">
        <v>55</v>
      </c>
      <c>
        <f>(M3847*21)/100</f>
      </c>
      <c t="s">
        <v>28</v>
      </c>
    </row>
    <row r="3848" spans="1:5" ht="25.5">
      <c r="A3848" s="35" t="s">
        <v>56</v>
      </c>
      <c r="E3848" s="39" t="s">
        <v>8331</v>
      </c>
    </row>
    <row r="3849" spans="1:5" ht="165.75">
      <c r="A3849" s="35" t="s">
        <v>57</v>
      </c>
      <c r="E3849" s="42" t="s">
        <v>8332</v>
      </c>
    </row>
    <row r="3850" spans="1:5" ht="191.25">
      <c r="A3850" t="s">
        <v>58</v>
      </c>
      <c r="E3850" s="39" t="s">
        <v>8333</v>
      </c>
    </row>
    <row r="3851" spans="1:13" ht="12.75">
      <c r="A3851" t="s">
        <v>47</v>
      </c>
      <c r="C3851" s="31" t="s">
        <v>8334</v>
      </c>
      <c r="E3851" s="33" t="s">
        <v>8335</v>
      </c>
      <c r="J3851" s="32">
        <f>0</f>
      </c>
      <c s="32">
        <f>0</f>
      </c>
      <c s="32">
        <f>0+L3852+L3856+L3860+L3864+L3868+L3872+L3876+L3880+L3884+L3888+L3892+L3896+L3900+L3904+L3908+L3912+L3916+L3920+L3924+L3928+L3932</f>
      </c>
      <c s="32">
        <f>0+M3852+M3856+M3860+M3864+M3868+M3872+M3876+M3880+M3884+M3888+M3892+M3896+M3900+M3904+M3908+M3912+M3916+M3920+M3924+M3928+M3932</f>
      </c>
    </row>
    <row r="3852" spans="1:16" ht="12.75">
      <c r="A3852" t="s">
        <v>50</v>
      </c>
      <c s="34" t="s">
        <v>8336</v>
      </c>
      <c s="34" t="s">
        <v>8337</v>
      </c>
      <c s="35" t="s">
        <v>5</v>
      </c>
      <c s="6" t="s">
        <v>8338</v>
      </c>
      <c s="36" t="s">
        <v>54</v>
      </c>
      <c s="37">
        <v>1</v>
      </c>
      <c s="36">
        <v>0</v>
      </c>
      <c s="36">
        <f>ROUND(G3852*H3852,6)</f>
      </c>
      <c r="L3852" s="38">
        <v>0</v>
      </c>
      <c s="32">
        <f>ROUND(ROUND(L3852,2)*ROUND(G3852,3),2)</f>
      </c>
      <c s="36" t="s">
        <v>62</v>
      </c>
      <c>
        <f>(M3852*21)/100</f>
      </c>
      <c t="s">
        <v>28</v>
      </c>
    </row>
    <row r="3853" spans="1:5" ht="12.75">
      <c r="A3853" s="35" t="s">
        <v>56</v>
      </c>
      <c r="E3853" s="39" t="s">
        <v>8338</v>
      </c>
    </row>
    <row r="3854" spans="1:5" ht="38.25">
      <c r="A3854" s="35" t="s">
        <v>57</v>
      </c>
      <c r="E3854" s="42" t="s">
        <v>8339</v>
      </c>
    </row>
    <row r="3855" spans="1:5" ht="89.25">
      <c r="A3855" t="s">
        <v>58</v>
      </c>
      <c r="E3855" s="39" t="s">
        <v>8340</v>
      </c>
    </row>
    <row r="3856" spans="1:16" ht="12.75">
      <c r="A3856" t="s">
        <v>50</v>
      </c>
      <c s="34" t="s">
        <v>8341</v>
      </c>
      <c s="34" t="s">
        <v>8342</v>
      </c>
      <c s="35" t="s">
        <v>5</v>
      </c>
      <c s="6" t="s">
        <v>8343</v>
      </c>
      <c s="36" t="s">
        <v>54</v>
      </c>
      <c s="37">
        <v>2</v>
      </c>
      <c s="36">
        <v>0</v>
      </c>
      <c s="36">
        <f>ROUND(G3856*H3856,6)</f>
      </c>
      <c r="L3856" s="38">
        <v>0</v>
      </c>
      <c s="32">
        <f>ROUND(ROUND(L3856,2)*ROUND(G3856,3),2)</f>
      </c>
      <c s="36" t="s">
        <v>62</v>
      </c>
      <c>
        <f>(M3856*21)/100</f>
      </c>
      <c t="s">
        <v>28</v>
      </c>
    </row>
    <row r="3857" spans="1:5" ht="12.75">
      <c r="A3857" s="35" t="s">
        <v>56</v>
      </c>
      <c r="E3857" s="39" t="s">
        <v>8343</v>
      </c>
    </row>
    <row r="3858" spans="1:5" ht="38.25">
      <c r="A3858" s="35" t="s">
        <v>57</v>
      </c>
      <c r="E3858" s="42" t="s">
        <v>8344</v>
      </c>
    </row>
    <row r="3859" spans="1:5" ht="89.25">
      <c r="A3859" t="s">
        <v>58</v>
      </c>
      <c r="E3859" s="39" t="s">
        <v>8345</v>
      </c>
    </row>
    <row r="3860" spans="1:16" ht="12.75">
      <c r="A3860" t="s">
        <v>50</v>
      </c>
      <c s="34" t="s">
        <v>8346</v>
      </c>
      <c s="34" t="s">
        <v>8347</v>
      </c>
      <c s="35" t="s">
        <v>5</v>
      </c>
      <c s="6" t="s">
        <v>8348</v>
      </c>
      <c s="36" t="s">
        <v>2716</v>
      </c>
      <c s="37">
        <v>10</v>
      </c>
      <c s="36">
        <v>0</v>
      </c>
      <c s="36">
        <f>ROUND(G3860*H3860,6)</f>
      </c>
      <c r="L3860" s="38">
        <v>0</v>
      </c>
      <c s="32">
        <f>ROUND(ROUND(L3860,2)*ROUND(G3860,3),2)</f>
      </c>
      <c s="36" t="s">
        <v>62</v>
      </c>
      <c>
        <f>(M3860*21)/100</f>
      </c>
      <c t="s">
        <v>28</v>
      </c>
    </row>
    <row r="3861" spans="1:5" ht="12.75">
      <c r="A3861" s="35" t="s">
        <v>56</v>
      </c>
      <c r="E3861" s="39" t="s">
        <v>8348</v>
      </c>
    </row>
    <row r="3862" spans="1:5" ht="38.25">
      <c r="A3862" s="35" t="s">
        <v>57</v>
      </c>
      <c r="E3862" s="42" t="s">
        <v>8349</v>
      </c>
    </row>
    <row r="3863" spans="1:5" ht="89.25">
      <c r="A3863" t="s">
        <v>58</v>
      </c>
      <c r="E3863" s="39" t="s">
        <v>8350</v>
      </c>
    </row>
    <row r="3864" spans="1:16" ht="12.75">
      <c r="A3864" t="s">
        <v>50</v>
      </c>
      <c s="34" t="s">
        <v>8351</v>
      </c>
      <c s="34" t="s">
        <v>8352</v>
      </c>
      <c s="35" t="s">
        <v>5</v>
      </c>
      <c s="6" t="s">
        <v>8353</v>
      </c>
      <c s="36" t="s">
        <v>2716</v>
      </c>
      <c s="37">
        <v>301.4</v>
      </c>
      <c s="36">
        <v>0</v>
      </c>
      <c s="36">
        <f>ROUND(G3864*H3864,6)</f>
      </c>
      <c r="L3864" s="38">
        <v>0</v>
      </c>
      <c s="32">
        <f>ROUND(ROUND(L3864,2)*ROUND(G3864,3),2)</f>
      </c>
      <c s="36" t="s">
        <v>62</v>
      </c>
      <c>
        <f>(M3864*21)/100</f>
      </c>
      <c t="s">
        <v>28</v>
      </c>
    </row>
    <row r="3865" spans="1:5" ht="12.75">
      <c r="A3865" s="35" t="s">
        <v>56</v>
      </c>
      <c r="E3865" s="39" t="s">
        <v>8353</v>
      </c>
    </row>
    <row r="3866" spans="1:5" ht="38.25">
      <c r="A3866" s="35" t="s">
        <v>57</v>
      </c>
      <c r="E3866" s="42" t="s">
        <v>8354</v>
      </c>
    </row>
    <row r="3867" spans="1:5" ht="89.25">
      <c r="A3867" t="s">
        <v>58</v>
      </c>
      <c r="E3867" s="39" t="s">
        <v>8355</v>
      </c>
    </row>
    <row r="3868" spans="1:16" ht="12.75">
      <c r="A3868" t="s">
        <v>50</v>
      </c>
      <c s="34" t="s">
        <v>8356</v>
      </c>
      <c s="34" t="s">
        <v>8357</v>
      </c>
      <c s="35" t="s">
        <v>5</v>
      </c>
      <c s="6" t="s">
        <v>8358</v>
      </c>
      <c s="36" t="s">
        <v>54</v>
      </c>
      <c s="37">
        <v>8</v>
      </c>
      <c s="36">
        <v>0</v>
      </c>
      <c s="36">
        <f>ROUND(G3868*H3868,6)</f>
      </c>
      <c r="L3868" s="38">
        <v>0</v>
      </c>
      <c s="32">
        <f>ROUND(ROUND(L3868,2)*ROUND(G3868,3),2)</f>
      </c>
      <c s="36" t="s">
        <v>62</v>
      </c>
      <c>
        <f>(M3868*21)/100</f>
      </c>
      <c t="s">
        <v>28</v>
      </c>
    </row>
    <row r="3869" spans="1:5" ht="12.75">
      <c r="A3869" s="35" t="s">
        <v>56</v>
      </c>
      <c r="E3869" s="39" t="s">
        <v>8358</v>
      </c>
    </row>
    <row r="3870" spans="1:5" ht="38.25">
      <c r="A3870" s="35" t="s">
        <v>57</v>
      </c>
      <c r="E3870" s="42" t="s">
        <v>8359</v>
      </c>
    </row>
    <row r="3871" spans="1:5" ht="127.5">
      <c r="A3871" t="s">
        <v>58</v>
      </c>
      <c r="E3871" s="39" t="s">
        <v>8360</v>
      </c>
    </row>
    <row r="3872" spans="1:16" ht="12.75">
      <c r="A3872" t="s">
        <v>50</v>
      </c>
      <c s="34" t="s">
        <v>8361</v>
      </c>
      <c s="34" t="s">
        <v>8362</v>
      </c>
      <c s="35" t="s">
        <v>5</v>
      </c>
      <c s="6" t="s">
        <v>8363</v>
      </c>
      <c s="36" t="s">
        <v>54</v>
      </c>
      <c s="37">
        <v>1</v>
      </c>
      <c s="36">
        <v>0</v>
      </c>
      <c s="36">
        <f>ROUND(G3872*H3872,6)</f>
      </c>
      <c r="L3872" s="38">
        <v>0</v>
      </c>
      <c s="32">
        <f>ROUND(ROUND(L3872,2)*ROUND(G3872,3),2)</f>
      </c>
      <c s="36" t="s">
        <v>62</v>
      </c>
      <c>
        <f>(M3872*21)/100</f>
      </c>
      <c t="s">
        <v>28</v>
      </c>
    </row>
    <row r="3873" spans="1:5" ht="12.75">
      <c r="A3873" s="35" t="s">
        <v>56</v>
      </c>
      <c r="E3873" s="39" t="s">
        <v>8363</v>
      </c>
    </row>
    <row r="3874" spans="1:5" ht="38.25">
      <c r="A3874" s="35" t="s">
        <v>57</v>
      </c>
      <c r="E3874" s="42" t="s">
        <v>8364</v>
      </c>
    </row>
    <row r="3875" spans="1:5" ht="89.25">
      <c r="A3875" t="s">
        <v>58</v>
      </c>
      <c r="E3875" s="39" t="s">
        <v>8365</v>
      </c>
    </row>
    <row r="3876" spans="1:16" ht="12.75">
      <c r="A3876" t="s">
        <v>50</v>
      </c>
      <c s="34" t="s">
        <v>8366</v>
      </c>
      <c s="34" t="s">
        <v>8367</v>
      </c>
      <c s="35" t="s">
        <v>5</v>
      </c>
      <c s="6" t="s">
        <v>8368</v>
      </c>
      <c s="36" t="s">
        <v>54</v>
      </c>
      <c s="37">
        <v>1</v>
      </c>
      <c s="36">
        <v>0</v>
      </c>
      <c s="36">
        <f>ROUND(G3876*H3876,6)</f>
      </c>
      <c r="L3876" s="38">
        <v>0</v>
      </c>
      <c s="32">
        <f>ROUND(ROUND(L3876,2)*ROUND(G3876,3),2)</f>
      </c>
      <c s="36" t="s">
        <v>62</v>
      </c>
      <c>
        <f>(M3876*21)/100</f>
      </c>
      <c t="s">
        <v>28</v>
      </c>
    </row>
    <row r="3877" spans="1:5" ht="12.75">
      <c r="A3877" s="35" t="s">
        <v>56</v>
      </c>
      <c r="E3877" s="39" t="s">
        <v>8368</v>
      </c>
    </row>
    <row r="3878" spans="1:5" ht="38.25">
      <c r="A3878" s="35" t="s">
        <v>57</v>
      </c>
      <c r="E3878" s="42" t="s">
        <v>8369</v>
      </c>
    </row>
    <row r="3879" spans="1:5" ht="89.25">
      <c r="A3879" t="s">
        <v>58</v>
      </c>
      <c r="E3879" s="39" t="s">
        <v>8370</v>
      </c>
    </row>
    <row r="3880" spans="1:16" ht="12.75">
      <c r="A3880" t="s">
        <v>50</v>
      </c>
      <c s="34" t="s">
        <v>8371</v>
      </c>
      <c s="34" t="s">
        <v>8372</v>
      </c>
      <c s="35" t="s">
        <v>5</v>
      </c>
      <c s="6" t="s">
        <v>8373</v>
      </c>
      <c s="36" t="s">
        <v>54</v>
      </c>
      <c s="37">
        <v>2</v>
      </c>
      <c s="36">
        <v>0</v>
      </c>
      <c s="36">
        <f>ROUND(G3880*H3880,6)</f>
      </c>
      <c r="L3880" s="38">
        <v>0</v>
      </c>
      <c s="32">
        <f>ROUND(ROUND(L3880,2)*ROUND(G3880,3),2)</f>
      </c>
      <c s="36" t="s">
        <v>62</v>
      </c>
      <c>
        <f>(M3880*21)/100</f>
      </c>
      <c t="s">
        <v>28</v>
      </c>
    </row>
    <row r="3881" spans="1:5" ht="12.75">
      <c r="A3881" s="35" t="s">
        <v>56</v>
      </c>
      <c r="E3881" s="39" t="s">
        <v>8373</v>
      </c>
    </row>
    <row r="3882" spans="1:5" ht="38.25">
      <c r="A3882" s="35" t="s">
        <v>57</v>
      </c>
      <c r="E3882" s="42" t="s">
        <v>8374</v>
      </c>
    </row>
    <row r="3883" spans="1:5" ht="89.25">
      <c r="A3883" t="s">
        <v>58</v>
      </c>
      <c r="E3883" s="39" t="s">
        <v>8375</v>
      </c>
    </row>
    <row r="3884" spans="1:16" ht="12.75">
      <c r="A3884" t="s">
        <v>50</v>
      </c>
      <c s="34" t="s">
        <v>8376</v>
      </c>
      <c s="34" t="s">
        <v>8377</v>
      </c>
      <c s="35" t="s">
        <v>5</v>
      </c>
      <c s="6" t="s">
        <v>8378</v>
      </c>
      <c s="36" t="s">
        <v>2716</v>
      </c>
      <c s="37">
        <v>242.14</v>
      </c>
      <c s="36">
        <v>0</v>
      </c>
      <c s="36">
        <f>ROUND(G3884*H3884,6)</f>
      </c>
      <c r="L3884" s="38">
        <v>0</v>
      </c>
      <c s="32">
        <f>ROUND(ROUND(L3884,2)*ROUND(G3884,3),2)</f>
      </c>
      <c s="36" t="s">
        <v>62</v>
      </c>
      <c>
        <f>(M3884*21)/100</f>
      </c>
      <c t="s">
        <v>28</v>
      </c>
    </row>
    <row r="3885" spans="1:5" ht="12.75">
      <c r="A3885" s="35" t="s">
        <v>56</v>
      </c>
      <c r="E3885" s="39" t="s">
        <v>8378</v>
      </c>
    </row>
    <row r="3886" spans="1:5" ht="38.25">
      <c r="A3886" s="35" t="s">
        <v>57</v>
      </c>
      <c r="E3886" s="42" t="s">
        <v>8379</v>
      </c>
    </row>
    <row r="3887" spans="1:5" ht="89.25">
      <c r="A3887" t="s">
        <v>58</v>
      </c>
      <c r="E3887" s="39" t="s">
        <v>8380</v>
      </c>
    </row>
    <row r="3888" spans="1:16" ht="12.75">
      <c r="A3888" t="s">
        <v>50</v>
      </c>
      <c s="34" t="s">
        <v>8381</v>
      </c>
      <c s="34" t="s">
        <v>8382</v>
      </c>
      <c s="35" t="s">
        <v>5</v>
      </c>
      <c s="6" t="s">
        <v>8383</v>
      </c>
      <c s="36" t="s">
        <v>2716</v>
      </c>
      <c s="37">
        <v>10.8</v>
      </c>
      <c s="36">
        <v>0</v>
      </c>
      <c s="36">
        <f>ROUND(G3888*H3888,6)</f>
      </c>
      <c r="L3888" s="38">
        <v>0</v>
      </c>
      <c s="32">
        <f>ROUND(ROUND(L3888,2)*ROUND(G3888,3),2)</f>
      </c>
      <c s="36" t="s">
        <v>62</v>
      </c>
      <c>
        <f>(M3888*21)/100</f>
      </c>
      <c t="s">
        <v>28</v>
      </c>
    </row>
    <row r="3889" spans="1:5" ht="12.75">
      <c r="A3889" s="35" t="s">
        <v>56</v>
      </c>
      <c r="E3889" s="39" t="s">
        <v>8383</v>
      </c>
    </row>
    <row r="3890" spans="1:5" ht="38.25">
      <c r="A3890" s="35" t="s">
        <v>57</v>
      </c>
      <c r="E3890" s="42" t="s">
        <v>8384</v>
      </c>
    </row>
    <row r="3891" spans="1:5" ht="89.25">
      <c r="A3891" t="s">
        <v>58</v>
      </c>
      <c r="E3891" s="39" t="s">
        <v>8385</v>
      </c>
    </row>
    <row r="3892" spans="1:16" ht="12.75">
      <c r="A3892" t="s">
        <v>50</v>
      </c>
      <c s="34" t="s">
        <v>8386</v>
      </c>
      <c s="34" t="s">
        <v>8387</v>
      </c>
      <c s="35" t="s">
        <v>5</v>
      </c>
      <c s="6" t="s">
        <v>8388</v>
      </c>
      <c s="36" t="s">
        <v>54</v>
      </c>
      <c s="37">
        <v>8</v>
      </c>
      <c s="36">
        <v>0</v>
      </c>
      <c s="36">
        <f>ROUND(G3892*H3892,6)</f>
      </c>
      <c r="L3892" s="38">
        <v>0</v>
      </c>
      <c s="32">
        <f>ROUND(ROUND(L3892,2)*ROUND(G3892,3),2)</f>
      </c>
      <c s="36" t="s">
        <v>62</v>
      </c>
      <c>
        <f>(M3892*21)/100</f>
      </c>
      <c t="s">
        <v>28</v>
      </c>
    </row>
    <row r="3893" spans="1:5" ht="12.75">
      <c r="A3893" s="35" t="s">
        <v>56</v>
      </c>
      <c r="E3893" s="39" t="s">
        <v>8388</v>
      </c>
    </row>
    <row r="3894" spans="1:5" ht="38.25">
      <c r="A3894" s="35" t="s">
        <v>57</v>
      </c>
      <c r="E3894" s="42" t="s">
        <v>8389</v>
      </c>
    </row>
    <row r="3895" spans="1:5" ht="89.25">
      <c r="A3895" t="s">
        <v>58</v>
      </c>
      <c r="E3895" s="39" t="s">
        <v>8390</v>
      </c>
    </row>
    <row r="3896" spans="1:16" ht="12.75">
      <c r="A3896" t="s">
        <v>50</v>
      </c>
      <c s="34" t="s">
        <v>8391</v>
      </c>
      <c s="34" t="s">
        <v>8392</v>
      </c>
      <c s="35" t="s">
        <v>5</v>
      </c>
      <c s="6" t="s">
        <v>8393</v>
      </c>
      <c s="36" t="s">
        <v>2716</v>
      </c>
      <c s="37">
        <v>129.1</v>
      </c>
      <c s="36">
        <v>0</v>
      </c>
      <c s="36">
        <f>ROUND(G3896*H3896,6)</f>
      </c>
      <c r="L3896" s="38">
        <v>0</v>
      </c>
      <c s="32">
        <f>ROUND(ROUND(L3896,2)*ROUND(G3896,3),2)</f>
      </c>
      <c s="36" t="s">
        <v>62</v>
      </c>
      <c>
        <f>(M3896*21)/100</f>
      </c>
      <c t="s">
        <v>28</v>
      </c>
    </row>
    <row r="3897" spans="1:5" ht="12.75">
      <c r="A3897" s="35" t="s">
        <v>56</v>
      </c>
      <c r="E3897" s="39" t="s">
        <v>8393</v>
      </c>
    </row>
    <row r="3898" spans="1:5" ht="38.25">
      <c r="A3898" s="35" t="s">
        <v>57</v>
      </c>
      <c r="E3898" s="42" t="s">
        <v>8394</v>
      </c>
    </row>
    <row r="3899" spans="1:5" ht="89.25">
      <c r="A3899" t="s">
        <v>58</v>
      </c>
      <c r="E3899" s="39" t="s">
        <v>8395</v>
      </c>
    </row>
    <row r="3900" spans="1:16" ht="12.75">
      <c r="A3900" t="s">
        <v>50</v>
      </c>
      <c s="34" t="s">
        <v>8396</v>
      </c>
      <c s="34" t="s">
        <v>8397</v>
      </c>
      <c s="35" t="s">
        <v>5</v>
      </c>
      <c s="6" t="s">
        <v>8398</v>
      </c>
      <c s="36" t="s">
        <v>54</v>
      </c>
      <c s="37">
        <v>2</v>
      </c>
      <c s="36">
        <v>0</v>
      </c>
      <c s="36">
        <f>ROUND(G3900*H3900,6)</f>
      </c>
      <c r="L3900" s="38">
        <v>0</v>
      </c>
      <c s="32">
        <f>ROUND(ROUND(L3900,2)*ROUND(G3900,3),2)</f>
      </c>
      <c s="36" t="s">
        <v>62</v>
      </c>
      <c>
        <f>(M3900*21)/100</f>
      </c>
      <c t="s">
        <v>28</v>
      </c>
    </row>
    <row r="3901" spans="1:5" ht="12.75">
      <c r="A3901" s="35" t="s">
        <v>56</v>
      </c>
      <c r="E3901" s="39" t="s">
        <v>8398</v>
      </c>
    </row>
    <row r="3902" spans="1:5" ht="38.25">
      <c r="A3902" s="35" t="s">
        <v>57</v>
      </c>
      <c r="E3902" s="42" t="s">
        <v>8399</v>
      </c>
    </row>
    <row r="3903" spans="1:5" ht="89.25">
      <c r="A3903" t="s">
        <v>58</v>
      </c>
      <c r="E3903" s="39" t="s">
        <v>8400</v>
      </c>
    </row>
    <row r="3904" spans="1:16" ht="12.75">
      <c r="A3904" t="s">
        <v>50</v>
      </c>
      <c s="34" t="s">
        <v>8401</v>
      </c>
      <c s="34" t="s">
        <v>8402</v>
      </c>
      <c s="35" t="s">
        <v>5</v>
      </c>
      <c s="6" t="s">
        <v>8403</v>
      </c>
      <c s="36" t="s">
        <v>54</v>
      </c>
      <c s="37">
        <v>2</v>
      </c>
      <c s="36">
        <v>0</v>
      </c>
      <c s="36">
        <f>ROUND(G3904*H3904,6)</f>
      </c>
      <c r="L3904" s="38">
        <v>0</v>
      </c>
      <c s="32">
        <f>ROUND(ROUND(L3904,2)*ROUND(G3904,3),2)</f>
      </c>
      <c s="36" t="s">
        <v>62</v>
      </c>
      <c>
        <f>(M3904*21)/100</f>
      </c>
      <c t="s">
        <v>28</v>
      </c>
    </row>
    <row r="3905" spans="1:5" ht="12.75">
      <c r="A3905" s="35" t="s">
        <v>56</v>
      </c>
      <c r="E3905" s="39" t="s">
        <v>8403</v>
      </c>
    </row>
    <row r="3906" spans="1:5" ht="38.25">
      <c r="A3906" s="35" t="s">
        <v>57</v>
      </c>
      <c r="E3906" s="42" t="s">
        <v>8404</v>
      </c>
    </row>
    <row r="3907" spans="1:5" ht="89.25">
      <c r="A3907" t="s">
        <v>58</v>
      </c>
      <c r="E3907" s="39" t="s">
        <v>8405</v>
      </c>
    </row>
    <row r="3908" spans="1:16" ht="12.75">
      <c r="A3908" t="s">
        <v>50</v>
      </c>
      <c s="34" t="s">
        <v>8406</v>
      </c>
      <c s="34" t="s">
        <v>8407</v>
      </c>
      <c s="35" t="s">
        <v>5</v>
      </c>
      <c s="6" t="s">
        <v>8408</v>
      </c>
      <c s="36" t="s">
        <v>54</v>
      </c>
      <c s="37">
        <v>1</v>
      </c>
      <c s="36">
        <v>0</v>
      </c>
      <c s="36">
        <f>ROUND(G3908*H3908,6)</f>
      </c>
      <c r="L3908" s="38">
        <v>0</v>
      </c>
      <c s="32">
        <f>ROUND(ROUND(L3908,2)*ROUND(G3908,3),2)</f>
      </c>
      <c s="36" t="s">
        <v>62</v>
      </c>
      <c>
        <f>(M3908*21)/100</f>
      </c>
      <c t="s">
        <v>28</v>
      </c>
    </row>
    <row r="3909" spans="1:5" ht="12.75">
      <c r="A3909" s="35" t="s">
        <v>56</v>
      </c>
      <c r="E3909" s="39" t="s">
        <v>8408</v>
      </c>
    </row>
    <row r="3910" spans="1:5" ht="38.25">
      <c r="A3910" s="35" t="s">
        <v>57</v>
      </c>
      <c r="E3910" s="42" t="s">
        <v>8409</v>
      </c>
    </row>
    <row r="3911" spans="1:5" ht="89.25">
      <c r="A3911" t="s">
        <v>58</v>
      </c>
      <c r="E3911" s="39" t="s">
        <v>8410</v>
      </c>
    </row>
    <row r="3912" spans="1:16" ht="12.75">
      <c r="A3912" t="s">
        <v>50</v>
      </c>
      <c s="34" t="s">
        <v>8411</v>
      </c>
      <c s="34" t="s">
        <v>8412</v>
      </c>
      <c s="35" t="s">
        <v>5</v>
      </c>
      <c s="6" t="s">
        <v>8413</v>
      </c>
      <c s="36" t="s">
        <v>54</v>
      </c>
      <c s="37">
        <v>2</v>
      </c>
      <c s="36">
        <v>0</v>
      </c>
      <c s="36">
        <f>ROUND(G3912*H3912,6)</f>
      </c>
      <c r="L3912" s="38">
        <v>0</v>
      </c>
      <c s="32">
        <f>ROUND(ROUND(L3912,2)*ROUND(G3912,3),2)</f>
      </c>
      <c s="36" t="s">
        <v>62</v>
      </c>
      <c>
        <f>(M3912*21)/100</f>
      </c>
      <c t="s">
        <v>28</v>
      </c>
    </row>
    <row r="3913" spans="1:5" ht="12.75">
      <c r="A3913" s="35" t="s">
        <v>56</v>
      </c>
      <c r="E3913" s="39" t="s">
        <v>8413</v>
      </c>
    </row>
    <row r="3914" spans="1:5" ht="38.25">
      <c r="A3914" s="35" t="s">
        <v>57</v>
      </c>
      <c r="E3914" s="42" t="s">
        <v>8414</v>
      </c>
    </row>
    <row r="3915" spans="1:5" ht="89.25">
      <c r="A3915" t="s">
        <v>58</v>
      </c>
      <c r="E3915" s="39" t="s">
        <v>8415</v>
      </c>
    </row>
    <row r="3916" spans="1:16" ht="12.75">
      <c r="A3916" t="s">
        <v>50</v>
      </c>
      <c s="34" t="s">
        <v>8416</v>
      </c>
      <c s="34" t="s">
        <v>8417</v>
      </c>
      <c s="35" t="s">
        <v>5</v>
      </c>
      <c s="6" t="s">
        <v>8418</v>
      </c>
      <c s="36" t="s">
        <v>54</v>
      </c>
      <c s="37">
        <v>1</v>
      </c>
      <c s="36">
        <v>0</v>
      </c>
      <c s="36">
        <f>ROUND(G3916*H3916,6)</f>
      </c>
      <c r="L3916" s="38">
        <v>0</v>
      </c>
      <c s="32">
        <f>ROUND(ROUND(L3916,2)*ROUND(G3916,3),2)</f>
      </c>
      <c s="36" t="s">
        <v>62</v>
      </c>
      <c>
        <f>(M3916*21)/100</f>
      </c>
      <c t="s">
        <v>28</v>
      </c>
    </row>
    <row r="3917" spans="1:5" ht="12.75">
      <c r="A3917" s="35" t="s">
        <v>56</v>
      </c>
      <c r="E3917" s="39" t="s">
        <v>8418</v>
      </c>
    </row>
    <row r="3918" spans="1:5" ht="38.25">
      <c r="A3918" s="35" t="s">
        <v>57</v>
      </c>
      <c r="E3918" s="42" t="s">
        <v>8419</v>
      </c>
    </row>
    <row r="3919" spans="1:5" ht="89.25">
      <c r="A3919" t="s">
        <v>58</v>
      </c>
      <c r="E3919" s="39" t="s">
        <v>8420</v>
      </c>
    </row>
    <row r="3920" spans="1:16" ht="12.75">
      <c r="A3920" t="s">
        <v>50</v>
      </c>
      <c s="34" t="s">
        <v>8421</v>
      </c>
      <c s="34" t="s">
        <v>8422</v>
      </c>
      <c s="35" t="s">
        <v>5</v>
      </c>
      <c s="6" t="s">
        <v>8423</v>
      </c>
      <c s="36" t="s">
        <v>54</v>
      </c>
      <c s="37">
        <v>1</v>
      </c>
      <c s="36">
        <v>0</v>
      </c>
      <c s="36">
        <f>ROUND(G3920*H3920,6)</f>
      </c>
      <c r="L3920" s="38">
        <v>0</v>
      </c>
      <c s="32">
        <f>ROUND(ROUND(L3920,2)*ROUND(G3920,3),2)</f>
      </c>
      <c s="36" t="s">
        <v>62</v>
      </c>
      <c>
        <f>(M3920*21)/100</f>
      </c>
      <c t="s">
        <v>28</v>
      </c>
    </row>
    <row r="3921" spans="1:5" ht="12.75">
      <c r="A3921" s="35" t="s">
        <v>56</v>
      </c>
      <c r="E3921" s="39" t="s">
        <v>8423</v>
      </c>
    </row>
    <row r="3922" spans="1:5" ht="25.5">
      <c r="A3922" s="35" t="s">
        <v>57</v>
      </c>
      <c r="E3922" s="42" t="s">
        <v>8424</v>
      </c>
    </row>
    <row r="3923" spans="1:5" ht="89.25">
      <c r="A3923" t="s">
        <v>58</v>
      </c>
      <c r="E3923" s="39" t="s">
        <v>8425</v>
      </c>
    </row>
    <row r="3924" spans="1:16" ht="12.75">
      <c r="A3924" t="s">
        <v>50</v>
      </c>
      <c s="34" t="s">
        <v>8426</v>
      </c>
      <c s="34" t="s">
        <v>8427</v>
      </c>
      <c s="35" t="s">
        <v>5</v>
      </c>
      <c s="6" t="s">
        <v>8428</v>
      </c>
      <c s="36" t="s">
        <v>54</v>
      </c>
      <c s="37">
        <v>1</v>
      </c>
      <c s="36">
        <v>0</v>
      </c>
      <c s="36">
        <f>ROUND(G3924*H3924,6)</f>
      </c>
      <c r="L3924" s="38">
        <v>0</v>
      </c>
      <c s="32">
        <f>ROUND(ROUND(L3924,2)*ROUND(G3924,3),2)</f>
      </c>
      <c s="36" t="s">
        <v>62</v>
      </c>
      <c>
        <f>(M3924*21)/100</f>
      </c>
      <c t="s">
        <v>28</v>
      </c>
    </row>
    <row r="3925" spans="1:5" ht="12.75">
      <c r="A3925" s="35" t="s">
        <v>56</v>
      </c>
      <c r="E3925" s="39" t="s">
        <v>8428</v>
      </c>
    </row>
    <row r="3926" spans="1:5" ht="38.25">
      <c r="A3926" s="35" t="s">
        <v>57</v>
      </c>
      <c r="E3926" s="42" t="s">
        <v>8429</v>
      </c>
    </row>
    <row r="3927" spans="1:5" ht="89.25">
      <c r="A3927" t="s">
        <v>58</v>
      </c>
      <c r="E3927" s="39" t="s">
        <v>8430</v>
      </c>
    </row>
    <row r="3928" spans="1:16" ht="12.75">
      <c r="A3928" t="s">
        <v>50</v>
      </c>
      <c s="34" t="s">
        <v>8431</v>
      </c>
      <c s="34" t="s">
        <v>8432</v>
      </c>
      <c s="35" t="s">
        <v>5</v>
      </c>
      <c s="6" t="s">
        <v>8433</v>
      </c>
      <c s="36" t="s">
        <v>54</v>
      </c>
      <c s="37">
        <v>1</v>
      </c>
      <c s="36">
        <v>0</v>
      </c>
      <c s="36">
        <f>ROUND(G3928*H3928,6)</f>
      </c>
      <c r="L3928" s="38">
        <v>0</v>
      </c>
      <c s="32">
        <f>ROUND(ROUND(L3928,2)*ROUND(G3928,3),2)</f>
      </c>
      <c s="36" t="s">
        <v>62</v>
      </c>
      <c>
        <f>(M3928*21)/100</f>
      </c>
      <c t="s">
        <v>28</v>
      </c>
    </row>
    <row r="3929" spans="1:5" ht="12.75">
      <c r="A3929" s="35" t="s">
        <v>56</v>
      </c>
      <c r="E3929" s="39" t="s">
        <v>8433</v>
      </c>
    </row>
    <row r="3930" spans="1:5" ht="38.25">
      <c r="A3930" s="35" t="s">
        <v>57</v>
      </c>
      <c r="E3930" s="42" t="s">
        <v>8434</v>
      </c>
    </row>
    <row r="3931" spans="1:5" ht="89.25">
      <c r="A3931" t="s">
        <v>58</v>
      </c>
      <c r="E3931" s="39" t="s">
        <v>8435</v>
      </c>
    </row>
    <row r="3932" spans="1:16" ht="12.75">
      <c r="A3932" t="s">
        <v>50</v>
      </c>
      <c s="34" t="s">
        <v>8436</v>
      </c>
      <c s="34" t="s">
        <v>8437</v>
      </c>
      <c s="35" t="s">
        <v>5</v>
      </c>
      <c s="6" t="s">
        <v>8438</v>
      </c>
      <c s="36" t="s">
        <v>54</v>
      </c>
      <c s="37">
        <v>1</v>
      </c>
      <c s="36">
        <v>0</v>
      </c>
      <c s="36">
        <f>ROUND(G3932*H3932,6)</f>
      </c>
      <c r="L3932" s="38">
        <v>0</v>
      </c>
      <c s="32">
        <f>ROUND(ROUND(L3932,2)*ROUND(G3932,3),2)</f>
      </c>
      <c s="36" t="s">
        <v>62</v>
      </c>
      <c>
        <f>(M3932*21)/100</f>
      </c>
      <c t="s">
        <v>28</v>
      </c>
    </row>
    <row r="3933" spans="1:5" ht="12.75">
      <c r="A3933" s="35" t="s">
        <v>56</v>
      </c>
      <c r="E3933" s="39" t="s">
        <v>8438</v>
      </c>
    </row>
    <row r="3934" spans="1:5" ht="38.25">
      <c r="A3934" s="35" t="s">
        <v>57</v>
      </c>
      <c r="E3934" s="42" t="s">
        <v>8439</v>
      </c>
    </row>
    <row r="3935" spans="1:5" ht="89.25">
      <c r="A3935" t="s">
        <v>58</v>
      </c>
      <c r="E3935" s="39" t="s">
        <v>8440</v>
      </c>
    </row>
    <row r="3936" spans="1:13" ht="12.75">
      <c r="A3936" t="s">
        <v>47</v>
      </c>
      <c r="C3936" s="31" t="s">
        <v>8441</v>
      </c>
      <c r="E3936" s="33" t="s">
        <v>8442</v>
      </c>
      <c r="J3936" s="32">
        <f>0</f>
      </c>
      <c s="32">
        <f>0</f>
      </c>
      <c s="32">
        <f>0+L3937+L3941+L3945+L3949+L3953+L3957+L3961+L3965+L3969+L3973+L3977+L3981+L3985+L3989+L3993+L3997+L4001+L4005+L4009+L4013+L4017+L4021</f>
      </c>
      <c s="32">
        <f>0+M3937+M3941+M3945+M3949+M3953+M3957+M3961+M3965+M3969+M3973+M3977+M3981+M3985+M3989+M3993+M3997+M4001+M4005+M4009+M4013+M4017+M4021</f>
      </c>
    </row>
    <row r="3937" spans="1:16" ht="12.75">
      <c r="A3937" t="s">
        <v>50</v>
      </c>
      <c s="34" t="s">
        <v>8443</v>
      </c>
      <c s="34" t="s">
        <v>8444</v>
      </c>
      <c s="35" t="s">
        <v>5</v>
      </c>
      <c s="6" t="s">
        <v>8445</v>
      </c>
      <c s="36" t="s">
        <v>54</v>
      </c>
      <c s="37">
        <v>1</v>
      </c>
      <c s="36">
        <v>0</v>
      </c>
      <c s="36">
        <f>ROUND(G3937*H3937,6)</f>
      </c>
      <c r="L3937" s="38">
        <v>0</v>
      </c>
      <c s="32">
        <f>ROUND(ROUND(L3937,2)*ROUND(G3937,3),2)</f>
      </c>
      <c s="36" t="s">
        <v>62</v>
      </c>
      <c>
        <f>(M3937*21)/100</f>
      </c>
      <c t="s">
        <v>28</v>
      </c>
    </row>
    <row r="3938" spans="1:5" ht="12.75">
      <c r="A3938" s="35" t="s">
        <v>56</v>
      </c>
      <c r="E3938" s="39" t="s">
        <v>8445</v>
      </c>
    </row>
    <row r="3939" spans="1:5" ht="25.5">
      <c r="A3939" s="35" t="s">
        <v>57</v>
      </c>
      <c r="E3939" s="42" t="s">
        <v>8446</v>
      </c>
    </row>
    <row r="3940" spans="1:5" ht="89.25">
      <c r="A3940" t="s">
        <v>58</v>
      </c>
      <c r="E3940" s="39" t="s">
        <v>8447</v>
      </c>
    </row>
    <row r="3941" spans="1:16" ht="12.75">
      <c r="A3941" t="s">
        <v>50</v>
      </c>
      <c s="34" t="s">
        <v>8448</v>
      </c>
      <c s="34" t="s">
        <v>8449</v>
      </c>
      <c s="35" t="s">
        <v>5</v>
      </c>
      <c s="6" t="s">
        <v>8450</v>
      </c>
      <c s="36" t="s">
        <v>2716</v>
      </c>
      <c s="37">
        <v>65.92</v>
      </c>
      <c s="36">
        <v>0</v>
      </c>
      <c s="36">
        <f>ROUND(G3941*H3941,6)</f>
      </c>
      <c r="L3941" s="38">
        <v>0</v>
      </c>
      <c s="32">
        <f>ROUND(ROUND(L3941,2)*ROUND(G3941,3),2)</f>
      </c>
      <c s="36" t="s">
        <v>62</v>
      </c>
      <c>
        <f>(M3941*21)/100</f>
      </c>
      <c t="s">
        <v>28</v>
      </c>
    </row>
    <row r="3942" spans="1:5" ht="12.75">
      <c r="A3942" s="35" t="s">
        <v>56</v>
      </c>
      <c r="E3942" s="39" t="s">
        <v>8450</v>
      </c>
    </row>
    <row r="3943" spans="1:5" ht="38.25">
      <c r="A3943" s="35" t="s">
        <v>57</v>
      </c>
      <c r="E3943" s="42" t="s">
        <v>8451</v>
      </c>
    </row>
    <row r="3944" spans="1:5" ht="127.5">
      <c r="A3944" t="s">
        <v>58</v>
      </c>
      <c r="E3944" s="39" t="s">
        <v>8452</v>
      </c>
    </row>
    <row r="3945" spans="1:16" ht="12.75">
      <c r="A3945" t="s">
        <v>50</v>
      </c>
      <c s="34" t="s">
        <v>8453</v>
      </c>
      <c s="34" t="s">
        <v>8454</v>
      </c>
      <c s="35" t="s">
        <v>5</v>
      </c>
      <c s="6" t="s">
        <v>8455</v>
      </c>
      <c s="36" t="s">
        <v>2716</v>
      </c>
      <c s="37">
        <v>12.8</v>
      </c>
      <c s="36">
        <v>0</v>
      </c>
      <c s="36">
        <f>ROUND(G3945*H3945,6)</f>
      </c>
      <c r="L3945" s="38">
        <v>0</v>
      </c>
      <c s="32">
        <f>ROUND(ROUND(L3945,2)*ROUND(G3945,3),2)</f>
      </c>
      <c s="36" t="s">
        <v>62</v>
      </c>
      <c>
        <f>(M3945*21)/100</f>
      </c>
      <c t="s">
        <v>28</v>
      </c>
    </row>
    <row r="3946" spans="1:5" ht="12.75">
      <c r="A3946" s="35" t="s">
        <v>56</v>
      </c>
      <c r="E3946" s="39" t="s">
        <v>8455</v>
      </c>
    </row>
    <row r="3947" spans="1:5" ht="38.25">
      <c r="A3947" s="35" t="s">
        <v>57</v>
      </c>
      <c r="E3947" s="42" t="s">
        <v>8456</v>
      </c>
    </row>
    <row r="3948" spans="1:5" ht="89.25">
      <c r="A3948" t="s">
        <v>58</v>
      </c>
      <c r="E3948" s="39" t="s">
        <v>8457</v>
      </c>
    </row>
    <row r="3949" spans="1:16" ht="12.75">
      <c r="A3949" t="s">
        <v>50</v>
      </c>
      <c s="34" t="s">
        <v>8458</v>
      </c>
      <c s="34" t="s">
        <v>8459</v>
      </c>
      <c s="35" t="s">
        <v>5</v>
      </c>
      <c s="6" t="s">
        <v>8460</v>
      </c>
      <c s="36" t="s">
        <v>2716</v>
      </c>
      <c s="37">
        <v>116.08</v>
      </c>
      <c s="36">
        <v>0</v>
      </c>
      <c s="36">
        <f>ROUND(G3949*H3949,6)</f>
      </c>
      <c r="L3949" s="38">
        <v>0</v>
      </c>
      <c s="32">
        <f>ROUND(ROUND(L3949,2)*ROUND(G3949,3),2)</f>
      </c>
      <c s="36" t="s">
        <v>62</v>
      </c>
      <c>
        <f>(M3949*21)/100</f>
      </c>
      <c t="s">
        <v>28</v>
      </c>
    </row>
    <row r="3950" spans="1:5" ht="12.75">
      <c r="A3950" s="35" t="s">
        <v>56</v>
      </c>
      <c r="E3950" s="39" t="s">
        <v>8460</v>
      </c>
    </row>
    <row r="3951" spans="1:5" ht="38.25">
      <c r="A3951" s="35" t="s">
        <v>57</v>
      </c>
      <c r="E3951" s="42" t="s">
        <v>8461</v>
      </c>
    </row>
    <row r="3952" spans="1:5" ht="89.25">
      <c r="A3952" t="s">
        <v>58</v>
      </c>
      <c r="E3952" s="39" t="s">
        <v>8462</v>
      </c>
    </row>
    <row r="3953" spans="1:16" ht="12.75">
      <c r="A3953" t="s">
        <v>50</v>
      </c>
      <c s="34" t="s">
        <v>8463</v>
      </c>
      <c s="34" t="s">
        <v>8464</v>
      </c>
      <c s="35" t="s">
        <v>5</v>
      </c>
      <c s="6" t="s">
        <v>8465</v>
      </c>
      <c s="36" t="s">
        <v>54</v>
      </c>
      <c s="37">
        <v>1</v>
      </c>
      <c s="36">
        <v>0</v>
      </c>
      <c s="36">
        <f>ROUND(G3953*H3953,6)</f>
      </c>
      <c r="L3953" s="38">
        <v>0</v>
      </c>
      <c s="32">
        <f>ROUND(ROUND(L3953,2)*ROUND(G3953,3),2)</f>
      </c>
      <c s="36" t="s">
        <v>62</v>
      </c>
      <c>
        <f>(M3953*21)/100</f>
      </c>
      <c t="s">
        <v>28</v>
      </c>
    </row>
    <row r="3954" spans="1:5" ht="12.75">
      <c r="A3954" s="35" t="s">
        <v>56</v>
      </c>
      <c r="E3954" s="39" t="s">
        <v>8465</v>
      </c>
    </row>
    <row r="3955" spans="1:5" ht="25.5">
      <c r="A3955" s="35" t="s">
        <v>57</v>
      </c>
      <c r="E3955" s="42" t="s">
        <v>8466</v>
      </c>
    </row>
    <row r="3956" spans="1:5" ht="89.25">
      <c r="A3956" t="s">
        <v>58</v>
      </c>
      <c r="E3956" s="39" t="s">
        <v>8467</v>
      </c>
    </row>
    <row r="3957" spans="1:16" ht="12.75">
      <c r="A3957" t="s">
        <v>50</v>
      </c>
      <c s="34" t="s">
        <v>8468</v>
      </c>
      <c s="34" t="s">
        <v>8469</v>
      </c>
      <c s="35" t="s">
        <v>5</v>
      </c>
      <c s="6" t="s">
        <v>8470</v>
      </c>
      <c s="36" t="s">
        <v>54</v>
      </c>
      <c s="37">
        <v>1</v>
      </c>
      <c s="36">
        <v>0</v>
      </c>
      <c s="36">
        <f>ROUND(G3957*H3957,6)</f>
      </c>
      <c r="L3957" s="38">
        <v>0</v>
      </c>
      <c s="32">
        <f>ROUND(ROUND(L3957,2)*ROUND(G3957,3),2)</f>
      </c>
      <c s="36" t="s">
        <v>62</v>
      </c>
      <c>
        <f>(M3957*21)/100</f>
      </c>
      <c t="s">
        <v>28</v>
      </c>
    </row>
    <row r="3958" spans="1:5" ht="12.75">
      <c r="A3958" s="35" t="s">
        <v>56</v>
      </c>
      <c r="E3958" s="39" t="s">
        <v>8470</v>
      </c>
    </row>
    <row r="3959" spans="1:5" ht="25.5">
      <c r="A3959" s="35" t="s">
        <v>57</v>
      </c>
      <c r="E3959" s="42" t="s">
        <v>8471</v>
      </c>
    </row>
    <row r="3960" spans="1:5" ht="89.25">
      <c r="A3960" t="s">
        <v>58</v>
      </c>
      <c r="E3960" s="39" t="s">
        <v>8472</v>
      </c>
    </row>
    <row r="3961" spans="1:16" ht="12.75">
      <c r="A3961" t="s">
        <v>50</v>
      </c>
      <c s="34" t="s">
        <v>8473</v>
      </c>
      <c s="34" t="s">
        <v>8474</v>
      </c>
      <c s="35" t="s">
        <v>5</v>
      </c>
      <c s="6" t="s">
        <v>8475</v>
      </c>
      <c s="36" t="s">
        <v>54</v>
      </c>
      <c s="37">
        <v>1</v>
      </c>
      <c s="36">
        <v>0</v>
      </c>
      <c s="36">
        <f>ROUND(G3961*H3961,6)</f>
      </c>
      <c r="L3961" s="38">
        <v>0</v>
      </c>
      <c s="32">
        <f>ROUND(ROUND(L3961,2)*ROUND(G3961,3),2)</f>
      </c>
      <c s="36" t="s">
        <v>62</v>
      </c>
      <c>
        <f>(M3961*21)/100</f>
      </c>
      <c t="s">
        <v>28</v>
      </c>
    </row>
    <row r="3962" spans="1:5" ht="12.75">
      <c r="A3962" s="35" t="s">
        <v>56</v>
      </c>
      <c r="E3962" s="39" t="s">
        <v>8475</v>
      </c>
    </row>
    <row r="3963" spans="1:5" ht="25.5">
      <c r="A3963" s="35" t="s">
        <v>57</v>
      </c>
      <c r="E3963" s="42" t="s">
        <v>8476</v>
      </c>
    </row>
    <row r="3964" spans="1:5" ht="89.25">
      <c r="A3964" t="s">
        <v>58</v>
      </c>
      <c r="E3964" s="39" t="s">
        <v>8477</v>
      </c>
    </row>
    <row r="3965" spans="1:16" ht="12.75">
      <c r="A3965" t="s">
        <v>50</v>
      </c>
      <c s="34" t="s">
        <v>8478</v>
      </c>
      <c s="34" t="s">
        <v>8479</v>
      </c>
      <c s="35" t="s">
        <v>5</v>
      </c>
      <c s="6" t="s">
        <v>8480</v>
      </c>
      <c s="36" t="s">
        <v>54</v>
      </c>
      <c s="37">
        <v>1</v>
      </c>
      <c s="36">
        <v>0</v>
      </c>
      <c s="36">
        <f>ROUND(G3965*H3965,6)</f>
      </c>
      <c r="L3965" s="38">
        <v>0</v>
      </c>
      <c s="32">
        <f>ROUND(ROUND(L3965,2)*ROUND(G3965,3),2)</f>
      </c>
      <c s="36" t="s">
        <v>62</v>
      </c>
      <c>
        <f>(M3965*21)/100</f>
      </c>
      <c t="s">
        <v>28</v>
      </c>
    </row>
    <row r="3966" spans="1:5" ht="12.75">
      <c r="A3966" s="35" t="s">
        <v>56</v>
      </c>
      <c r="E3966" s="39" t="s">
        <v>8480</v>
      </c>
    </row>
    <row r="3967" spans="1:5" ht="25.5">
      <c r="A3967" s="35" t="s">
        <v>57</v>
      </c>
      <c r="E3967" s="42" t="s">
        <v>8481</v>
      </c>
    </row>
    <row r="3968" spans="1:5" ht="89.25">
      <c r="A3968" t="s">
        <v>58</v>
      </c>
      <c r="E3968" s="39" t="s">
        <v>8482</v>
      </c>
    </row>
    <row r="3969" spans="1:16" ht="12.75">
      <c r="A3969" t="s">
        <v>50</v>
      </c>
      <c s="34" t="s">
        <v>8483</v>
      </c>
      <c s="34" t="s">
        <v>8484</v>
      </c>
      <c s="35" t="s">
        <v>5</v>
      </c>
      <c s="6" t="s">
        <v>8485</v>
      </c>
      <c s="36" t="s">
        <v>54</v>
      </c>
      <c s="37">
        <v>1</v>
      </c>
      <c s="36">
        <v>0</v>
      </c>
      <c s="36">
        <f>ROUND(G3969*H3969,6)</f>
      </c>
      <c r="L3969" s="38">
        <v>0</v>
      </c>
      <c s="32">
        <f>ROUND(ROUND(L3969,2)*ROUND(G3969,3),2)</f>
      </c>
      <c s="36" t="s">
        <v>62</v>
      </c>
      <c>
        <f>(M3969*21)/100</f>
      </c>
      <c t="s">
        <v>28</v>
      </c>
    </row>
    <row r="3970" spans="1:5" ht="12.75">
      <c r="A3970" s="35" t="s">
        <v>56</v>
      </c>
      <c r="E3970" s="39" t="s">
        <v>8485</v>
      </c>
    </row>
    <row r="3971" spans="1:5" ht="25.5">
      <c r="A3971" s="35" t="s">
        <v>57</v>
      </c>
      <c r="E3971" s="42" t="s">
        <v>8486</v>
      </c>
    </row>
    <row r="3972" spans="1:5" ht="89.25">
      <c r="A3972" t="s">
        <v>58</v>
      </c>
      <c r="E3972" s="39" t="s">
        <v>8487</v>
      </c>
    </row>
    <row r="3973" spans="1:16" ht="12.75">
      <c r="A3973" t="s">
        <v>50</v>
      </c>
      <c s="34" t="s">
        <v>8488</v>
      </c>
      <c s="34" t="s">
        <v>8489</v>
      </c>
      <c s="35" t="s">
        <v>5</v>
      </c>
      <c s="6" t="s">
        <v>8490</v>
      </c>
      <c s="36" t="s">
        <v>54</v>
      </c>
      <c s="37">
        <v>1</v>
      </c>
      <c s="36">
        <v>0</v>
      </c>
      <c s="36">
        <f>ROUND(G3973*H3973,6)</f>
      </c>
      <c r="L3973" s="38">
        <v>0</v>
      </c>
      <c s="32">
        <f>ROUND(ROUND(L3973,2)*ROUND(G3973,3),2)</f>
      </c>
      <c s="36" t="s">
        <v>62</v>
      </c>
      <c>
        <f>(M3973*21)/100</f>
      </c>
      <c t="s">
        <v>28</v>
      </c>
    </row>
    <row r="3974" spans="1:5" ht="12.75">
      <c r="A3974" s="35" t="s">
        <v>56</v>
      </c>
      <c r="E3974" s="39" t="s">
        <v>8490</v>
      </c>
    </row>
    <row r="3975" spans="1:5" ht="25.5">
      <c r="A3975" s="35" t="s">
        <v>57</v>
      </c>
      <c r="E3975" s="42" t="s">
        <v>8491</v>
      </c>
    </row>
    <row r="3976" spans="1:5" ht="89.25">
      <c r="A3976" t="s">
        <v>58</v>
      </c>
      <c r="E3976" s="39" t="s">
        <v>8492</v>
      </c>
    </row>
    <row r="3977" spans="1:16" ht="12.75">
      <c r="A3977" t="s">
        <v>50</v>
      </c>
      <c s="34" t="s">
        <v>8493</v>
      </c>
      <c s="34" t="s">
        <v>8494</v>
      </c>
      <c s="35" t="s">
        <v>5</v>
      </c>
      <c s="6" t="s">
        <v>8495</v>
      </c>
      <c s="36" t="s">
        <v>54</v>
      </c>
      <c s="37">
        <v>1</v>
      </c>
      <c s="36">
        <v>0</v>
      </c>
      <c s="36">
        <f>ROUND(G3977*H3977,6)</f>
      </c>
      <c r="L3977" s="38">
        <v>0</v>
      </c>
      <c s="32">
        <f>ROUND(ROUND(L3977,2)*ROUND(G3977,3),2)</f>
      </c>
      <c s="36" t="s">
        <v>62</v>
      </c>
      <c>
        <f>(M3977*21)/100</f>
      </c>
      <c t="s">
        <v>28</v>
      </c>
    </row>
    <row r="3978" spans="1:5" ht="12.75">
      <c r="A3978" s="35" t="s">
        <v>56</v>
      </c>
      <c r="E3978" s="39" t="s">
        <v>8495</v>
      </c>
    </row>
    <row r="3979" spans="1:5" ht="25.5">
      <c r="A3979" s="35" t="s">
        <v>57</v>
      </c>
      <c r="E3979" s="42" t="s">
        <v>8496</v>
      </c>
    </row>
    <row r="3980" spans="1:5" ht="89.25">
      <c r="A3980" t="s">
        <v>58</v>
      </c>
      <c r="E3980" s="39" t="s">
        <v>8497</v>
      </c>
    </row>
    <row r="3981" spans="1:16" ht="12.75">
      <c r="A3981" t="s">
        <v>50</v>
      </c>
      <c s="34" t="s">
        <v>8498</v>
      </c>
      <c s="34" t="s">
        <v>8499</v>
      </c>
      <c s="35" t="s">
        <v>5</v>
      </c>
      <c s="6" t="s">
        <v>8500</v>
      </c>
      <c s="36" t="s">
        <v>54</v>
      </c>
      <c s="37">
        <v>1</v>
      </c>
      <c s="36">
        <v>0</v>
      </c>
      <c s="36">
        <f>ROUND(G3981*H3981,6)</f>
      </c>
      <c r="L3981" s="38">
        <v>0</v>
      </c>
      <c s="32">
        <f>ROUND(ROUND(L3981,2)*ROUND(G3981,3),2)</f>
      </c>
      <c s="36" t="s">
        <v>62</v>
      </c>
      <c>
        <f>(M3981*21)/100</f>
      </c>
      <c t="s">
        <v>28</v>
      </c>
    </row>
    <row r="3982" spans="1:5" ht="12.75">
      <c r="A3982" s="35" t="s">
        <v>56</v>
      </c>
      <c r="E3982" s="39" t="s">
        <v>8500</v>
      </c>
    </row>
    <row r="3983" spans="1:5" ht="25.5">
      <c r="A3983" s="35" t="s">
        <v>57</v>
      </c>
      <c r="E3983" s="42" t="s">
        <v>8501</v>
      </c>
    </row>
    <row r="3984" spans="1:5" ht="89.25">
      <c r="A3984" t="s">
        <v>58</v>
      </c>
      <c r="E3984" s="39" t="s">
        <v>8502</v>
      </c>
    </row>
    <row r="3985" spans="1:16" ht="12.75">
      <c r="A3985" t="s">
        <v>50</v>
      </c>
      <c s="34" t="s">
        <v>8503</v>
      </c>
      <c s="34" t="s">
        <v>8504</v>
      </c>
      <c s="35" t="s">
        <v>5</v>
      </c>
      <c s="6" t="s">
        <v>8505</v>
      </c>
      <c s="36" t="s">
        <v>54</v>
      </c>
      <c s="37">
        <v>1</v>
      </c>
      <c s="36">
        <v>0</v>
      </c>
      <c s="36">
        <f>ROUND(G3985*H3985,6)</f>
      </c>
      <c r="L3985" s="38">
        <v>0</v>
      </c>
      <c s="32">
        <f>ROUND(ROUND(L3985,2)*ROUND(G3985,3),2)</f>
      </c>
      <c s="36" t="s">
        <v>62</v>
      </c>
      <c>
        <f>(M3985*21)/100</f>
      </c>
      <c t="s">
        <v>28</v>
      </c>
    </row>
    <row r="3986" spans="1:5" ht="12.75">
      <c r="A3986" s="35" t="s">
        <v>56</v>
      </c>
      <c r="E3986" s="39" t="s">
        <v>8505</v>
      </c>
    </row>
    <row r="3987" spans="1:5" ht="25.5">
      <c r="A3987" s="35" t="s">
        <v>57</v>
      </c>
      <c r="E3987" s="42" t="s">
        <v>8506</v>
      </c>
    </row>
    <row r="3988" spans="1:5" ht="89.25">
      <c r="A3988" t="s">
        <v>58</v>
      </c>
      <c r="E3988" s="39" t="s">
        <v>8507</v>
      </c>
    </row>
    <row r="3989" spans="1:16" ht="12.75">
      <c r="A3989" t="s">
        <v>50</v>
      </c>
      <c s="34" t="s">
        <v>8508</v>
      </c>
      <c s="34" t="s">
        <v>8509</v>
      </c>
      <c s="35" t="s">
        <v>5</v>
      </c>
      <c s="6" t="s">
        <v>8510</v>
      </c>
      <c s="36" t="s">
        <v>54</v>
      </c>
      <c s="37">
        <v>1</v>
      </c>
      <c s="36">
        <v>0</v>
      </c>
      <c s="36">
        <f>ROUND(G3989*H3989,6)</f>
      </c>
      <c r="L3989" s="38">
        <v>0</v>
      </c>
      <c s="32">
        <f>ROUND(ROUND(L3989,2)*ROUND(G3989,3),2)</f>
      </c>
      <c s="36" t="s">
        <v>62</v>
      </c>
      <c>
        <f>(M3989*21)/100</f>
      </c>
      <c t="s">
        <v>28</v>
      </c>
    </row>
    <row r="3990" spans="1:5" ht="12.75">
      <c r="A3990" s="35" t="s">
        <v>56</v>
      </c>
      <c r="E3990" s="39" t="s">
        <v>8510</v>
      </c>
    </row>
    <row r="3991" spans="1:5" ht="25.5">
      <c r="A3991" s="35" t="s">
        <v>57</v>
      </c>
      <c r="E3991" s="42" t="s">
        <v>8511</v>
      </c>
    </row>
    <row r="3992" spans="1:5" ht="89.25">
      <c r="A3992" t="s">
        <v>58</v>
      </c>
      <c r="E3992" s="39" t="s">
        <v>8512</v>
      </c>
    </row>
    <row r="3993" spans="1:16" ht="12.75">
      <c r="A3993" t="s">
        <v>50</v>
      </c>
      <c s="34" t="s">
        <v>8513</v>
      </c>
      <c s="34" t="s">
        <v>8514</v>
      </c>
      <c s="35" t="s">
        <v>5</v>
      </c>
      <c s="6" t="s">
        <v>8515</v>
      </c>
      <c s="36" t="s">
        <v>54</v>
      </c>
      <c s="37">
        <v>1</v>
      </c>
      <c s="36">
        <v>0</v>
      </c>
      <c s="36">
        <f>ROUND(G3993*H3993,6)</f>
      </c>
      <c r="L3993" s="38">
        <v>0</v>
      </c>
      <c s="32">
        <f>ROUND(ROUND(L3993,2)*ROUND(G3993,3),2)</f>
      </c>
      <c s="36" t="s">
        <v>62</v>
      </c>
      <c>
        <f>(M3993*21)/100</f>
      </c>
      <c t="s">
        <v>28</v>
      </c>
    </row>
    <row r="3994" spans="1:5" ht="12.75">
      <c r="A3994" s="35" t="s">
        <v>56</v>
      </c>
      <c r="E3994" s="39" t="s">
        <v>8515</v>
      </c>
    </row>
    <row r="3995" spans="1:5" ht="25.5">
      <c r="A3995" s="35" t="s">
        <v>57</v>
      </c>
      <c r="E3995" s="42" t="s">
        <v>8516</v>
      </c>
    </row>
    <row r="3996" spans="1:5" ht="89.25">
      <c r="A3996" t="s">
        <v>58</v>
      </c>
      <c r="E3996" s="39" t="s">
        <v>8517</v>
      </c>
    </row>
    <row r="3997" spans="1:16" ht="12.75">
      <c r="A3997" t="s">
        <v>50</v>
      </c>
      <c s="34" t="s">
        <v>8518</v>
      </c>
      <c s="34" t="s">
        <v>8519</v>
      </c>
      <c s="35" t="s">
        <v>5</v>
      </c>
      <c s="6" t="s">
        <v>8520</v>
      </c>
      <c s="36" t="s">
        <v>54</v>
      </c>
      <c s="37">
        <v>1</v>
      </c>
      <c s="36">
        <v>0</v>
      </c>
      <c s="36">
        <f>ROUND(G3997*H3997,6)</f>
      </c>
      <c r="L3997" s="38">
        <v>0</v>
      </c>
      <c s="32">
        <f>ROUND(ROUND(L3997,2)*ROUND(G3997,3),2)</f>
      </c>
      <c s="36" t="s">
        <v>62</v>
      </c>
      <c>
        <f>(M3997*21)/100</f>
      </c>
      <c t="s">
        <v>28</v>
      </c>
    </row>
    <row r="3998" spans="1:5" ht="12.75">
      <c r="A3998" s="35" t="s">
        <v>56</v>
      </c>
      <c r="E3998" s="39" t="s">
        <v>8520</v>
      </c>
    </row>
    <row r="3999" spans="1:5" ht="25.5">
      <c r="A3999" s="35" t="s">
        <v>57</v>
      </c>
      <c r="E3999" s="42" t="s">
        <v>8521</v>
      </c>
    </row>
    <row r="4000" spans="1:5" ht="89.25">
      <c r="A4000" t="s">
        <v>58</v>
      </c>
      <c r="E4000" s="39" t="s">
        <v>8522</v>
      </c>
    </row>
    <row r="4001" spans="1:16" ht="12.75">
      <c r="A4001" t="s">
        <v>50</v>
      </c>
      <c s="34" t="s">
        <v>8523</v>
      </c>
      <c s="34" t="s">
        <v>8524</v>
      </c>
      <c s="35" t="s">
        <v>5</v>
      </c>
      <c s="6" t="s">
        <v>8525</v>
      </c>
      <c s="36" t="s">
        <v>54</v>
      </c>
      <c s="37">
        <v>1</v>
      </c>
      <c s="36">
        <v>0</v>
      </c>
      <c s="36">
        <f>ROUND(G4001*H4001,6)</f>
      </c>
      <c r="L4001" s="38">
        <v>0</v>
      </c>
      <c s="32">
        <f>ROUND(ROUND(L4001,2)*ROUND(G4001,3),2)</f>
      </c>
      <c s="36" t="s">
        <v>62</v>
      </c>
      <c>
        <f>(M4001*21)/100</f>
      </c>
      <c t="s">
        <v>28</v>
      </c>
    </row>
    <row r="4002" spans="1:5" ht="12.75">
      <c r="A4002" s="35" t="s">
        <v>56</v>
      </c>
      <c r="E4002" s="39" t="s">
        <v>8525</v>
      </c>
    </row>
    <row r="4003" spans="1:5" ht="25.5">
      <c r="A4003" s="35" t="s">
        <v>57</v>
      </c>
      <c r="E4003" s="42" t="s">
        <v>8526</v>
      </c>
    </row>
    <row r="4004" spans="1:5" ht="89.25">
      <c r="A4004" t="s">
        <v>58</v>
      </c>
      <c r="E4004" s="39" t="s">
        <v>8527</v>
      </c>
    </row>
    <row r="4005" spans="1:16" ht="12.75">
      <c r="A4005" t="s">
        <v>50</v>
      </c>
      <c s="34" t="s">
        <v>8528</v>
      </c>
      <c s="34" t="s">
        <v>8529</v>
      </c>
      <c s="35" t="s">
        <v>5</v>
      </c>
      <c s="6" t="s">
        <v>8530</v>
      </c>
      <c s="36" t="s">
        <v>54</v>
      </c>
      <c s="37">
        <v>16</v>
      </c>
      <c s="36">
        <v>0</v>
      </c>
      <c s="36">
        <f>ROUND(G4005*H4005,6)</f>
      </c>
      <c r="L4005" s="38">
        <v>0</v>
      </c>
      <c s="32">
        <f>ROUND(ROUND(L4005,2)*ROUND(G4005,3),2)</f>
      </c>
      <c s="36" t="s">
        <v>62</v>
      </c>
      <c>
        <f>(M4005*21)/100</f>
      </c>
      <c t="s">
        <v>28</v>
      </c>
    </row>
    <row r="4006" spans="1:5" ht="12.75">
      <c r="A4006" s="35" t="s">
        <v>56</v>
      </c>
      <c r="E4006" s="39" t="s">
        <v>8530</v>
      </c>
    </row>
    <row r="4007" spans="1:5" ht="38.25">
      <c r="A4007" s="35" t="s">
        <v>57</v>
      </c>
      <c r="E4007" s="42" t="s">
        <v>8531</v>
      </c>
    </row>
    <row r="4008" spans="1:5" ht="89.25">
      <c r="A4008" t="s">
        <v>58</v>
      </c>
      <c r="E4008" s="39" t="s">
        <v>8532</v>
      </c>
    </row>
    <row r="4009" spans="1:16" ht="12.75">
      <c r="A4009" t="s">
        <v>50</v>
      </c>
      <c s="34" t="s">
        <v>8533</v>
      </c>
      <c s="34" t="s">
        <v>8534</v>
      </c>
      <c s="35" t="s">
        <v>5</v>
      </c>
      <c s="6" t="s">
        <v>8535</v>
      </c>
      <c s="36" t="s">
        <v>54</v>
      </c>
      <c s="37">
        <v>18</v>
      </c>
      <c s="36">
        <v>0</v>
      </c>
      <c s="36">
        <f>ROUND(G4009*H4009,6)</f>
      </c>
      <c r="L4009" s="38">
        <v>0</v>
      </c>
      <c s="32">
        <f>ROUND(ROUND(L4009,2)*ROUND(G4009,3),2)</f>
      </c>
      <c s="36" t="s">
        <v>62</v>
      </c>
      <c>
        <f>(M4009*21)/100</f>
      </c>
      <c t="s">
        <v>28</v>
      </c>
    </row>
    <row r="4010" spans="1:5" ht="12.75">
      <c r="A4010" s="35" t="s">
        <v>56</v>
      </c>
      <c r="E4010" s="39" t="s">
        <v>8535</v>
      </c>
    </row>
    <row r="4011" spans="1:5" ht="38.25">
      <c r="A4011" s="35" t="s">
        <v>57</v>
      </c>
      <c r="E4011" s="42" t="s">
        <v>8536</v>
      </c>
    </row>
    <row r="4012" spans="1:5" ht="89.25">
      <c r="A4012" t="s">
        <v>58</v>
      </c>
      <c r="E4012" s="39" t="s">
        <v>8537</v>
      </c>
    </row>
    <row r="4013" spans="1:16" ht="25.5">
      <c r="A4013" t="s">
        <v>50</v>
      </c>
      <c s="34" t="s">
        <v>8538</v>
      </c>
      <c s="34" t="s">
        <v>8539</v>
      </c>
      <c s="35" t="s">
        <v>5</v>
      </c>
      <c s="6" t="s">
        <v>8540</v>
      </c>
      <c s="36" t="s">
        <v>2716</v>
      </c>
      <c s="37">
        <v>650</v>
      </c>
      <c s="36">
        <v>0</v>
      </c>
      <c s="36">
        <f>ROUND(G4013*H4013,6)</f>
      </c>
      <c r="L4013" s="38">
        <v>0</v>
      </c>
      <c s="32">
        <f>ROUND(ROUND(L4013,2)*ROUND(G4013,3),2)</f>
      </c>
      <c s="36" t="s">
        <v>62</v>
      </c>
      <c>
        <f>(M4013*21)/100</f>
      </c>
      <c t="s">
        <v>28</v>
      </c>
    </row>
    <row r="4014" spans="1:5" ht="25.5">
      <c r="A4014" s="35" t="s">
        <v>56</v>
      </c>
      <c r="E4014" s="39" t="s">
        <v>8540</v>
      </c>
    </row>
    <row r="4015" spans="1:5" ht="25.5">
      <c r="A4015" s="35" t="s">
        <v>57</v>
      </c>
      <c r="E4015" s="42" t="s">
        <v>8541</v>
      </c>
    </row>
    <row r="4016" spans="1:5" ht="140.25">
      <c r="A4016" t="s">
        <v>58</v>
      </c>
      <c r="E4016" s="39" t="s">
        <v>8542</v>
      </c>
    </row>
    <row r="4017" spans="1:16" ht="12.75">
      <c r="A4017" t="s">
        <v>50</v>
      </c>
      <c s="34" t="s">
        <v>8543</v>
      </c>
      <c s="34" t="s">
        <v>8544</v>
      </c>
      <c s="35" t="s">
        <v>5</v>
      </c>
      <c s="6" t="s">
        <v>8545</v>
      </c>
      <c s="36" t="s">
        <v>54</v>
      </c>
      <c s="37">
        <v>40</v>
      </c>
      <c s="36">
        <v>0</v>
      </c>
      <c s="36">
        <f>ROUND(G4017*H4017,6)</f>
      </c>
      <c r="L4017" s="38">
        <v>0</v>
      </c>
      <c s="32">
        <f>ROUND(ROUND(L4017,2)*ROUND(G4017,3),2)</f>
      </c>
      <c s="36" t="s">
        <v>62</v>
      </c>
      <c>
        <f>(M4017*21)/100</f>
      </c>
      <c t="s">
        <v>28</v>
      </c>
    </row>
    <row r="4018" spans="1:5" ht="12.75">
      <c r="A4018" s="35" t="s">
        <v>56</v>
      </c>
      <c r="E4018" s="39" t="s">
        <v>8545</v>
      </c>
    </row>
    <row r="4019" spans="1:5" ht="25.5">
      <c r="A4019" s="35" t="s">
        <v>57</v>
      </c>
      <c r="E4019" s="42" t="s">
        <v>8546</v>
      </c>
    </row>
    <row r="4020" spans="1:5" ht="89.25">
      <c r="A4020" t="s">
        <v>58</v>
      </c>
      <c r="E4020" s="39" t="s">
        <v>8547</v>
      </c>
    </row>
    <row r="4021" spans="1:16" ht="12.75">
      <c r="A4021" t="s">
        <v>50</v>
      </c>
      <c s="34" t="s">
        <v>8548</v>
      </c>
      <c s="34" t="s">
        <v>8549</v>
      </c>
      <c s="35" t="s">
        <v>5</v>
      </c>
      <c s="6" t="s">
        <v>8550</v>
      </c>
      <c s="36" t="s">
        <v>54</v>
      </c>
      <c s="37">
        <v>12</v>
      </c>
      <c s="36">
        <v>0</v>
      </c>
      <c s="36">
        <f>ROUND(G4021*H4021,6)</f>
      </c>
      <c r="L4021" s="38">
        <v>0</v>
      </c>
      <c s="32">
        <f>ROUND(ROUND(L4021,2)*ROUND(G4021,3),2)</f>
      </c>
      <c s="36" t="s">
        <v>62</v>
      </c>
      <c>
        <f>(M4021*21)/100</f>
      </c>
      <c t="s">
        <v>28</v>
      </c>
    </row>
    <row r="4022" spans="1:5" ht="12.75">
      <c r="A4022" s="35" t="s">
        <v>56</v>
      </c>
      <c r="E4022" s="39" t="s">
        <v>8550</v>
      </c>
    </row>
    <row r="4023" spans="1:5" ht="25.5">
      <c r="A4023" s="35" t="s">
        <v>57</v>
      </c>
      <c r="E4023" s="42" t="s">
        <v>8551</v>
      </c>
    </row>
    <row r="4024" spans="1:5" ht="89.25">
      <c r="A4024" t="s">
        <v>58</v>
      </c>
      <c r="E4024" s="39" t="s">
        <v>8552</v>
      </c>
    </row>
    <row r="4025" spans="1:13" ht="12.75">
      <c r="A4025" t="s">
        <v>47</v>
      </c>
      <c r="C4025" s="31" t="s">
        <v>8553</v>
      </c>
      <c r="E4025" s="33" t="s">
        <v>8554</v>
      </c>
      <c r="J4025" s="32">
        <f>0</f>
      </c>
      <c s="32">
        <f>0</f>
      </c>
      <c s="32">
        <f>0+L4026+L4030+L4034+L4038+L4042+L4046+L4050+L4054+L4058+L4062+L4066+L4070+L4074+L4078+L4082+L4086+L4090+L4094+L4098+L4102+L4106+L4110+L4114+L4118+L4122+L4126+L4130+L4134+L4138+L4142+L4146+L4150+L4154+L4158+L4162+L4166+L4170+L4174</f>
      </c>
      <c s="32">
        <f>0+M4026+M4030+M4034+M4038+M4042+M4046+M4050+M4054+M4058+M4062+M4066+M4070+M4074+M4078+M4082+M4086+M4090+M4094+M4098+M4102+M4106+M4110+M4114+M4118+M4122+M4126+M4130+M4134+M4138+M4142+M4146+M4150+M4154+M4158+M4162+M4166+M4170+M4174</f>
      </c>
    </row>
    <row r="4026" spans="1:16" ht="12.75">
      <c r="A4026" t="s">
        <v>50</v>
      </c>
      <c s="34" t="s">
        <v>2417</v>
      </c>
      <c s="34" t="s">
        <v>8555</v>
      </c>
      <c s="35" t="s">
        <v>5</v>
      </c>
      <c s="6" t="s">
        <v>8556</v>
      </c>
      <c s="36" t="s">
        <v>54</v>
      </c>
      <c s="37">
        <v>1</v>
      </c>
      <c s="36">
        <v>0</v>
      </c>
      <c s="36">
        <f>ROUND(G4026*H4026,6)</f>
      </c>
      <c r="L4026" s="38">
        <v>0</v>
      </c>
      <c s="32">
        <f>ROUND(ROUND(L4026,2)*ROUND(G4026,3),2)</f>
      </c>
      <c s="36" t="s">
        <v>62</v>
      </c>
      <c>
        <f>(M4026*21)/100</f>
      </c>
      <c t="s">
        <v>28</v>
      </c>
    </row>
    <row r="4027" spans="1:5" ht="12.75">
      <c r="A4027" s="35" t="s">
        <v>56</v>
      </c>
      <c r="E4027" s="39" t="s">
        <v>8556</v>
      </c>
    </row>
    <row r="4028" spans="1:5" ht="38.25">
      <c r="A4028" s="35" t="s">
        <v>57</v>
      </c>
      <c r="E4028" s="42" t="s">
        <v>8557</v>
      </c>
    </row>
    <row r="4029" spans="1:5" ht="89.25">
      <c r="A4029" t="s">
        <v>58</v>
      </c>
      <c r="E4029" s="39" t="s">
        <v>8558</v>
      </c>
    </row>
    <row r="4030" spans="1:16" ht="12.75">
      <c r="A4030" t="s">
        <v>50</v>
      </c>
      <c s="34" t="s">
        <v>8559</v>
      </c>
      <c s="34" t="s">
        <v>8560</v>
      </c>
      <c s="35" t="s">
        <v>5</v>
      </c>
      <c s="6" t="s">
        <v>8561</v>
      </c>
      <c s="36" t="s">
        <v>54</v>
      </c>
      <c s="37">
        <v>1</v>
      </c>
      <c s="36">
        <v>0</v>
      </c>
      <c s="36">
        <f>ROUND(G4030*H4030,6)</f>
      </c>
      <c r="L4030" s="38">
        <v>0</v>
      </c>
      <c s="32">
        <f>ROUND(ROUND(L4030,2)*ROUND(G4030,3),2)</f>
      </c>
      <c s="36" t="s">
        <v>62</v>
      </c>
      <c>
        <f>(M4030*21)/100</f>
      </c>
      <c t="s">
        <v>28</v>
      </c>
    </row>
    <row r="4031" spans="1:5" ht="12.75">
      <c r="A4031" s="35" t="s">
        <v>56</v>
      </c>
      <c r="E4031" s="39" t="s">
        <v>8561</v>
      </c>
    </row>
    <row r="4032" spans="1:5" ht="38.25">
      <c r="A4032" s="35" t="s">
        <v>57</v>
      </c>
      <c r="E4032" s="42" t="s">
        <v>8562</v>
      </c>
    </row>
    <row r="4033" spans="1:5" ht="89.25">
      <c r="A4033" t="s">
        <v>58</v>
      </c>
      <c r="E4033" s="39" t="s">
        <v>8563</v>
      </c>
    </row>
    <row r="4034" spans="1:16" ht="12.75">
      <c r="A4034" t="s">
        <v>50</v>
      </c>
      <c s="34" t="s">
        <v>8564</v>
      </c>
      <c s="34" t="s">
        <v>8565</v>
      </c>
      <c s="35" t="s">
        <v>5</v>
      </c>
      <c s="6" t="s">
        <v>8566</v>
      </c>
      <c s="36" t="s">
        <v>54</v>
      </c>
      <c s="37">
        <v>2</v>
      </c>
      <c s="36">
        <v>0</v>
      </c>
      <c s="36">
        <f>ROUND(G4034*H4034,6)</f>
      </c>
      <c r="L4034" s="38">
        <v>0</v>
      </c>
      <c s="32">
        <f>ROUND(ROUND(L4034,2)*ROUND(G4034,3),2)</f>
      </c>
      <c s="36" t="s">
        <v>62</v>
      </c>
      <c>
        <f>(M4034*21)/100</f>
      </c>
      <c t="s">
        <v>28</v>
      </c>
    </row>
    <row r="4035" spans="1:5" ht="12.75">
      <c r="A4035" s="35" t="s">
        <v>56</v>
      </c>
      <c r="E4035" s="39" t="s">
        <v>8566</v>
      </c>
    </row>
    <row r="4036" spans="1:5" ht="38.25">
      <c r="A4036" s="35" t="s">
        <v>57</v>
      </c>
      <c r="E4036" s="42" t="s">
        <v>8567</v>
      </c>
    </row>
    <row r="4037" spans="1:5" ht="89.25">
      <c r="A4037" t="s">
        <v>58</v>
      </c>
      <c r="E4037" s="39" t="s">
        <v>8568</v>
      </c>
    </row>
    <row r="4038" spans="1:16" ht="12.75">
      <c r="A4038" t="s">
        <v>50</v>
      </c>
      <c s="34" t="s">
        <v>8569</v>
      </c>
      <c s="34" t="s">
        <v>8570</v>
      </c>
      <c s="35" t="s">
        <v>5</v>
      </c>
      <c s="6" t="s">
        <v>8571</v>
      </c>
      <c s="36" t="s">
        <v>54</v>
      </c>
      <c s="37">
        <v>8</v>
      </c>
      <c s="36">
        <v>0</v>
      </c>
      <c s="36">
        <f>ROUND(G4038*H4038,6)</f>
      </c>
      <c r="L4038" s="38">
        <v>0</v>
      </c>
      <c s="32">
        <f>ROUND(ROUND(L4038,2)*ROUND(G4038,3),2)</f>
      </c>
      <c s="36" t="s">
        <v>62</v>
      </c>
      <c>
        <f>(M4038*21)/100</f>
      </c>
      <c t="s">
        <v>28</v>
      </c>
    </row>
    <row r="4039" spans="1:5" ht="12.75">
      <c r="A4039" s="35" t="s">
        <v>56</v>
      </c>
      <c r="E4039" s="39" t="s">
        <v>8571</v>
      </c>
    </row>
    <row r="4040" spans="1:5" ht="38.25">
      <c r="A4040" s="35" t="s">
        <v>57</v>
      </c>
      <c r="E4040" s="42" t="s">
        <v>8572</v>
      </c>
    </row>
    <row r="4041" spans="1:5" ht="89.25">
      <c r="A4041" t="s">
        <v>58</v>
      </c>
      <c r="E4041" s="39" t="s">
        <v>8573</v>
      </c>
    </row>
    <row r="4042" spans="1:16" ht="12.75">
      <c r="A4042" t="s">
        <v>50</v>
      </c>
      <c s="34" t="s">
        <v>8574</v>
      </c>
      <c s="34" t="s">
        <v>8575</v>
      </c>
      <c s="35" t="s">
        <v>5</v>
      </c>
      <c s="6" t="s">
        <v>8576</v>
      </c>
      <c s="36" t="s">
        <v>54</v>
      </c>
      <c s="37">
        <v>12</v>
      </c>
      <c s="36">
        <v>0</v>
      </c>
      <c s="36">
        <f>ROUND(G4042*H4042,6)</f>
      </c>
      <c r="L4042" s="38">
        <v>0</v>
      </c>
      <c s="32">
        <f>ROUND(ROUND(L4042,2)*ROUND(G4042,3),2)</f>
      </c>
      <c s="36" t="s">
        <v>62</v>
      </c>
      <c>
        <f>(M4042*21)/100</f>
      </c>
      <c t="s">
        <v>28</v>
      </c>
    </row>
    <row r="4043" spans="1:5" ht="12.75">
      <c r="A4043" s="35" t="s">
        <v>56</v>
      </c>
      <c r="E4043" s="39" t="s">
        <v>8576</v>
      </c>
    </row>
    <row r="4044" spans="1:5" ht="38.25">
      <c r="A4044" s="35" t="s">
        <v>57</v>
      </c>
      <c r="E4044" s="42" t="s">
        <v>8577</v>
      </c>
    </row>
    <row r="4045" spans="1:5" ht="89.25">
      <c r="A4045" t="s">
        <v>58</v>
      </c>
      <c r="E4045" s="39" t="s">
        <v>8578</v>
      </c>
    </row>
    <row r="4046" spans="1:16" ht="12.75">
      <c r="A4046" t="s">
        <v>50</v>
      </c>
      <c s="34" t="s">
        <v>8579</v>
      </c>
      <c s="34" t="s">
        <v>8580</v>
      </c>
      <c s="35" t="s">
        <v>5</v>
      </c>
      <c s="6" t="s">
        <v>8581</v>
      </c>
      <c s="36" t="s">
        <v>54</v>
      </c>
      <c s="37">
        <v>10</v>
      </c>
      <c s="36">
        <v>0</v>
      </c>
      <c s="36">
        <f>ROUND(G4046*H4046,6)</f>
      </c>
      <c r="L4046" s="38">
        <v>0</v>
      </c>
      <c s="32">
        <f>ROUND(ROUND(L4046,2)*ROUND(G4046,3),2)</f>
      </c>
      <c s="36" t="s">
        <v>62</v>
      </c>
      <c>
        <f>(M4046*21)/100</f>
      </c>
      <c t="s">
        <v>28</v>
      </c>
    </row>
    <row r="4047" spans="1:5" ht="12.75">
      <c r="A4047" s="35" t="s">
        <v>56</v>
      </c>
      <c r="E4047" s="39" t="s">
        <v>8581</v>
      </c>
    </row>
    <row r="4048" spans="1:5" ht="38.25">
      <c r="A4048" s="35" t="s">
        <v>57</v>
      </c>
      <c r="E4048" s="42" t="s">
        <v>8582</v>
      </c>
    </row>
    <row r="4049" spans="1:5" ht="89.25">
      <c r="A4049" t="s">
        <v>58</v>
      </c>
      <c r="E4049" s="39" t="s">
        <v>8583</v>
      </c>
    </row>
    <row r="4050" spans="1:16" ht="12.75">
      <c r="A4050" t="s">
        <v>50</v>
      </c>
      <c s="34" t="s">
        <v>8584</v>
      </c>
      <c s="34" t="s">
        <v>8585</v>
      </c>
      <c s="35" t="s">
        <v>5</v>
      </c>
      <c s="6" t="s">
        <v>8586</v>
      </c>
      <c s="36" t="s">
        <v>54</v>
      </c>
      <c s="37">
        <v>2</v>
      </c>
      <c s="36">
        <v>0</v>
      </c>
      <c s="36">
        <f>ROUND(G4050*H4050,6)</f>
      </c>
      <c r="L4050" s="38">
        <v>0</v>
      </c>
      <c s="32">
        <f>ROUND(ROUND(L4050,2)*ROUND(G4050,3),2)</f>
      </c>
      <c s="36" t="s">
        <v>62</v>
      </c>
      <c>
        <f>(M4050*21)/100</f>
      </c>
      <c t="s">
        <v>28</v>
      </c>
    </row>
    <row r="4051" spans="1:5" ht="12.75">
      <c r="A4051" s="35" t="s">
        <v>56</v>
      </c>
      <c r="E4051" s="39" t="s">
        <v>8586</v>
      </c>
    </row>
    <row r="4052" spans="1:5" ht="38.25">
      <c r="A4052" s="35" t="s">
        <v>57</v>
      </c>
      <c r="E4052" s="42" t="s">
        <v>8587</v>
      </c>
    </row>
    <row r="4053" spans="1:5" ht="89.25">
      <c r="A4053" t="s">
        <v>58</v>
      </c>
      <c r="E4053" s="39" t="s">
        <v>8588</v>
      </c>
    </row>
    <row r="4054" spans="1:16" ht="12.75">
      <c r="A4054" t="s">
        <v>50</v>
      </c>
      <c s="34" t="s">
        <v>8589</v>
      </c>
      <c s="34" t="s">
        <v>8590</v>
      </c>
      <c s="35" t="s">
        <v>5</v>
      </c>
      <c s="6" t="s">
        <v>8591</v>
      </c>
      <c s="36" t="s">
        <v>54</v>
      </c>
      <c s="37">
        <v>8</v>
      </c>
      <c s="36">
        <v>0</v>
      </c>
      <c s="36">
        <f>ROUND(G4054*H4054,6)</f>
      </c>
      <c r="L4054" s="38">
        <v>0</v>
      </c>
      <c s="32">
        <f>ROUND(ROUND(L4054,2)*ROUND(G4054,3),2)</f>
      </c>
      <c s="36" t="s">
        <v>62</v>
      </c>
      <c>
        <f>(M4054*21)/100</f>
      </c>
      <c t="s">
        <v>28</v>
      </c>
    </row>
    <row r="4055" spans="1:5" ht="12.75">
      <c r="A4055" s="35" t="s">
        <v>56</v>
      </c>
      <c r="E4055" s="39" t="s">
        <v>8591</v>
      </c>
    </row>
    <row r="4056" spans="1:5" ht="38.25">
      <c r="A4056" s="35" t="s">
        <v>57</v>
      </c>
      <c r="E4056" s="42" t="s">
        <v>8592</v>
      </c>
    </row>
    <row r="4057" spans="1:5" ht="89.25">
      <c r="A4057" t="s">
        <v>58</v>
      </c>
      <c r="E4057" s="39" t="s">
        <v>8593</v>
      </c>
    </row>
    <row r="4058" spans="1:16" ht="12.75">
      <c r="A4058" t="s">
        <v>50</v>
      </c>
      <c s="34" t="s">
        <v>8594</v>
      </c>
      <c s="34" t="s">
        <v>8595</v>
      </c>
      <c s="35" t="s">
        <v>5</v>
      </c>
      <c s="6" t="s">
        <v>8596</v>
      </c>
      <c s="36" t="s">
        <v>54</v>
      </c>
      <c s="37">
        <v>4</v>
      </c>
      <c s="36">
        <v>0</v>
      </c>
      <c s="36">
        <f>ROUND(G4058*H4058,6)</f>
      </c>
      <c r="L4058" s="38">
        <v>0</v>
      </c>
      <c s="32">
        <f>ROUND(ROUND(L4058,2)*ROUND(G4058,3),2)</f>
      </c>
      <c s="36" t="s">
        <v>62</v>
      </c>
      <c>
        <f>(M4058*21)/100</f>
      </c>
      <c t="s">
        <v>28</v>
      </c>
    </row>
    <row r="4059" spans="1:5" ht="12.75">
      <c r="A4059" s="35" t="s">
        <v>56</v>
      </c>
      <c r="E4059" s="39" t="s">
        <v>8596</v>
      </c>
    </row>
    <row r="4060" spans="1:5" ht="38.25">
      <c r="A4060" s="35" t="s">
        <v>57</v>
      </c>
      <c r="E4060" s="42" t="s">
        <v>8597</v>
      </c>
    </row>
    <row r="4061" spans="1:5" ht="89.25">
      <c r="A4061" t="s">
        <v>58</v>
      </c>
      <c r="E4061" s="39" t="s">
        <v>8598</v>
      </c>
    </row>
    <row r="4062" spans="1:16" ht="12.75">
      <c r="A4062" t="s">
        <v>50</v>
      </c>
      <c s="34" t="s">
        <v>8599</v>
      </c>
      <c s="34" t="s">
        <v>8600</v>
      </c>
      <c s="35" t="s">
        <v>5</v>
      </c>
      <c s="6" t="s">
        <v>8601</v>
      </c>
      <c s="36" t="s">
        <v>54</v>
      </c>
      <c s="37">
        <v>1</v>
      </c>
      <c s="36">
        <v>0</v>
      </c>
      <c s="36">
        <f>ROUND(G4062*H4062,6)</f>
      </c>
      <c r="L4062" s="38">
        <v>0</v>
      </c>
      <c s="32">
        <f>ROUND(ROUND(L4062,2)*ROUND(G4062,3),2)</f>
      </c>
      <c s="36" t="s">
        <v>62</v>
      </c>
      <c>
        <f>(M4062*21)/100</f>
      </c>
      <c t="s">
        <v>28</v>
      </c>
    </row>
    <row r="4063" spans="1:5" ht="12.75">
      <c r="A4063" s="35" t="s">
        <v>56</v>
      </c>
      <c r="E4063" s="39" t="s">
        <v>8601</v>
      </c>
    </row>
    <row r="4064" spans="1:5" ht="38.25">
      <c r="A4064" s="35" t="s">
        <v>57</v>
      </c>
      <c r="E4064" s="42" t="s">
        <v>8602</v>
      </c>
    </row>
    <row r="4065" spans="1:5" ht="89.25">
      <c r="A4065" t="s">
        <v>58</v>
      </c>
      <c r="E4065" s="39" t="s">
        <v>8603</v>
      </c>
    </row>
    <row r="4066" spans="1:16" ht="25.5">
      <c r="A4066" t="s">
        <v>50</v>
      </c>
      <c s="34" t="s">
        <v>8604</v>
      </c>
      <c s="34" t="s">
        <v>8605</v>
      </c>
      <c s="35" t="s">
        <v>5</v>
      </c>
      <c s="6" t="s">
        <v>8606</v>
      </c>
      <c s="36" t="s">
        <v>2716</v>
      </c>
      <c s="37">
        <v>931.404</v>
      </c>
      <c s="36">
        <v>0</v>
      </c>
      <c s="36">
        <f>ROUND(G4066*H4066,6)</f>
      </c>
      <c r="L4066" s="38">
        <v>0</v>
      </c>
      <c s="32">
        <f>ROUND(ROUND(L4066,2)*ROUND(G4066,3),2)</f>
      </c>
      <c s="36" t="s">
        <v>62</v>
      </c>
      <c>
        <f>(M4066*21)/100</f>
      </c>
      <c t="s">
        <v>28</v>
      </c>
    </row>
    <row r="4067" spans="1:5" ht="25.5">
      <c r="A4067" s="35" t="s">
        <v>56</v>
      </c>
      <c r="E4067" s="39" t="s">
        <v>8606</v>
      </c>
    </row>
    <row r="4068" spans="1:5" ht="25.5">
      <c r="A4068" s="35" t="s">
        <v>57</v>
      </c>
      <c r="E4068" s="42" t="s">
        <v>8607</v>
      </c>
    </row>
    <row r="4069" spans="1:5" ht="140.25">
      <c r="A4069" t="s">
        <v>58</v>
      </c>
      <c r="E4069" s="39" t="s">
        <v>8608</v>
      </c>
    </row>
    <row r="4070" spans="1:16" ht="25.5">
      <c r="A4070" t="s">
        <v>50</v>
      </c>
      <c s="34" t="s">
        <v>8609</v>
      </c>
      <c s="34" t="s">
        <v>8610</v>
      </c>
      <c s="35" t="s">
        <v>5</v>
      </c>
      <c s="6" t="s">
        <v>8611</v>
      </c>
      <c s="36" t="s">
        <v>2716</v>
      </c>
      <c s="37">
        <v>860</v>
      </c>
      <c s="36">
        <v>0</v>
      </c>
      <c s="36">
        <f>ROUND(G4070*H4070,6)</f>
      </c>
      <c r="L4070" s="38">
        <v>0</v>
      </c>
      <c s="32">
        <f>ROUND(ROUND(L4070,2)*ROUND(G4070,3),2)</f>
      </c>
      <c s="36" t="s">
        <v>62</v>
      </c>
      <c>
        <f>(M4070*21)/100</f>
      </c>
      <c t="s">
        <v>28</v>
      </c>
    </row>
    <row r="4071" spans="1:5" ht="25.5">
      <c r="A4071" s="35" t="s">
        <v>56</v>
      </c>
      <c r="E4071" s="39" t="s">
        <v>8611</v>
      </c>
    </row>
    <row r="4072" spans="1:5" ht="25.5">
      <c r="A4072" s="35" t="s">
        <v>57</v>
      </c>
      <c r="E4072" s="42" t="s">
        <v>8612</v>
      </c>
    </row>
    <row r="4073" spans="1:5" ht="140.25">
      <c r="A4073" t="s">
        <v>58</v>
      </c>
      <c r="E4073" s="39" t="s">
        <v>8613</v>
      </c>
    </row>
    <row r="4074" spans="1:16" ht="25.5">
      <c r="A4074" t="s">
        <v>50</v>
      </c>
      <c s="34" t="s">
        <v>8614</v>
      </c>
      <c s="34" t="s">
        <v>8615</v>
      </c>
      <c s="35" t="s">
        <v>5</v>
      </c>
      <c s="6" t="s">
        <v>8616</v>
      </c>
      <c s="36" t="s">
        <v>2716</v>
      </c>
      <c s="37">
        <v>137.789</v>
      </c>
      <c s="36">
        <v>0</v>
      </c>
      <c s="36">
        <f>ROUND(G4074*H4074,6)</f>
      </c>
      <c r="L4074" s="38">
        <v>0</v>
      </c>
      <c s="32">
        <f>ROUND(ROUND(L4074,2)*ROUND(G4074,3),2)</f>
      </c>
      <c s="36" t="s">
        <v>62</v>
      </c>
      <c>
        <f>(M4074*21)/100</f>
      </c>
      <c t="s">
        <v>28</v>
      </c>
    </row>
    <row r="4075" spans="1:5" ht="25.5">
      <c r="A4075" s="35" t="s">
        <v>56</v>
      </c>
      <c r="E4075" s="39" t="s">
        <v>8616</v>
      </c>
    </row>
    <row r="4076" spans="1:5" ht="25.5">
      <c r="A4076" s="35" t="s">
        <v>57</v>
      </c>
      <c r="E4076" s="42" t="s">
        <v>8617</v>
      </c>
    </row>
    <row r="4077" spans="1:5" ht="140.25">
      <c r="A4077" t="s">
        <v>58</v>
      </c>
      <c r="E4077" s="39" t="s">
        <v>8618</v>
      </c>
    </row>
    <row r="4078" spans="1:16" ht="25.5">
      <c r="A4078" t="s">
        <v>50</v>
      </c>
      <c s="34" t="s">
        <v>8619</v>
      </c>
      <c s="34" t="s">
        <v>8620</v>
      </c>
      <c s="35" t="s">
        <v>5</v>
      </c>
      <c s="6" t="s">
        <v>8621</v>
      </c>
      <c s="36" t="s">
        <v>2716</v>
      </c>
      <c s="37">
        <v>180.176</v>
      </c>
      <c s="36">
        <v>0</v>
      </c>
      <c s="36">
        <f>ROUND(G4078*H4078,6)</f>
      </c>
      <c r="L4078" s="38">
        <v>0</v>
      </c>
      <c s="32">
        <f>ROUND(ROUND(L4078,2)*ROUND(G4078,3),2)</f>
      </c>
      <c s="36" t="s">
        <v>62</v>
      </c>
      <c>
        <f>(M4078*21)/100</f>
      </c>
      <c t="s">
        <v>28</v>
      </c>
    </row>
    <row r="4079" spans="1:5" ht="25.5">
      <c r="A4079" s="35" t="s">
        <v>56</v>
      </c>
      <c r="E4079" s="39" t="s">
        <v>8621</v>
      </c>
    </row>
    <row r="4080" spans="1:5" ht="25.5">
      <c r="A4080" s="35" t="s">
        <v>57</v>
      </c>
      <c r="E4080" s="42" t="s">
        <v>8622</v>
      </c>
    </row>
    <row r="4081" spans="1:5" ht="140.25">
      <c r="A4081" t="s">
        <v>58</v>
      </c>
      <c r="E4081" s="39" t="s">
        <v>8623</v>
      </c>
    </row>
    <row r="4082" spans="1:16" ht="12.75">
      <c r="A4082" t="s">
        <v>50</v>
      </c>
      <c s="34" t="s">
        <v>8624</v>
      </c>
      <c s="34" t="s">
        <v>8625</v>
      </c>
      <c s="35" t="s">
        <v>5</v>
      </c>
      <c s="6" t="s">
        <v>8626</v>
      </c>
      <c s="36" t="s">
        <v>54</v>
      </c>
      <c s="37">
        <v>1</v>
      </c>
      <c s="36">
        <v>0</v>
      </c>
      <c s="36">
        <f>ROUND(G4082*H4082,6)</f>
      </c>
      <c r="L4082" s="38">
        <v>0</v>
      </c>
      <c s="32">
        <f>ROUND(ROUND(L4082,2)*ROUND(G4082,3),2)</f>
      </c>
      <c s="36" t="s">
        <v>62</v>
      </c>
      <c>
        <f>(M4082*21)/100</f>
      </c>
      <c t="s">
        <v>28</v>
      </c>
    </row>
    <row r="4083" spans="1:5" ht="12.75">
      <c r="A4083" s="35" t="s">
        <v>56</v>
      </c>
      <c r="E4083" s="39" t="s">
        <v>8626</v>
      </c>
    </row>
    <row r="4084" spans="1:5" ht="38.25">
      <c r="A4084" s="35" t="s">
        <v>57</v>
      </c>
      <c r="E4084" s="42" t="s">
        <v>8627</v>
      </c>
    </row>
    <row r="4085" spans="1:5" ht="89.25">
      <c r="A4085" t="s">
        <v>58</v>
      </c>
      <c r="E4085" s="39" t="s">
        <v>8628</v>
      </c>
    </row>
    <row r="4086" spans="1:16" ht="12.75">
      <c r="A4086" t="s">
        <v>50</v>
      </c>
      <c s="34" t="s">
        <v>8629</v>
      </c>
      <c s="34" t="s">
        <v>8630</v>
      </c>
      <c s="35" t="s">
        <v>5</v>
      </c>
      <c s="6" t="s">
        <v>8631</v>
      </c>
      <c s="36" t="s">
        <v>54</v>
      </c>
      <c s="37">
        <v>1</v>
      </c>
      <c s="36">
        <v>0</v>
      </c>
      <c s="36">
        <f>ROUND(G4086*H4086,6)</f>
      </c>
      <c r="L4086" s="38">
        <v>0</v>
      </c>
      <c s="32">
        <f>ROUND(ROUND(L4086,2)*ROUND(G4086,3),2)</f>
      </c>
      <c s="36" t="s">
        <v>62</v>
      </c>
      <c>
        <f>(M4086*21)/100</f>
      </c>
      <c t="s">
        <v>28</v>
      </c>
    </row>
    <row r="4087" spans="1:5" ht="12.75">
      <c r="A4087" s="35" t="s">
        <v>56</v>
      </c>
      <c r="E4087" s="39" t="s">
        <v>8631</v>
      </c>
    </row>
    <row r="4088" spans="1:5" ht="38.25">
      <c r="A4088" s="35" t="s">
        <v>57</v>
      </c>
      <c r="E4088" s="42" t="s">
        <v>8632</v>
      </c>
    </row>
    <row r="4089" spans="1:5" ht="89.25">
      <c r="A4089" t="s">
        <v>58</v>
      </c>
      <c r="E4089" s="39" t="s">
        <v>8633</v>
      </c>
    </row>
    <row r="4090" spans="1:16" ht="12.75">
      <c r="A4090" t="s">
        <v>50</v>
      </c>
      <c s="34" t="s">
        <v>8634</v>
      </c>
      <c s="34" t="s">
        <v>8635</v>
      </c>
      <c s="35" t="s">
        <v>5</v>
      </c>
      <c s="6" t="s">
        <v>8636</v>
      </c>
      <c s="36" t="s">
        <v>54</v>
      </c>
      <c s="37">
        <v>4</v>
      </c>
      <c s="36">
        <v>0</v>
      </c>
      <c s="36">
        <f>ROUND(G4090*H4090,6)</f>
      </c>
      <c r="L4090" s="38">
        <v>0</v>
      </c>
      <c s="32">
        <f>ROUND(ROUND(L4090,2)*ROUND(G4090,3),2)</f>
      </c>
      <c s="36" t="s">
        <v>62</v>
      </c>
      <c>
        <f>(M4090*21)/100</f>
      </c>
      <c t="s">
        <v>28</v>
      </c>
    </row>
    <row r="4091" spans="1:5" ht="12.75">
      <c r="A4091" s="35" t="s">
        <v>56</v>
      </c>
      <c r="E4091" s="39" t="s">
        <v>8636</v>
      </c>
    </row>
    <row r="4092" spans="1:5" ht="38.25">
      <c r="A4092" s="35" t="s">
        <v>57</v>
      </c>
      <c r="E4092" s="42" t="s">
        <v>8637</v>
      </c>
    </row>
    <row r="4093" spans="1:5" ht="89.25">
      <c r="A4093" t="s">
        <v>58</v>
      </c>
      <c r="E4093" s="39" t="s">
        <v>8638</v>
      </c>
    </row>
    <row r="4094" spans="1:16" ht="12.75">
      <c r="A4094" t="s">
        <v>50</v>
      </c>
      <c s="34" t="s">
        <v>8639</v>
      </c>
      <c s="34" t="s">
        <v>8640</v>
      </c>
      <c s="35" t="s">
        <v>5</v>
      </c>
      <c s="6" t="s">
        <v>8641</v>
      </c>
      <c s="36" t="s">
        <v>54</v>
      </c>
      <c s="37">
        <v>4</v>
      </c>
      <c s="36">
        <v>0</v>
      </c>
      <c s="36">
        <f>ROUND(G4094*H4094,6)</f>
      </c>
      <c r="L4094" s="38">
        <v>0</v>
      </c>
      <c s="32">
        <f>ROUND(ROUND(L4094,2)*ROUND(G4094,3),2)</f>
      </c>
      <c s="36" t="s">
        <v>62</v>
      </c>
      <c>
        <f>(M4094*21)/100</f>
      </c>
      <c t="s">
        <v>28</v>
      </c>
    </row>
    <row r="4095" spans="1:5" ht="12.75">
      <c r="A4095" s="35" t="s">
        <v>56</v>
      </c>
      <c r="E4095" s="39" t="s">
        <v>8641</v>
      </c>
    </row>
    <row r="4096" spans="1:5" ht="38.25">
      <c r="A4096" s="35" t="s">
        <v>57</v>
      </c>
      <c r="E4096" s="42" t="s">
        <v>8642</v>
      </c>
    </row>
    <row r="4097" spans="1:5" ht="89.25">
      <c r="A4097" t="s">
        <v>58</v>
      </c>
      <c r="E4097" s="39" t="s">
        <v>8643</v>
      </c>
    </row>
    <row r="4098" spans="1:16" ht="12.75">
      <c r="A4098" t="s">
        <v>50</v>
      </c>
      <c s="34" t="s">
        <v>8644</v>
      </c>
      <c s="34" t="s">
        <v>8645</v>
      </c>
      <c s="35" t="s">
        <v>5</v>
      </c>
      <c s="6" t="s">
        <v>8646</v>
      </c>
      <c s="36" t="s">
        <v>54</v>
      </c>
      <c s="37">
        <v>1</v>
      </c>
      <c s="36">
        <v>0</v>
      </c>
      <c s="36">
        <f>ROUND(G4098*H4098,6)</f>
      </c>
      <c r="L4098" s="38">
        <v>0</v>
      </c>
      <c s="32">
        <f>ROUND(ROUND(L4098,2)*ROUND(G4098,3),2)</f>
      </c>
      <c s="36" t="s">
        <v>62</v>
      </c>
      <c>
        <f>(M4098*21)/100</f>
      </c>
      <c t="s">
        <v>28</v>
      </c>
    </row>
    <row r="4099" spans="1:5" ht="12.75">
      <c r="A4099" s="35" t="s">
        <v>56</v>
      </c>
      <c r="E4099" s="39" t="s">
        <v>8646</v>
      </c>
    </row>
    <row r="4100" spans="1:5" ht="38.25">
      <c r="A4100" s="35" t="s">
        <v>57</v>
      </c>
      <c r="E4100" s="42" t="s">
        <v>8647</v>
      </c>
    </row>
    <row r="4101" spans="1:5" ht="89.25">
      <c r="A4101" t="s">
        <v>58</v>
      </c>
      <c r="E4101" s="39" t="s">
        <v>8648</v>
      </c>
    </row>
    <row r="4102" spans="1:16" ht="12.75">
      <c r="A4102" t="s">
        <v>50</v>
      </c>
      <c s="34" t="s">
        <v>8649</v>
      </c>
      <c s="34" t="s">
        <v>8650</v>
      </c>
      <c s="35" t="s">
        <v>5</v>
      </c>
      <c s="6" t="s">
        <v>8651</v>
      </c>
      <c s="36" t="s">
        <v>54</v>
      </c>
      <c s="37">
        <v>4</v>
      </c>
      <c s="36">
        <v>0</v>
      </c>
      <c s="36">
        <f>ROUND(G4102*H4102,6)</f>
      </c>
      <c r="L4102" s="38">
        <v>0</v>
      </c>
      <c s="32">
        <f>ROUND(ROUND(L4102,2)*ROUND(G4102,3),2)</f>
      </c>
      <c s="36" t="s">
        <v>62</v>
      </c>
      <c>
        <f>(M4102*21)/100</f>
      </c>
      <c t="s">
        <v>28</v>
      </c>
    </row>
    <row r="4103" spans="1:5" ht="12.75">
      <c r="A4103" s="35" t="s">
        <v>56</v>
      </c>
      <c r="E4103" s="39" t="s">
        <v>8651</v>
      </c>
    </row>
    <row r="4104" spans="1:5" ht="38.25">
      <c r="A4104" s="35" t="s">
        <v>57</v>
      </c>
      <c r="E4104" s="42" t="s">
        <v>8652</v>
      </c>
    </row>
    <row r="4105" spans="1:5" ht="89.25">
      <c r="A4105" t="s">
        <v>58</v>
      </c>
      <c r="E4105" s="39" t="s">
        <v>8653</v>
      </c>
    </row>
    <row r="4106" spans="1:16" ht="12.75">
      <c r="A4106" t="s">
        <v>50</v>
      </c>
      <c s="34" t="s">
        <v>8654</v>
      </c>
      <c s="34" t="s">
        <v>8655</v>
      </c>
      <c s="35" t="s">
        <v>5</v>
      </c>
      <c s="6" t="s">
        <v>8656</v>
      </c>
      <c s="36" t="s">
        <v>54</v>
      </c>
      <c s="37">
        <v>2</v>
      </c>
      <c s="36">
        <v>0</v>
      </c>
      <c s="36">
        <f>ROUND(G4106*H4106,6)</f>
      </c>
      <c r="L4106" s="38">
        <v>0</v>
      </c>
      <c s="32">
        <f>ROUND(ROUND(L4106,2)*ROUND(G4106,3),2)</f>
      </c>
      <c s="36" t="s">
        <v>62</v>
      </c>
      <c>
        <f>(M4106*21)/100</f>
      </c>
      <c t="s">
        <v>28</v>
      </c>
    </row>
    <row r="4107" spans="1:5" ht="12.75">
      <c r="A4107" s="35" t="s">
        <v>56</v>
      </c>
      <c r="E4107" s="39" t="s">
        <v>8656</v>
      </c>
    </row>
    <row r="4108" spans="1:5" ht="38.25">
      <c r="A4108" s="35" t="s">
        <v>57</v>
      </c>
      <c r="E4108" s="42" t="s">
        <v>8657</v>
      </c>
    </row>
    <row r="4109" spans="1:5" ht="89.25">
      <c r="A4109" t="s">
        <v>58</v>
      </c>
      <c r="E4109" s="39" t="s">
        <v>8658</v>
      </c>
    </row>
    <row r="4110" spans="1:16" ht="12.75">
      <c r="A4110" t="s">
        <v>50</v>
      </c>
      <c s="34" t="s">
        <v>8659</v>
      </c>
      <c s="34" t="s">
        <v>8660</v>
      </c>
      <c s="35" t="s">
        <v>5</v>
      </c>
      <c s="6" t="s">
        <v>8661</v>
      </c>
      <c s="36" t="s">
        <v>54</v>
      </c>
      <c s="37">
        <v>2</v>
      </c>
      <c s="36">
        <v>0</v>
      </c>
      <c s="36">
        <f>ROUND(G4110*H4110,6)</f>
      </c>
      <c r="L4110" s="38">
        <v>0</v>
      </c>
      <c s="32">
        <f>ROUND(ROUND(L4110,2)*ROUND(G4110,3),2)</f>
      </c>
      <c s="36" t="s">
        <v>62</v>
      </c>
      <c>
        <f>(M4110*21)/100</f>
      </c>
      <c t="s">
        <v>28</v>
      </c>
    </row>
    <row r="4111" spans="1:5" ht="12.75">
      <c r="A4111" s="35" t="s">
        <v>56</v>
      </c>
      <c r="E4111" s="39" t="s">
        <v>8661</v>
      </c>
    </row>
    <row r="4112" spans="1:5" ht="38.25">
      <c r="A4112" s="35" t="s">
        <v>57</v>
      </c>
      <c r="E4112" s="42" t="s">
        <v>8662</v>
      </c>
    </row>
    <row r="4113" spans="1:5" ht="89.25">
      <c r="A4113" t="s">
        <v>58</v>
      </c>
      <c r="E4113" s="39" t="s">
        <v>8663</v>
      </c>
    </row>
    <row r="4114" spans="1:16" ht="12.75">
      <c r="A4114" t="s">
        <v>50</v>
      </c>
      <c s="34" t="s">
        <v>8664</v>
      </c>
      <c s="34" t="s">
        <v>8665</v>
      </c>
      <c s="35" t="s">
        <v>5</v>
      </c>
      <c s="6" t="s">
        <v>8666</v>
      </c>
      <c s="36" t="s">
        <v>54</v>
      </c>
      <c s="37">
        <v>2</v>
      </c>
      <c s="36">
        <v>0</v>
      </c>
      <c s="36">
        <f>ROUND(G4114*H4114,6)</f>
      </c>
      <c r="L4114" s="38">
        <v>0</v>
      </c>
      <c s="32">
        <f>ROUND(ROUND(L4114,2)*ROUND(G4114,3),2)</f>
      </c>
      <c s="36" t="s">
        <v>62</v>
      </c>
      <c>
        <f>(M4114*21)/100</f>
      </c>
      <c t="s">
        <v>28</v>
      </c>
    </row>
    <row r="4115" spans="1:5" ht="12.75">
      <c r="A4115" s="35" t="s">
        <v>56</v>
      </c>
      <c r="E4115" s="39" t="s">
        <v>8666</v>
      </c>
    </row>
    <row r="4116" spans="1:5" ht="38.25">
      <c r="A4116" s="35" t="s">
        <v>57</v>
      </c>
      <c r="E4116" s="42" t="s">
        <v>8667</v>
      </c>
    </row>
    <row r="4117" spans="1:5" ht="89.25">
      <c r="A4117" t="s">
        <v>58</v>
      </c>
      <c r="E4117" s="39" t="s">
        <v>8668</v>
      </c>
    </row>
    <row r="4118" spans="1:16" ht="12.75">
      <c r="A4118" t="s">
        <v>50</v>
      </c>
      <c s="34" t="s">
        <v>8669</v>
      </c>
      <c s="34" t="s">
        <v>8670</v>
      </c>
      <c s="35" t="s">
        <v>5</v>
      </c>
      <c s="6" t="s">
        <v>8671</v>
      </c>
      <c s="36" t="s">
        <v>54</v>
      </c>
      <c s="37">
        <v>2</v>
      </c>
      <c s="36">
        <v>0</v>
      </c>
      <c s="36">
        <f>ROUND(G4118*H4118,6)</f>
      </c>
      <c r="L4118" s="38">
        <v>0</v>
      </c>
      <c s="32">
        <f>ROUND(ROUND(L4118,2)*ROUND(G4118,3),2)</f>
      </c>
      <c s="36" t="s">
        <v>62</v>
      </c>
      <c>
        <f>(M4118*21)/100</f>
      </c>
      <c t="s">
        <v>28</v>
      </c>
    </row>
    <row r="4119" spans="1:5" ht="12.75">
      <c r="A4119" s="35" t="s">
        <v>56</v>
      </c>
      <c r="E4119" s="39" t="s">
        <v>8671</v>
      </c>
    </row>
    <row r="4120" spans="1:5" ht="38.25">
      <c r="A4120" s="35" t="s">
        <v>57</v>
      </c>
      <c r="E4120" s="42" t="s">
        <v>8672</v>
      </c>
    </row>
    <row r="4121" spans="1:5" ht="89.25">
      <c r="A4121" t="s">
        <v>58</v>
      </c>
      <c r="E4121" s="39" t="s">
        <v>8673</v>
      </c>
    </row>
    <row r="4122" spans="1:16" ht="12.75">
      <c r="A4122" t="s">
        <v>50</v>
      </c>
      <c s="34" t="s">
        <v>8674</v>
      </c>
      <c s="34" t="s">
        <v>8675</v>
      </c>
      <c s="35" t="s">
        <v>5</v>
      </c>
      <c s="6" t="s">
        <v>8676</v>
      </c>
      <c s="36" t="s">
        <v>54</v>
      </c>
      <c s="37">
        <v>1</v>
      </c>
      <c s="36">
        <v>0</v>
      </c>
      <c s="36">
        <f>ROUND(G4122*H4122,6)</f>
      </c>
      <c r="L4122" s="38">
        <v>0</v>
      </c>
      <c s="32">
        <f>ROUND(ROUND(L4122,2)*ROUND(G4122,3),2)</f>
      </c>
      <c s="36" t="s">
        <v>62</v>
      </c>
      <c>
        <f>(M4122*21)/100</f>
      </c>
      <c t="s">
        <v>28</v>
      </c>
    </row>
    <row r="4123" spans="1:5" ht="12.75">
      <c r="A4123" s="35" t="s">
        <v>56</v>
      </c>
      <c r="E4123" s="39" t="s">
        <v>8676</v>
      </c>
    </row>
    <row r="4124" spans="1:5" ht="38.25">
      <c r="A4124" s="35" t="s">
        <v>57</v>
      </c>
      <c r="E4124" s="42" t="s">
        <v>8677</v>
      </c>
    </row>
    <row r="4125" spans="1:5" ht="89.25">
      <c r="A4125" t="s">
        <v>58</v>
      </c>
      <c r="E4125" s="39" t="s">
        <v>8678</v>
      </c>
    </row>
    <row r="4126" spans="1:16" ht="12.75">
      <c r="A4126" t="s">
        <v>50</v>
      </c>
      <c s="34" t="s">
        <v>8679</v>
      </c>
      <c s="34" t="s">
        <v>8680</v>
      </c>
      <c s="35" t="s">
        <v>5</v>
      </c>
      <c s="6" t="s">
        <v>8681</v>
      </c>
      <c s="36" t="s">
        <v>54</v>
      </c>
      <c s="37">
        <v>2</v>
      </c>
      <c s="36">
        <v>0</v>
      </c>
      <c s="36">
        <f>ROUND(G4126*H4126,6)</f>
      </c>
      <c r="L4126" s="38">
        <v>0</v>
      </c>
      <c s="32">
        <f>ROUND(ROUND(L4126,2)*ROUND(G4126,3),2)</f>
      </c>
      <c s="36" t="s">
        <v>62</v>
      </c>
      <c>
        <f>(M4126*21)/100</f>
      </c>
      <c t="s">
        <v>28</v>
      </c>
    </row>
    <row r="4127" spans="1:5" ht="12.75">
      <c r="A4127" s="35" t="s">
        <v>56</v>
      </c>
      <c r="E4127" s="39" t="s">
        <v>8681</v>
      </c>
    </row>
    <row r="4128" spans="1:5" ht="38.25">
      <c r="A4128" s="35" t="s">
        <v>57</v>
      </c>
      <c r="E4128" s="42" t="s">
        <v>8682</v>
      </c>
    </row>
    <row r="4129" spans="1:5" ht="89.25">
      <c r="A4129" t="s">
        <v>58</v>
      </c>
      <c r="E4129" s="39" t="s">
        <v>8683</v>
      </c>
    </row>
    <row r="4130" spans="1:16" ht="12.75">
      <c r="A4130" t="s">
        <v>50</v>
      </c>
      <c s="34" t="s">
        <v>8684</v>
      </c>
      <c s="34" t="s">
        <v>8685</v>
      </c>
      <c s="35" t="s">
        <v>5</v>
      </c>
      <c s="6" t="s">
        <v>8686</v>
      </c>
      <c s="36" t="s">
        <v>54</v>
      </c>
      <c s="37">
        <v>1</v>
      </c>
      <c s="36">
        <v>0</v>
      </c>
      <c s="36">
        <f>ROUND(G4130*H4130,6)</f>
      </c>
      <c r="L4130" s="38">
        <v>0</v>
      </c>
      <c s="32">
        <f>ROUND(ROUND(L4130,2)*ROUND(G4130,3),2)</f>
      </c>
      <c s="36" t="s">
        <v>62</v>
      </c>
      <c>
        <f>(M4130*21)/100</f>
      </c>
      <c t="s">
        <v>28</v>
      </c>
    </row>
    <row r="4131" spans="1:5" ht="12.75">
      <c r="A4131" s="35" t="s">
        <v>56</v>
      </c>
      <c r="E4131" s="39" t="s">
        <v>8686</v>
      </c>
    </row>
    <row r="4132" spans="1:5" ht="38.25">
      <c r="A4132" s="35" t="s">
        <v>57</v>
      </c>
      <c r="E4132" s="42" t="s">
        <v>8687</v>
      </c>
    </row>
    <row r="4133" spans="1:5" ht="89.25">
      <c r="A4133" t="s">
        <v>58</v>
      </c>
      <c r="E4133" s="39" t="s">
        <v>8688</v>
      </c>
    </row>
    <row r="4134" spans="1:16" ht="12.75">
      <c r="A4134" t="s">
        <v>50</v>
      </c>
      <c s="34" t="s">
        <v>8689</v>
      </c>
      <c s="34" t="s">
        <v>8690</v>
      </c>
      <c s="35" t="s">
        <v>5</v>
      </c>
      <c s="6" t="s">
        <v>8691</v>
      </c>
      <c s="36" t="s">
        <v>54</v>
      </c>
      <c s="37">
        <v>2</v>
      </c>
      <c s="36">
        <v>0</v>
      </c>
      <c s="36">
        <f>ROUND(G4134*H4134,6)</f>
      </c>
      <c r="L4134" s="38">
        <v>0</v>
      </c>
      <c s="32">
        <f>ROUND(ROUND(L4134,2)*ROUND(G4134,3),2)</f>
      </c>
      <c s="36" t="s">
        <v>62</v>
      </c>
      <c>
        <f>(M4134*21)/100</f>
      </c>
      <c t="s">
        <v>28</v>
      </c>
    </row>
    <row r="4135" spans="1:5" ht="12.75">
      <c r="A4135" s="35" t="s">
        <v>56</v>
      </c>
      <c r="E4135" s="39" t="s">
        <v>8691</v>
      </c>
    </row>
    <row r="4136" spans="1:5" ht="38.25">
      <c r="A4136" s="35" t="s">
        <v>57</v>
      </c>
      <c r="E4136" s="42" t="s">
        <v>8692</v>
      </c>
    </row>
    <row r="4137" spans="1:5" ht="89.25">
      <c r="A4137" t="s">
        <v>58</v>
      </c>
      <c r="E4137" s="39" t="s">
        <v>8693</v>
      </c>
    </row>
    <row r="4138" spans="1:16" ht="12.75">
      <c r="A4138" t="s">
        <v>50</v>
      </c>
      <c s="34" t="s">
        <v>8694</v>
      </c>
      <c s="34" t="s">
        <v>8695</v>
      </c>
      <c s="35" t="s">
        <v>5</v>
      </c>
      <c s="6" t="s">
        <v>8696</v>
      </c>
      <c s="36" t="s">
        <v>54</v>
      </c>
      <c s="37">
        <v>1</v>
      </c>
      <c s="36">
        <v>0</v>
      </c>
      <c s="36">
        <f>ROUND(G4138*H4138,6)</f>
      </c>
      <c r="L4138" s="38">
        <v>0</v>
      </c>
      <c s="32">
        <f>ROUND(ROUND(L4138,2)*ROUND(G4138,3),2)</f>
      </c>
      <c s="36" t="s">
        <v>62</v>
      </c>
      <c>
        <f>(M4138*21)/100</f>
      </c>
      <c t="s">
        <v>28</v>
      </c>
    </row>
    <row r="4139" spans="1:5" ht="12.75">
      <c r="A4139" s="35" t="s">
        <v>56</v>
      </c>
      <c r="E4139" s="39" t="s">
        <v>8696</v>
      </c>
    </row>
    <row r="4140" spans="1:5" ht="38.25">
      <c r="A4140" s="35" t="s">
        <v>57</v>
      </c>
      <c r="E4140" s="42" t="s">
        <v>8697</v>
      </c>
    </row>
    <row r="4141" spans="1:5" ht="89.25">
      <c r="A4141" t="s">
        <v>58</v>
      </c>
      <c r="E4141" s="39" t="s">
        <v>8698</v>
      </c>
    </row>
    <row r="4142" spans="1:16" ht="12.75">
      <c r="A4142" t="s">
        <v>50</v>
      </c>
      <c s="34" t="s">
        <v>8699</v>
      </c>
      <c s="34" t="s">
        <v>8700</v>
      </c>
      <c s="35" t="s">
        <v>5</v>
      </c>
      <c s="6" t="s">
        <v>8701</v>
      </c>
      <c s="36" t="s">
        <v>54</v>
      </c>
      <c s="37">
        <v>1</v>
      </c>
      <c s="36">
        <v>0</v>
      </c>
      <c s="36">
        <f>ROUND(G4142*H4142,6)</f>
      </c>
      <c r="L4142" s="38">
        <v>0</v>
      </c>
      <c s="32">
        <f>ROUND(ROUND(L4142,2)*ROUND(G4142,3),2)</f>
      </c>
      <c s="36" t="s">
        <v>62</v>
      </c>
      <c>
        <f>(M4142*21)/100</f>
      </c>
      <c t="s">
        <v>28</v>
      </c>
    </row>
    <row r="4143" spans="1:5" ht="12.75">
      <c r="A4143" s="35" t="s">
        <v>56</v>
      </c>
      <c r="E4143" s="39" t="s">
        <v>8701</v>
      </c>
    </row>
    <row r="4144" spans="1:5" ht="38.25">
      <c r="A4144" s="35" t="s">
        <v>57</v>
      </c>
      <c r="E4144" s="42" t="s">
        <v>8702</v>
      </c>
    </row>
    <row r="4145" spans="1:5" ht="89.25">
      <c r="A4145" t="s">
        <v>58</v>
      </c>
      <c r="E4145" s="39" t="s">
        <v>8703</v>
      </c>
    </row>
    <row r="4146" spans="1:16" ht="12.75">
      <c r="A4146" t="s">
        <v>50</v>
      </c>
      <c s="34" t="s">
        <v>8704</v>
      </c>
      <c s="34" t="s">
        <v>8705</v>
      </c>
      <c s="35" t="s">
        <v>5</v>
      </c>
      <c s="6" t="s">
        <v>8706</v>
      </c>
      <c s="36" t="s">
        <v>54</v>
      </c>
      <c s="37">
        <v>1</v>
      </c>
      <c s="36">
        <v>0</v>
      </c>
      <c s="36">
        <f>ROUND(G4146*H4146,6)</f>
      </c>
      <c r="L4146" s="38">
        <v>0</v>
      </c>
      <c s="32">
        <f>ROUND(ROUND(L4146,2)*ROUND(G4146,3),2)</f>
      </c>
      <c s="36" t="s">
        <v>62</v>
      </c>
      <c>
        <f>(M4146*21)/100</f>
      </c>
      <c t="s">
        <v>28</v>
      </c>
    </row>
    <row r="4147" spans="1:5" ht="12.75">
      <c r="A4147" s="35" t="s">
        <v>56</v>
      </c>
      <c r="E4147" s="39" t="s">
        <v>8706</v>
      </c>
    </row>
    <row r="4148" spans="1:5" ht="38.25">
      <c r="A4148" s="35" t="s">
        <v>57</v>
      </c>
      <c r="E4148" s="42" t="s">
        <v>8707</v>
      </c>
    </row>
    <row r="4149" spans="1:5" ht="89.25">
      <c r="A4149" t="s">
        <v>58</v>
      </c>
      <c r="E4149" s="39" t="s">
        <v>8708</v>
      </c>
    </row>
    <row r="4150" spans="1:16" ht="12.75">
      <c r="A4150" t="s">
        <v>50</v>
      </c>
      <c s="34" t="s">
        <v>8709</v>
      </c>
      <c s="34" t="s">
        <v>8710</v>
      </c>
      <c s="35" t="s">
        <v>5</v>
      </c>
      <c s="6" t="s">
        <v>8711</v>
      </c>
      <c s="36" t="s">
        <v>54</v>
      </c>
      <c s="37">
        <v>3</v>
      </c>
      <c s="36">
        <v>0</v>
      </c>
      <c s="36">
        <f>ROUND(G4150*H4150,6)</f>
      </c>
      <c r="L4150" s="38">
        <v>0</v>
      </c>
      <c s="32">
        <f>ROUND(ROUND(L4150,2)*ROUND(G4150,3),2)</f>
      </c>
      <c s="36" t="s">
        <v>62</v>
      </c>
      <c>
        <f>(M4150*21)/100</f>
      </c>
      <c t="s">
        <v>28</v>
      </c>
    </row>
    <row r="4151" spans="1:5" ht="12.75">
      <c r="A4151" s="35" t="s">
        <v>56</v>
      </c>
      <c r="E4151" s="39" t="s">
        <v>8711</v>
      </c>
    </row>
    <row r="4152" spans="1:5" ht="38.25">
      <c r="A4152" s="35" t="s">
        <v>57</v>
      </c>
      <c r="E4152" s="42" t="s">
        <v>8712</v>
      </c>
    </row>
    <row r="4153" spans="1:5" ht="89.25">
      <c r="A4153" t="s">
        <v>58</v>
      </c>
      <c r="E4153" s="39" t="s">
        <v>8713</v>
      </c>
    </row>
    <row r="4154" spans="1:16" ht="12.75">
      <c r="A4154" t="s">
        <v>50</v>
      </c>
      <c s="34" t="s">
        <v>8714</v>
      </c>
      <c s="34" t="s">
        <v>8715</v>
      </c>
      <c s="35" t="s">
        <v>5</v>
      </c>
      <c s="6" t="s">
        <v>8716</v>
      </c>
      <c s="36" t="s">
        <v>54</v>
      </c>
      <c s="37">
        <v>2</v>
      </c>
      <c s="36">
        <v>0</v>
      </c>
      <c s="36">
        <f>ROUND(G4154*H4154,6)</f>
      </c>
      <c r="L4154" s="38">
        <v>0</v>
      </c>
      <c s="32">
        <f>ROUND(ROUND(L4154,2)*ROUND(G4154,3),2)</f>
      </c>
      <c s="36" t="s">
        <v>62</v>
      </c>
      <c>
        <f>(M4154*21)/100</f>
      </c>
      <c t="s">
        <v>28</v>
      </c>
    </row>
    <row r="4155" spans="1:5" ht="12.75">
      <c r="A4155" s="35" t="s">
        <v>56</v>
      </c>
      <c r="E4155" s="39" t="s">
        <v>8716</v>
      </c>
    </row>
    <row r="4156" spans="1:5" ht="38.25">
      <c r="A4156" s="35" t="s">
        <v>57</v>
      </c>
      <c r="E4156" s="42" t="s">
        <v>8717</v>
      </c>
    </row>
    <row r="4157" spans="1:5" ht="89.25">
      <c r="A4157" t="s">
        <v>58</v>
      </c>
      <c r="E4157" s="39" t="s">
        <v>8718</v>
      </c>
    </row>
    <row r="4158" spans="1:16" ht="12.75">
      <c r="A4158" t="s">
        <v>50</v>
      </c>
      <c s="34" t="s">
        <v>8719</v>
      </c>
      <c s="34" t="s">
        <v>8720</v>
      </c>
      <c s="35" t="s">
        <v>5</v>
      </c>
      <c s="6" t="s">
        <v>8721</v>
      </c>
      <c s="36" t="s">
        <v>2716</v>
      </c>
      <c s="37">
        <v>987.9</v>
      </c>
      <c s="36">
        <v>0</v>
      </c>
      <c s="36">
        <f>ROUND(G4158*H4158,6)</f>
      </c>
      <c r="L4158" s="38">
        <v>0</v>
      </c>
      <c s="32">
        <f>ROUND(ROUND(L4158,2)*ROUND(G4158,3),2)</f>
      </c>
      <c s="36" t="s">
        <v>62</v>
      </c>
      <c>
        <f>(M4158*21)/100</f>
      </c>
      <c t="s">
        <v>28</v>
      </c>
    </row>
    <row r="4159" spans="1:5" ht="12.75">
      <c r="A4159" s="35" t="s">
        <v>56</v>
      </c>
      <c r="E4159" s="39" t="s">
        <v>8721</v>
      </c>
    </row>
    <row r="4160" spans="1:5" ht="38.25">
      <c r="A4160" s="35" t="s">
        <v>57</v>
      </c>
      <c r="E4160" s="42" t="s">
        <v>8722</v>
      </c>
    </row>
    <row r="4161" spans="1:5" ht="89.25">
      <c r="A4161" t="s">
        <v>58</v>
      </c>
      <c r="E4161" s="39" t="s">
        <v>8723</v>
      </c>
    </row>
    <row r="4162" spans="1:16" ht="12.75">
      <c r="A4162" t="s">
        <v>50</v>
      </c>
      <c s="34" t="s">
        <v>8724</v>
      </c>
      <c s="34" t="s">
        <v>8725</v>
      </c>
      <c s="35" t="s">
        <v>5</v>
      </c>
      <c s="6" t="s">
        <v>8726</v>
      </c>
      <c s="36" t="s">
        <v>2716</v>
      </c>
      <c s="37">
        <v>40</v>
      </c>
      <c s="36">
        <v>0</v>
      </c>
      <c s="36">
        <f>ROUND(G4162*H4162,6)</f>
      </c>
      <c r="L4162" s="38">
        <v>0</v>
      </c>
      <c s="32">
        <f>ROUND(ROUND(L4162,2)*ROUND(G4162,3),2)</f>
      </c>
      <c s="36" t="s">
        <v>62</v>
      </c>
      <c>
        <f>(M4162*21)/100</f>
      </c>
      <c t="s">
        <v>28</v>
      </c>
    </row>
    <row r="4163" spans="1:5" ht="12.75">
      <c r="A4163" s="35" t="s">
        <v>56</v>
      </c>
      <c r="E4163" s="39" t="s">
        <v>8726</v>
      </c>
    </row>
    <row r="4164" spans="1:5" ht="38.25">
      <c r="A4164" s="35" t="s">
        <v>57</v>
      </c>
      <c r="E4164" s="42" t="s">
        <v>8727</v>
      </c>
    </row>
    <row r="4165" spans="1:5" ht="89.25">
      <c r="A4165" t="s">
        <v>58</v>
      </c>
      <c r="E4165" s="39" t="s">
        <v>8728</v>
      </c>
    </row>
    <row r="4166" spans="1:16" ht="12.75">
      <c r="A4166" t="s">
        <v>50</v>
      </c>
      <c s="34" t="s">
        <v>8729</v>
      </c>
      <c s="34" t="s">
        <v>8730</v>
      </c>
      <c s="35" t="s">
        <v>5</v>
      </c>
      <c s="6" t="s">
        <v>8731</v>
      </c>
      <c s="36" t="s">
        <v>54</v>
      </c>
      <c s="37">
        <v>14</v>
      </c>
      <c s="36">
        <v>0</v>
      </c>
      <c s="36">
        <f>ROUND(G4166*H4166,6)</f>
      </c>
      <c r="L4166" s="38">
        <v>0</v>
      </c>
      <c s="32">
        <f>ROUND(ROUND(L4166,2)*ROUND(G4166,3),2)</f>
      </c>
      <c s="36" t="s">
        <v>62</v>
      </c>
      <c>
        <f>(M4166*21)/100</f>
      </c>
      <c t="s">
        <v>28</v>
      </c>
    </row>
    <row r="4167" spans="1:5" ht="12.75">
      <c r="A4167" s="35" t="s">
        <v>56</v>
      </c>
      <c r="E4167" s="39" t="s">
        <v>8731</v>
      </c>
    </row>
    <row r="4168" spans="1:5" ht="38.25">
      <c r="A4168" s="35" t="s">
        <v>57</v>
      </c>
      <c r="E4168" s="42" t="s">
        <v>8732</v>
      </c>
    </row>
    <row r="4169" spans="1:5" ht="89.25">
      <c r="A4169" t="s">
        <v>58</v>
      </c>
      <c r="E4169" s="39" t="s">
        <v>8733</v>
      </c>
    </row>
    <row r="4170" spans="1:16" ht="12.75">
      <c r="A4170" t="s">
        <v>50</v>
      </c>
      <c s="34" t="s">
        <v>8734</v>
      </c>
      <c s="34" t="s">
        <v>8735</v>
      </c>
      <c s="35" t="s">
        <v>5</v>
      </c>
      <c s="6" t="s">
        <v>8736</v>
      </c>
      <c s="36" t="s">
        <v>54</v>
      </c>
      <c s="37">
        <v>16</v>
      </c>
      <c s="36">
        <v>0</v>
      </c>
      <c s="36">
        <f>ROUND(G4170*H4170,6)</f>
      </c>
      <c r="L4170" s="38">
        <v>0</v>
      </c>
      <c s="32">
        <f>ROUND(ROUND(L4170,2)*ROUND(G4170,3),2)</f>
      </c>
      <c s="36" t="s">
        <v>62</v>
      </c>
      <c>
        <f>(M4170*21)/100</f>
      </c>
      <c t="s">
        <v>28</v>
      </c>
    </row>
    <row r="4171" spans="1:5" ht="12.75">
      <c r="A4171" s="35" t="s">
        <v>56</v>
      </c>
      <c r="E4171" s="39" t="s">
        <v>8736</v>
      </c>
    </row>
    <row r="4172" spans="1:5" ht="38.25">
      <c r="A4172" s="35" t="s">
        <v>57</v>
      </c>
      <c r="E4172" s="42" t="s">
        <v>8737</v>
      </c>
    </row>
    <row r="4173" spans="1:5" ht="89.25">
      <c r="A4173" t="s">
        <v>58</v>
      </c>
      <c r="E4173" s="39" t="s">
        <v>8738</v>
      </c>
    </row>
    <row r="4174" spans="1:16" ht="12.75">
      <c r="A4174" t="s">
        <v>50</v>
      </c>
      <c s="34" t="s">
        <v>8739</v>
      </c>
      <c s="34" t="s">
        <v>8740</v>
      </c>
      <c s="35" t="s">
        <v>5</v>
      </c>
      <c s="6" t="s">
        <v>8741</v>
      </c>
      <c s="36" t="s">
        <v>54</v>
      </c>
      <c s="37">
        <v>12</v>
      </c>
      <c s="36">
        <v>0</v>
      </c>
      <c s="36">
        <f>ROUND(G4174*H4174,6)</f>
      </c>
      <c r="L4174" s="38">
        <v>0</v>
      </c>
      <c s="32">
        <f>ROUND(ROUND(L4174,2)*ROUND(G4174,3),2)</f>
      </c>
      <c s="36" t="s">
        <v>62</v>
      </c>
      <c>
        <f>(M4174*21)/100</f>
      </c>
      <c t="s">
        <v>28</v>
      </c>
    </row>
    <row r="4175" spans="1:5" ht="12.75">
      <c r="A4175" s="35" t="s">
        <v>56</v>
      </c>
      <c r="E4175" s="39" t="s">
        <v>8741</v>
      </c>
    </row>
    <row r="4176" spans="1:5" ht="38.25">
      <c r="A4176" s="35" t="s">
        <v>57</v>
      </c>
      <c r="E4176" s="42" t="s">
        <v>8742</v>
      </c>
    </row>
    <row r="4177" spans="1:5" ht="89.25">
      <c r="A4177" t="s">
        <v>58</v>
      </c>
      <c r="E4177" s="39" t="s">
        <v>8743</v>
      </c>
    </row>
    <row r="4178" spans="1:13" ht="12.75">
      <c r="A4178" t="s">
        <v>47</v>
      </c>
      <c r="C4178" s="31" t="s">
        <v>8744</v>
      </c>
      <c r="E4178" s="33" t="s">
        <v>8745</v>
      </c>
      <c r="J4178" s="32">
        <f>0</f>
      </c>
      <c s="32">
        <f>0</f>
      </c>
      <c s="32">
        <f>0+L4179+L4183+L4187+L4191+L4195</f>
      </c>
      <c s="32">
        <f>0+M4179+M4183+M4187+M4191+M4195</f>
      </c>
    </row>
    <row r="4179" spans="1:16" ht="12.75">
      <c r="A4179" t="s">
        <v>50</v>
      </c>
      <c s="34" t="s">
        <v>8746</v>
      </c>
      <c s="34" t="s">
        <v>8747</v>
      </c>
      <c s="35" t="s">
        <v>5</v>
      </c>
      <c s="6" t="s">
        <v>8748</v>
      </c>
      <c s="36" t="s">
        <v>2116</v>
      </c>
      <c s="37">
        <v>1</v>
      </c>
      <c s="36">
        <v>0</v>
      </c>
      <c s="36">
        <f>ROUND(G4179*H4179,6)</f>
      </c>
      <c r="L4179" s="38">
        <v>0</v>
      </c>
      <c s="32">
        <f>ROUND(ROUND(L4179,2)*ROUND(G4179,3),2)</f>
      </c>
      <c s="36" t="s">
        <v>62</v>
      </c>
      <c>
        <f>(M4179*21)/100</f>
      </c>
      <c t="s">
        <v>28</v>
      </c>
    </row>
    <row r="4180" spans="1:5" ht="12.75">
      <c r="A4180" s="35" t="s">
        <v>56</v>
      </c>
      <c r="E4180" s="39" t="s">
        <v>8748</v>
      </c>
    </row>
    <row r="4181" spans="1:5" ht="25.5">
      <c r="A4181" s="35" t="s">
        <v>57</v>
      </c>
      <c r="E4181" s="42" t="s">
        <v>8749</v>
      </c>
    </row>
    <row r="4182" spans="1:5" ht="89.25">
      <c r="A4182" t="s">
        <v>58</v>
      </c>
      <c r="E4182" s="39" t="s">
        <v>8750</v>
      </c>
    </row>
    <row r="4183" spans="1:16" ht="12.75">
      <c r="A4183" t="s">
        <v>50</v>
      </c>
      <c s="34" t="s">
        <v>8751</v>
      </c>
      <c s="34" t="s">
        <v>8752</v>
      </c>
      <c s="35" t="s">
        <v>5</v>
      </c>
      <c s="6" t="s">
        <v>8753</v>
      </c>
      <c s="36" t="s">
        <v>2116</v>
      </c>
      <c s="37">
        <v>1</v>
      </c>
      <c s="36">
        <v>0</v>
      </c>
      <c s="36">
        <f>ROUND(G4183*H4183,6)</f>
      </c>
      <c r="L4183" s="38">
        <v>0</v>
      </c>
      <c s="32">
        <f>ROUND(ROUND(L4183,2)*ROUND(G4183,3),2)</f>
      </c>
      <c s="36" t="s">
        <v>62</v>
      </c>
      <c>
        <f>(M4183*21)/100</f>
      </c>
      <c t="s">
        <v>28</v>
      </c>
    </row>
    <row r="4184" spans="1:5" ht="12.75">
      <c r="A4184" s="35" t="s">
        <v>56</v>
      </c>
      <c r="E4184" s="39" t="s">
        <v>8753</v>
      </c>
    </row>
    <row r="4185" spans="1:5" ht="25.5">
      <c r="A4185" s="35" t="s">
        <v>57</v>
      </c>
      <c r="E4185" s="42" t="s">
        <v>8754</v>
      </c>
    </row>
    <row r="4186" spans="1:5" ht="89.25">
      <c r="A4186" t="s">
        <v>58</v>
      </c>
      <c r="E4186" s="39" t="s">
        <v>8755</v>
      </c>
    </row>
    <row r="4187" spans="1:16" ht="12.75">
      <c r="A4187" t="s">
        <v>50</v>
      </c>
      <c s="34" t="s">
        <v>8756</v>
      </c>
      <c s="34" t="s">
        <v>8757</v>
      </c>
      <c s="35" t="s">
        <v>5</v>
      </c>
      <c s="6" t="s">
        <v>8758</v>
      </c>
      <c s="36" t="s">
        <v>2116</v>
      </c>
      <c s="37">
        <v>1</v>
      </c>
      <c s="36">
        <v>0</v>
      </c>
      <c s="36">
        <f>ROUND(G4187*H4187,6)</f>
      </c>
      <c r="L4187" s="38">
        <v>0</v>
      </c>
      <c s="32">
        <f>ROUND(ROUND(L4187,2)*ROUND(G4187,3),2)</f>
      </c>
      <c s="36" t="s">
        <v>62</v>
      </c>
      <c>
        <f>(M4187*21)/100</f>
      </c>
      <c t="s">
        <v>28</v>
      </c>
    </row>
    <row r="4188" spans="1:5" ht="12.75">
      <c r="A4188" s="35" t="s">
        <v>56</v>
      </c>
      <c r="E4188" s="39" t="s">
        <v>8758</v>
      </c>
    </row>
    <row r="4189" spans="1:5" ht="25.5">
      <c r="A4189" s="35" t="s">
        <v>57</v>
      </c>
      <c r="E4189" s="42" t="s">
        <v>8759</v>
      </c>
    </row>
    <row r="4190" spans="1:5" ht="89.25">
      <c r="A4190" t="s">
        <v>58</v>
      </c>
      <c r="E4190" s="39" t="s">
        <v>8760</v>
      </c>
    </row>
    <row r="4191" spans="1:16" ht="12.75">
      <c r="A4191" t="s">
        <v>50</v>
      </c>
      <c s="34" t="s">
        <v>8761</v>
      </c>
      <c s="34" t="s">
        <v>8762</v>
      </c>
      <c s="35" t="s">
        <v>5</v>
      </c>
      <c s="6" t="s">
        <v>8763</v>
      </c>
      <c s="36" t="s">
        <v>2116</v>
      </c>
      <c s="37">
        <v>1</v>
      </c>
      <c s="36">
        <v>0</v>
      </c>
      <c s="36">
        <f>ROUND(G4191*H4191,6)</f>
      </c>
      <c r="L4191" s="38">
        <v>0</v>
      </c>
      <c s="32">
        <f>ROUND(ROUND(L4191,2)*ROUND(G4191,3),2)</f>
      </c>
      <c s="36" t="s">
        <v>62</v>
      </c>
      <c>
        <f>(M4191*21)/100</f>
      </c>
      <c t="s">
        <v>28</v>
      </c>
    </row>
    <row r="4192" spans="1:5" ht="12.75">
      <c r="A4192" s="35" t="s">
        <v>56</v>
      </c>
      <c r="E4192" s="39" t="s">
        <v>8763</v>
      </c>
    </row>
    <row r="4193" spans="1:5" ht="25.5">
      <c r="A4193" s="35" t="s">
        <v>57</v>
      </c>
      <c r="E4193" s="42" t="s">
        <v>8764</v>
      </c>
    </row>
    <row r="4194" spans="1:5" ht="89.25">
      <c r="A4194" t="s">
        <v>58</v>
      </c>
      <c r="E4194" s="39" t="s">
        <v>8765</v>
      </c>
    </row>
    <row r="4195" spans="1:16" ht="12.75">
      <c r="A4195" t="s">
        <v>50</v>
      </c>
      <c s="34" t="s">
        <v>8766</v>
      </c>
      <c s="34" t="s">
        <v>8767</v>
      </c>
      <c s="35" t="s">
        <v>5</v>
      </c>
      <c s="6" t="s">
        <v>8768</v>
      </c>
      <c s="36" t="s">
        <v>2116</v>
      </c>
      <c s="37">
        <v>1</v>
      </c>
      <c s="36">
        <v>0</v>
      </c>
      <c s="36">
        <f>ROUND(G4195*H4195,6)</f>
      </c>
      <c r="L4195" s="38">
        <v>0</v>
      </c>
      <c s="32">
        <f>ROUND(ROUND(L4195,2)*ROUND(G4195,3),2)</f>
      </c>
      <c s="36" t="s">
        <v>62</v>
      </c>
      <c>
        <f>(M4195*21)/100</f>
      </c>
      <c t="s">
        <v>28</v>
      </c>
    </row>
    <row r="4196" spans="1:5" ht="12.75">
      <c r="A4196" s="35" t="s">
        <v>56</v>
      </c>
      <c r="E4196" s="39" t="s">
        <v>8768</v>
      </c>
    </row>
    <row r="4197" spans="1:5" ht="25.5">
      <c r="A4197" s="35" t="s">
        <v>57</v>
      </c>
      <c r="E4197" s="42" t="s">
        <v>8769</v>
      </c>
    </row>
    <row r="4198" spans="1:5" ht="89.25">
      <c r="A4198" t="s">
        <v>58</v>
      </c>
      <c r="E4198" s="39" t="s">
        <v>8770</v>
      </c>
    </row>
    <row r="4199" spans="1:13" ht="12.75">
      <c r="A4199" t="s">
        <v>47</v>
      </c>
      <c r="C4199" s="31" t="s">
        <v>86</v>
      </c>
      <c r="E4199" s="33" t="s">
        <v>8771</v>
      </c>
      <c r="J4199" s="32">
        <f>0</f>
      </c>
      <c s="32">
        <f>0</f>
      </c>
      <c s="32">
        <f>0+L4200+L4204+L4208+L4212+L4216+L4220+L4224+L4228+L4232+L4236+L4240+L4244+L4248+L4252+L4256+L4260+L4264+L4268+L4272+L4276+L4280+L4284+L4288+L4292+L4296+L4300+L4304+L4308+L4312+L4316+L4320+L4324+L4328+L4332+L4336+L4340+L4344+L4348+L4352+L4356+L4360+L4364+L4368+L4372+L4376+L4380+L4384+L4388+L4392+L4396+L4400+L4404+L4408+L4412+L4416+L4420+L4424+L4428+L4432+L4436+L4440+L4444+L4448+L4452+L4456+L4460+L4464+L4468+L4472+L4476+L4480</f>
      </c>
      <c s="32">
        <f>0+M4200+M4204+M4208+M4212+M4216+M4220+M4224+M4228+M4232+M4236+M4240+M4244+M4248+M4252+M4256+M4260+M4264+M4268+M4272+M4276+M4280+M4284+M4288+M4292+M4296+M4300+M4304+M4308+M4312+M4316+M4320+M4324+M4328+M4332+M4336+M4340+M4344+M4348+M4352+M4356+M4360+M4364+M4368+M4372+M4376+M4380+M4384+M4388+M4392+M4396+M4400+M4404+M4408+M4412+M4416+M4420+M4424+M4428+M4432+M4436+M4440+M4444+M4448+M4452+M4456+M4460+M4464+M4468+M4472+M4476+M4480</f>
      </c>
    </row>
    <row r="4200" spans="1:16" ht="12.75">
      <c r="A4200" t="s">
        <v>50</v>
      </c>
      <c s="34" t="s">
        <v>8772</v>
      </c>
      <c s="34" t="s">
        <v>8773</v>
      </c>
      <c s="35" t="s">
        <v>5</v>
      </c>
      <c s="6" t="s">
        <v>8774</v>
      </c>
      <c s="36" t="s">
        <v>2716</v>
      </c>
      <c s="37">
        <v>644.2</v>
      </c>
      <c s="36">
        <v>0</v>
      </c>
      <c s="36">
        <f>ROUND(G4200*H4200,6)</f>
      </c>
      <c r="L4200" s="38">
        <v>0</v>
      </c>
      <c s="32">
        <f>ROUND(ROUND(L4200,2)*ROUND(G4200,3),2)</f>
      </c>
      <c s="36" t="s">
        <v>55</v>
      </c>
      <c>
        <f>(M4200*21)/100</f>
      </c>
      <c t="s">
        <v>28</v>
      </c>
    </row>
    <row r="4201" spans="1:5" ht="12.75">
      <c r="A4201" s="35" t="s">
        <v>56</v>
      </c>
      <c r="E4201" s="39" t="s">
        <v>8774</v>
      </c>
    </row>
    <row r="4202" spans="1:5" ht="127.5">
      <c r="A4202" s="35" t="s">
        <v>57</v>
      </c>
      <c r="E4202" s="42" t="s">
        <v>8775</v>
      </c>
    </row>
    <row r="4203" spans="1:5" ht="191.25">
      <c r="A4203" t="s">
        <v>58</v>
      </c>
      <c r="E4203" s="39" t="s">
        <v>8776</v>
      </c>
    </row>
    <row r="4204" spans="1:16" ht="12.75">
      <c r="A4204" t="s">
        <v>50</v>
      </c>
      <c s="34" t="s">
        <v>8777</v>
      </c>
      <c s="34" t="s">
        <v>8778</v>
      </c>
      <c s="35" t="s">
        <v>5</v>
      </c>
      <c s="6" t="s">
        <v>8779</v>
      </c>
      <c s="36" t="s">
        <v>2716</v>
      </c>
      <c s="37">
        <v>5786.05</v>
      </c>
      <c s="36">
        <v>0</v>
      </c>
      <c s="36">
        <f>ROUND(G4204*H4204,6)</f>
      </c>
      <c r="L4204" s="38">
        <v>0</v>
      </c>
      <c s="32">
        <f>ROUND(ROUND(L4204,2)*ROUND(G4204,3),2)</f>
      </c>
      <c s="36" t="s">
        <v>55</v>
      </c>
      <c>
        <f>(M4204*21)/100</f>
      </c>
      <c t="s">
        <v>28</v>
      </c>
    </row>
    <row r="4205" spans="1:5" ht="12.75">
      <c r="A4205" s="35" t="s">
        <v>56</v>
      </c>
      <c r="E4205" s="39" t="s">
        <v>8779</v>
      </c>
    </row>
    <row r="4206" spans="1:5" ht="409.5">
      <c r="A4206" s="35" t="s">
        <v>57</v>
      </c>
      <c r="E4206" s="42" t="s">
        <v>8780</v>
      </c>
    </row>
    <row r="4207" spans="1:5" ht="191.25">
      <c r="A4207" t="s">
        <v>58</v>
      </c>
      <c r="E4207" s="39" t="s">
        <v>8781</v>
      </c>
    </row>
    <row r="4208" spans="1:16" ht="25.5">
      <c r="A4208" t="s">
        <v>50</v>
      </c>
      <c s="34" t="s">
        <v>8782</v>
      </c>
      <c s="34" t="s">
        <v>8783</v>
      </c>
      <c s="35" t="s">
        <v>5</v>
      </c>
      <c s="6" t="s">
        <v>8784</v>
      </c>
      <c s="36" t="s">
        <v>2716</v>
      </c>
      <c s="37">
        <v>971.131</v>
      </c>
      <c s="36">
        <v>0</v>
      </c>
      <c s="36">
        <f>ROUND(G4208*H4208,6)</f>
      </c>
      <c r="L4208" s="38">
        <v>0</v>
      </c>
      <c s="32">
        <f>ROUND(ROUND(L4208,2)*ROUND(G4208,3),2)</f>
      </c>
      <c s="36" t="s">
        <v>55</v>
      </c>
      <c>
        <f>(M4208*21)/100</f>
      </c>
      <c t="s">
        <v>28</v>
      </c>
    </row>
    <row r="4209" spans="1:5" ht="25.5">
      <c r="A4209" s="35" t="s">
        <v>56</v>
      </c>
      <c r="E4209" s="39" t="s">
        <v>8784</v>
      </c>
    </row>
    <row r="4210" spans="1:5" ht="51">
      <c r="A4210" s="35" t="s">
        <v>57</v>
      </c>
      <c r="E4210" s="42" t="s">
        <v>8785</v>
      </c>
    </row>
    <row r="4211" spans="1:5" ht="191.25">
      <c r="A4211" t="s">
        <v>58</v>
      </c>
      <c r="E4211" s="39" t="s">
        <v>8786</v>
      </c>
    </row>
    <row r="4212" spans="1:16" ht="25.5">
      <c r="A4212" t="s">
        <v>50</v>
      </c>
      <c s="34" t="s">
        <v>8787</v>
      </c>
      <c s="34" t="s">
        <v>8788</v>
      </c>
      <c s="35" t="s">
        <v>5</v>
      </c>
      <c s="6" t="s">
        <v>8789</v>
      </c>
      <c s="36" t="s">
        <v>2716</v>
      </c>
      <c s="37">
        <v>48556.55</v>
      </c>
      <c s="36">
        <v>0</v>
      </c>
      <c s="36">
        <f>ROUND(G4212*H4212,6)</f>
      </c>
      <c r="L4212" s="38">
        <v>0</v>
      </c>
      <c s="32">
        <f>ROUND(ROUND(L4212,2)*ROUND(G4212,3),2)</f>
      </c>
      <c s="36" t="s">
        <v>55</v>
      </c>
      <c>
        <f>(M4212*21)/100</f>
      </c>
      <c t="s">
        <v>28</v>
      </c>
    </row>
    <row r="4213" spans="1:5" ht="25.5">
      <c r="A4213" s="35" t="s">
        <v>56</v>
      </c>
      <c r="E4213" s="39" t="s">
        <v>8789</v>
      </c>
    </row>
    <row r="4214" spans="1:5" ht="38.25">
      <c r="A4214" s="35" t="s">
        <v>57</v>
      </c>
      <c r="E4214" s="42" t="s">
        <v>8790</v>
      </c>
    </row>
    <row r="4215" spans="1:5" ht="242.25">
      <c r="A4215" t="s">
        <v>58</v>
      </c>
      <c r="E4215" s="39" t="s">
        <v>8791</v>
      </c>
    </row>
    <row r="4216" spans="1:16" ht="25.5">
      <c r="A4216" t="s">
        <v>50</v>
      </c>
      <c s="34" t="s">
        <v>8792</v>
      </c>
      <c s="34" t="s">
        <v>8793</v>
      </c>
      <c s="35" t="s">
        <v>5</v>
      </c>
      <c s="6" t="s">
        <v>8794</v>
      </c>
      <c s="36" t="s">
        <v>2716</v>
      </c>
      <c s="37">
        <v>971.131</v>
      </c>
      <c s="36">
        <v>0</v>
      </c>
      <c s="36">
        <f>ROUND(G4216*H4216,6)</f>
      </c>
      <c r="L4216" s="38">
        <v>0</v>
      </c>
      <c s="32">
        <f>ROUND(ROUND(L4216,2)*ROUND(G4216,3),2)</f>
      </c>
      <c s="36" t="s">
        <v>55</v>
      </c>
      <c>
        <f>(M4216*21)/100</f>
      </c>
      <c t="s">
        <v>28</v>
      </c>
    </row>
    <row r="4217" spans="1:5" ht="25.5">
      <c r="A4217" s="35" t="s">
        <v>56</v>
      </c>
      <c r="E4217" s="39" t="s">
        <v>8794</v>
      </c>
    </row>
    <row r="4218" spans="1:5" ht="25.5">
      <c r="A4218" s="35" t="s">
        <v>57</v>
      </c>
      <c r="E4218" s="42" t="s">
        <v>8795</v>
      </c>
    </row>
    <row r="4219" spans="1:5" ht="191.25">
      <c r="A4219" t="s">
        <v>58</v>
      </c>
      <c r="E4219" s="39" t="s">
        <v>8796</v>
      </c>
    </row>
    <row r="4220" spans="1:16" ht="25.5">
      <c r="A4220" t="s">
        <v>50</v>
      </c>
      <c s="34" t="s">
        <v>8797</v>
      </c>
      <c s="34" t="s">
        <v>8798</v>
      </c>
      <c s="35" t="s">
        <v>5</v>
      </c>
      <c s="6" t="s">
        <v>8799</v>
      </c>
      <c s="36" t="s">
        <v>4309</v>
      </c>
      <c s="37">
        <v>23760.39</v>
      </c>
      <c s="36">
        <v>0</v>
      </c>
      <c s="36">
        <f>ROUND(G4220*H4220,6)</f>
      </c>
      <c r="L4220" s="38">
        <v>0</v>
      </c>
      <c s="32">
        <f>ROUND(ROUND(L4220,2)*ROUND(G4220,3),2)</f>
      </c>
      <c s="36" t="s">
        <v>55</v>
      </c>
      <c>
        <f>(M4220*21)/100</f>
      </c>
      <c t="s">
        <v>28</v>
      </c>
    </row>
    <row r="4221" spans="1:5" ht="25.5">
      <c r="A4221" s="35" t="s">
        <v>56</v>
      </c>
      <c r="E4221" s="39" t="s">
        <v>8799</v>
      </c>
    </row>
    <row r="4222" spans="1:5" ht="114.75">
      <c r="A4222" s="35" t="s">
        <v>57</v>
      </c>
      <c r="E4222" s="42" t="s">
        <v>8800</v>
      </c>
    </row>
    <row r="4223" spans="1:5" ht="191.25">
      <c r="A4223" t="s">
        <v>58</v>
      </c>
      <c r="E4223" s="39" t="s">
        <v>8801</v>
      </c>
    </row>
    <row r="4224" spans="1:16" ht="25.5">
      <c r="A4224" t="s">
        <v>50</v>
      </c>
      <c s="34" t="s">
        <v>8802</v>
      </c>
      <c s="34" t="s">
        <v>8803</v>
      </c>
      <c s="35" t="s">
        <v>5</v>
      </c>
      <c s="6" t="s">
        <v>8804</v>
      </c>
      <c s="36" t="s">
        <v>4309</v>
      </c>
      <c s="37">
        <v>2126776.89</v>
      </c>
      <c s="36">
        <v>0</v>
      </c>
      <c s="36">
        <f>ROUND(G4224*H4224,6)</f>
      </c>
      <c r="L4224" s="38">
        <v>0</v>
      </c>
      <c s="32">
        <f>ROUND(ROUND(L4224,2)*ROUND(G4224,3),2)</f>
      </c>
      <c s="36" t="s">
        <v>55</v>
      </c>
      <c>
        <f>(M4224*21)/100</f>
      </c>
      <c t="s">
        <v>28</v>
      </c>
    </row>
    <row r="4225" spans="1:5" ht="25.5">
      <c r="A4225" s="35" t="s">
        <v>56</v>
      </c>
      <c r="E4225" s="39" t="s">
        <v>8804</v>
      </c>
    </row>
    <row r="4226" spans="1:5" ht="38.25">
      <c r="A4226" s="35" t="s">
        <v>57</v>
      </c>
      <c r="E4226" s="42" t="s">
        <v>8805</v>
      </c>
    </row>
    <row r="4227" spans="1:5" ht="242.25">
      <c r="A4227" t="s">
        <v>58</v>
      </c>
      <c r="E4227" s="39" t="s">
        <v>8806</v>
      </c>
    </row>
    <row r="4228" spans="1:16" ht="25.5">
      <c r="A4228" t="s">
        <v>50</v>
      </c>
      <c s="34" t="s">
        <v>8807</v>
      </c>
      <c s="34" t="s">
        <v>8808</v>
      </c>
      <c s="35" t="s">
        <v>5</v>
      </c>
      <c s="6" t="s">
        <v>8809</v>
      </c>
      <c s="36" t="s">
        <v>4309</v>
      </c>
      <c s="37">
        <v>23760.39</v>
      </c>
      <c s="36">
        <v>0</v>
      </c>
      <c s="36">
        <f>ROUND(G4228*H4228,6)</f>
      </c>
      <c r="L4228" s="38">
        <v>0</v>
      </c>
      <c s="32">
        <f>ROUND(ROUND(L4228,2)*ROUND(G4228,3),2)</f>
      </c>
      <c s="36" t="s">
        <v>55</v>
      </c>
      <c>
        <f>(M4228*21)/100</f>
      </c>
      <c t="s">
        <v>28</v>
      </c>
    </row>
    <row r="4229" spans="1:5" ht="25.5">
      <c r="A4229" s="35" t="s">
        <v>56</v>
      </c>
      <c r="E4229" s="39" t="s">
        <v>8809</v>
      </c>
    </row>
    <row r="4230" spans="1:5" ht="25.5">
      <c r="A4230" s="35" t="s">
        <v>57</v>
      </c>
      <c r="E4230" s="42" t="s">
        <v>8810</v>
      </c>
    </row>
    <row r="4231" spans="1:5" ht="191.25">
      <c r="A4231" t="s">
        <v>58</v>
      </c>
      <c r="E4231" s="39" t="s">
        <v>8811</v>
      </c>
    </row>
    <row r="4232" spans="1:16" ht="12.75">
      <c r="A4232" t="s">
        <v>50</v>
      </c>
      <c s="34" t="s">
        <v>8812</v>
      </c>
      <c s="34" t="s">
        <v>8813</v>
      </c>
      <c s="35" t="s">
        <v>5</v>
      </c>
      <c s="6" t="s">
        <v>8814</v>
      </c>
      <c s="36" t="s">
        <v>2716</v>
      </c>
      <c s="37">
        <v>36</v>
      </c>
      <c s="36">
        <v>0</v>
      </c>
      <c s="36">
        <f>ROUND(G4232*H4232,6)</f>
      </c>
      <c r="L4232" s="38">
        <v>0</v>
      </c>
      <c s="32">
        <f>ROUND(ROUND(L4232,2)*ROUND(G4232,3),2)</f>
      </c>
      <c s="36" t="s">
        <v>55</v>
      </c>
      <c>
        <f>(M4232*21)/100</f>
      </c>
      <c t="s">
        <v>28</v>
      </c>
    </row>
    <row r="4233" spans="1:5" ht="12.75">
      <c r="A4233" s="35" t="s">
        <v>56</v>
      </c>
      <c r="E4233" s="39" t="s">
        <v>8814</v>
      </c>
    </row>
    <row r="4234" spans="1:5" ht="25.5">
      <c r="A4234" s="35" t="s">
        <v>57</v>
      </c>
      <c r="E4234" s="42" t="s">
        <v>8158</v>
      </c>
    </row>
    <row r="4235" spans="1:5" ht="140.25">
      <c r="A4235" t="s">
        <v>58</v>
      </c>
      <c r="E4235" s="39" t="s">
        <v>8815</v>
      </c>
    </row>
    <row r="4236" spans="1:16" ht="12.75">
      <c r="A4236" t="s">
        <v>50</v>
      </c>
      <c s="34" t="s">
        <v>8816</v>
      </c>
      <c s="34" t="s">
        <v>8817</v>
      </c>
      <c s="35" t="s">
        <v>5</v>
      </c>
      <c s="6" t="s">
        <v>8818</v>
      </c>
      <c s="36" t="s">
        <v>2716</v>
      </c>
      <c s="37">
        <v>36</v>
      </c>
      <c s="36">
        <v>0</v>
      </c>
      <c s="36">
        <f>ROUND(G4236*H4236,6)</f>
      </c>
      <c r="L4236" s="38">
        <v>0</v>
      </c>
      <c s="32">
        <f>ROUND(ROUND(L4236,2)*ROUND(G4236,3),2)</f>
      </c>
      <c s="36" t="s">
        <v>55</v>
      </c>
      <c>
        <f>(M4236*21)/100</f>
      </c>
      <c t="s">
        <v>28</v>
      </c>
    </row>
    <row r="4237" spans="1:5" ht="12.75">
      <c r="A4237" s="35" t="s">
        <v>56</v>
      </c>
      <c r="E4237" s="39" t="s">
        <v>8818</v>
      </c>
    </row>
    <row r="4238" spans="1:5" ht="25.5">
      <c r="A4238" s="35" t="s">
        <v>57</v>
      </c>
      <c r="E4238" s="42" t="s">
        <v>8158</v>
      </c>
    </row>
    <row r="4239" spans="1:5" ht="140.25">
      <c r="A4239" t="s">
        <v>58</v>
      </c>
      <c r="E4239" s="39" t="s">
        <v>8819</v>
      </c>
    </row>
    <row r="4240" spans="1:16" ht="12.75">
      <c r="A4240" t="s">
        <v>50</v>
      </c>
      <c s="34" t="s">
        <v>8820</v>
      </c>
      <c s="34" t="s">
        <v>8821</v>
      </c>
      <c s="35" t="s">
        <v>5</v>
      </c>
      <c s="6" t="s">
        <v>8822</v>
      </c>
      <c s="36" t="s">
        <v>54</v>
      </c>
      <c s="37">
        <v>80</v>
      </c>
      <c s="36">
        <v>0</v>
      </c>
      <c s="36">
        <f>ROUND(G4240*H4240,6)</f>
      </c>
      <c r="L4240" s="38">
        <v>0</v>
      </c>
      <c s="32">
        <f>ROUND(ROUND(L4240,2)*ROUND(G4240,3),2)</f>
      </c>
      <c s="36" t="s">
        <v>55</v>
      </c>
      <c>
        <f>(M4240*21)/100</f>
      </c>
      <c t="s">
        <v>28</v>
      </c>
    </row>
    <row r="4241" spans="1:5" ht="12.75">
      <c r="A4241" s="35" t="s">
        <v>56</v>
      </c>
      <c r="E4241" s="39" t="s">
        <v>8822</v>
      </c>
    </row>
    <row r="4242" spans="1:5" ht="25.5">
      <c r="A4242" s="35" t="s">
        <v>57</v>
      </c>
      <c r="E4242" s="42" t="s">
        <v>8823</v>
      </c>
    </row>
    <row r="4243" spans="1:5" ht="191.25">
      <c r="A4243" t="s">
        <v>58</v>
      </c>
      <c r="E4243" s="39" t="s">
        <v>8824</v>
      </c>
    </row>
    <row r="4244" spans="1:16" ht="12.75">
      <c r="A4244" t="s">
        <v>50</v>
      </c>
      <c s="34" t="s">
        <v>8825</v>
      </c>
      <c s="34" t="s">
        <v>8826</v>
      </c>
      <c s="35" t="s">
        <v>5</v>
      </c>
      <c s="6" t="s">
        <v>8827</v>
      </c>
      <c s="36" t="s">
        <v>4309</v>
      </c>
      <c s="37">
        <v>1.112</v>
      </c>
      <c s="36">
        <v>0</v>
      </c>
      <c s="36">
        <f>ROUND(G4244*H4244,6)</f>
      </c>
      <c r="L4244" s="38">
        <v>0</v>
      </c>
      <c s="32">
        <f>ROUND(ROUND(L4244,2)*ROUND(G4244,3),2)</f>
      </c>
      <c s="36" t="s">
        <v>55</v>
      </c>
      <c>
        <f>(M4244*21)/100</f>
      </c>
      <c t="s">
        <v>28</v>
      </c>
    </row>
    <row r="4245" spans="1:5" ht="12.75">
      <c r="A4245" s="35" t="s">
        <v>56</v>
      </c>
      <c r="E4245" s="39" t="s">
        <v>8827</v>
      </c>
    </row>
    <row r="4246" spans="1:5" ht="51">
      <c r="A4246" s="35" t="s">
        <v>57</v>
      </c>
      <c r="E4246" s="42" t="s">
        <v>8828</v>
      </c>
    </row>
    <row r="4247" spans="1:5" ht="140.25">
      <c r="A4247" t="s">
        <v>58</v>
      </c>
      <c r="E4247" s="39" t="s">
        <v>8829</v>
      </c>
    </row>
    <row r="4248" spans="1:16" ht="12.75">
      <c r="A4248" t="s">
        <v>50</v>
      </c>
      <c s="34" t="s">
        <v>8830</v>
      </c>
      <c s="34" t="s">
        <v>8831</v>
      </c>
      <c s="35" t="s">
        <v>5</v>
      </c>
      <c s="6" t="s">
        <v>8832</v>
      </c>
      <c s="36" t="s">
        <v>4309</v>
      </c>
      <c s="37">
        <v>17.996</v>
      </c>
      <c s="36">
        <v>0</v>
      </c>
      <c s="36">
        <f>ROUND(G4248*H4248,6)</f>
      </c>
      <c r="L4248" s="38">
        <v>0</v>
      </c>
      <c s="32">
        <f>ROUND(ROUND(L4248,2)*ROUND(G4248,3),2)</f>
      </c>
      <c s="36" t="s">
        <v>55</v>
      </c>
      <c>
        <f>(M4248*21)/100</f>
      </c>
      <c t="s">
        <v>28</v>
      </c>
    </row>
    <row r="4249" spans="1:5" ht="12.75">
      <c r="A4249" s="35" t="s">
        <v>56</v>
      </c>
      <c r="E4249" s="39" t="s">
        <v>8832</v>
      </c>
    </row>
    <row r="4250" spans="1:5" ht="25.5">
      <c r="A4250" s="35" t="s">
        <v>57</v>
      </c>
      <c r="E4250" s="42" t="s">
        <v>8833</v>
      </c>
    </row>
    <row r="4251" spans="1:5" ht="191.25">
      <c r="A4251" t="s">
        <v>58</v>
      </c>
      <c r="E4251" s="39" t="s">
        <v>8834</v>
      </c>
    </row>
    <row r="4252" spans="1:16" ht="12.75">
      <c r="A4252" t="s">
        <v>50</v>
      </c>
      <c s="34" t="s">
        <v>8835</v>
      </c>
      <c s="34" t="s">
        <v>8836</v>
      </c>
      <c s="35" t="s">
        <v>5</v>
      </c>
      <c s="6" t="s">
        <v>8837</v>
      </c>
      <c s="36" t="s">
        <v>2716</v>
      </c>
      <c s="37">
        <v>1121.455</v>
      </c>
      <c s="36">
        <v>0</v>
      </c>
      <c s="36">
        <f>ROUND(G4252*H4252,6)</f>
      </c>
      <c r="L4252" s="38">
        <v>0</v>
      </c>
      <c s="32">
        <f>ROUND(ROUND(L4252,2)*ROUND(G4252,3),2)</f>
      </c>
      <c s="36" t="s">
        <v>55</v>
      </c>
      <c>
        <f>(M4252*21)/100</f>
      </c>
      <c t="s">
        <v>28</v>
      </c>
    </row>
    <row r="4253" spans="1:5" ht="12.75">
      <c r="A4253" s="35" t="s">
        <v>56</v>
      </c>
      <c r="E4253" s="39" t="s">
        <v>8837</v>
      </c>
    </row>
    <row r="4254" spans="1:5" ht="409.5">
      <c r="A4254" s="35" t="s">
        <v>57</v>
      </c>
      <c r="E4254" s="42" t="s">
        <v>8838</v>
      </c>
    </row>
    <row r="4255" spans="1:5" ht="191.25">
      <c r="A4255" t="s">
        <v>58</v>
      </c>
      <c r="E4255" s="39" t="s">
        <v>8839</v>
      </c>
    </row>
    <row r="4256" spans="1:16" ht="12.75">
      <c r="A4256" t="s">
        <v>50</v>
      </c>
      <c s="34" t="s">
        <v>8840</v>
      </c>
      <c s="34" t="s">
        <v>8841</v>
      </c>
      <c s="35" t="s">
        <v>5</v>
      </c>
      <c s="6" t="s">
        <v>8842</v>
      </c>
      <c s="36" t="s">
        <v>2716</v>
      </c>
      <c s="37">
        <v>731.916</v>
      </c>
      <c s="36">
        <v>0</v>
      </c>
      <c s="36">
        <f>ROUND(G4256*H4256,6)</f>
      </c>
      <c r="L4256" s="38">
        <v>0</v>
      </c>
      <c s="32">
        <f>ROUND(ROUND(L4256,2)*ROUND(G4256,3),2)</f>
      </c>
      <c s="36" t="s">
        <v>55</v>
      </c>
      <c>
        <f>(M4256*21)/100</f>
      </c>
      <c t="s">
        <v>28</v>
      </c>
    </row>
    <row r="4257" spans="1:5" ht="12.75">
      <c r="A4257" s="35" t="s">
        <v>56</v>
      </c>
      <c r="E4257" s="39" t="s">
        <v>8842</v>
      </c>
    </row>
    <row r="4258" spans="1:5" ht="267.75">
      <c r="A4258" s="35" t="s">
        <v>57</v>
      </c>
      <c r="E4258" s="42" t="s">
        <v>8843</v>
      </c>
    </row>
    <row r="4259" spans="1:5" ht="191.25">
      <c r="A4259" t="s">
        <v>58</v>
      </c>
      <c r="E4259" s="39" t="s">
        <v>8844</v>
      </c>
    </row>
    <row r="4260" spans="1:16" ht="12.75">
      <c r="A4260" t="s">
        <v>50</v>
      </c>
      <c s="34" t="s">
        <v>8845</v>
      </c>
      <c s="34" t="s">
        <v>8846</v>
      </c>
      <c s="35" t="s">
        <v>5</v>
      </c>
      <c s="6" t="s">
        <v>8847</v>
      </c>
      <c s="36" t="s">
        <v>4309</v>
      </c>
      <c s="37">
        <v>211.779</v>
      </c>
      <c s="36">
        <v>0</v>
      </c>
      <c s="36">
        <f>ROUND(G4260*H4260,6)</f>
      </c>
      <c r="L4260" s="38">
        <v>0</v>
      </c>
      <c s="32">
        <f>ROUND(ROUND(L4260,2)*ROUND(G4260,3),2)</f>
      </c>
      <c s="36" t="s">
        <v>55</v>
      </c>
      <c>
        <f>(M4260*21)/100</f>
      </c>
      <c t="s">
        <v>28</v>
      </c>
    </row>
    <row r="4261" spans="1:5" ht="12.75">
      <c r="A4261" s="35" t="s">
        <v>56</v>
      </c>
      <c r="E4261" s="39" t="s">
        <v>8847</v>
      </c>
    </row>
    <row r="4262" spans="1:5" ht="395.25">
      <c r="A4262" s="35" t="s">
        <v>57</v>
      </c>
      <c r="E4262" s="42" t="s">
        <v>8848</v>
      </c>
    </row>
    <row r="4263" spans="1:5" ht="191.25">
      <c r="A4263" t="s">
        <v>58</v>
      </c>
      <c r="E4263" s="39" t="s">
        <v>8849</v>
      </c>
    </row>
    <row r="4264" spans="1:16" ht="12.75">
      <c r="A4264" t="s">
        <v>50</v>
      </c>
      <c s="34" t="s">
        <v>8850</v>
      </c>
      <c s="34" t="s">
        <v>8851</v>
      </c>
      <c s="35" t="s">
        <v>5</v>
      </c>
      <c s="6" t="s">
        <v>8852</v>
      </c>
      <c s="36" t="s">
        <v>2716</v>
      </c>
      <c s="37">
        <v>639.451</v>
      </c>
      <c s="36">
        <v>0</v>
      </c>
      <c s="36">
        <f>ROUND(G4264*H4264,6)</f>
      </c>
      <c r="L4264" s="38">
        <v>0</v>
      </c>
      <c s="32">
        <f>ROUND(ROUND(L4264,2)*ROUND(G4264,3),2)</f>
      </c>
      <c s="36" t="s">
        <v>55</v>
      </c>
      <c>
        <f>(M4264*21)/100</f>
      </c>
      <c t="s">
        <v>28</v>
      </c>
    </row>
    <row r="4265" spans="1:5" ht="12.75">
      <c r="A4265" s="35" t="s">
        <v>56</v>
      </c>
      <c r="E4265" s="39" t="s">
        <v>8852</v>
      </c>
    </row>
    <row r="4266" spans="1:5" ht="204">
      <c r="A4266" s="35" t="s">
        <v>57</v>
      </c>
      <c r="E4266" s="42" t="s">
        <v>8853</v>
      </c>
    </row>
    <row r="4267" spans="1:5" ht="191.25">
      <c r="A4267" t="s">
        <v>58</v>
      </c>
      <c r="E4267" s="39" t="s">
        <v>8854</v>
      </c>
    </row>
    <row r="4268" spans="1:16" ht="12.75">
      <c r="A4268" t="s">
        <v>50</v>
      </c>
      <c s="34" t="s">
        <v>8855</v>
      </c>
      <c s="34" t="s">
        <v>8856</v>
      </c>
      <c s="35" t="s">
        <v>5</v>
      </c>
      <c s="6" t="s">
        <v>8857</v>
      </c>
      <c s="36" t="s">
        <v>2716</v>
      </c>
      <c s="37">
        <v>24.648</v>
      </c>
      <c s="36">
        <v>0</v>
      </c>
      <c s="36">
        <f>ROUND(G4268*H4268,6)</f>
      </c>
      <c r="L4268" s="38">
        <v>0</v>
      </c>
      <c s="32">
        <f>ROUND(ROUND(L4268,2)*ROUND(G4268,3),2)</f>
      </c>
      <c s="36" t="s">
        <v>55</v>
      </c>
      <c>
        <f>(M4268*21)/100</f>
      </c>
      <c t="s">
        <v>28</v>
      </c>
    </row>
    <row r="4269" spans="1:5" ht="12.75">
      <c r="A4269" s="35" t="s">
        <v>56</v>
      </c>
      <c r="E4269" s="39" t="s">
        <v>8857</v>
      </c>
    </row>
    <row r="4270" spans="1:5" ht="25.5">
      <c r="A4270" s="35" t="s">
        <v>57</v>
      </c>
      <c r="E4270" s="42" t="s">
        <v>8858</v>
      </c>
    </row>
    <row r="4271" spans="1:5" ht="191.25">
      <c r="A4271" t="s">
        <v>58</v>
      </c>
      <c r="E4271" s="39" t="s">
        <v>8859</v>
      </c>
    </row>
    <row r="4272" spans="1:16" ht="12.75">
      <c r="A4272" t="s">
        <v>50</v>
      </c>
      <c s="34" t="s">
        <v>8860</v>
      </c>
      <c s="34" t="s">
        <v>8861</v>
      </c>
      <c s="35" t="s">
        <v>5</v>
      </c>
      <c s="6" t="s">
        <v>8862</v>
      </c>
      <c s="36" t="s">
        <v>4309</v>
      </c>
      <c s="37">
        <v>4.341</v>
      </c>
      <c s="36">
        <v>0</v>
      </c>
      <c s="36">
        <f>ROUND(G4272*H4272,6)</f>
      </c>
      <c r="L4272" s="38">
        <v>0</v>
      </c>
      <c s="32">
        <f>ROUND(ROUND(L4272,2)*ROUND(G4272,3),2)</f>
      </c>
      <c s="36" t="s">
        <v>55</v>
      </c>
      <c>
        <f>(M4272*21)/100</f>
      </c>
      <c t="s">
        <v>28</v>
      </c>
    </row>
    <row r="4273" spans="1:5" ht="12.75">
      <c r="A4273" s="35" t="s">
        <v>56</v>
      </c>
      <c r="E4273" s="39" t="s">
        <v>8862</v>
      </c>
    </row>
    <row r="4274" spans="1:5" ht="63.75">
      <c r="A4274" s="35" t="s">
        <v>57</v>
      </c>
      <c r="E4274" s="42" t="s">
        <v>8863</v>
      </c>
    </row>
    <row r="4275" spans="1:5" ht="140.25">
      <c r="A4275" t="s">
        <v>58</v>
      </c>
      <c r="E4275" s="39" t="s">
        <v>8864</v>
      </c>
    </row>
    <row r="4276" spans="1:16" ht="12.75">
      <c r="A4276" t="s">
        <v>50</v>
      </c>
      <c s="34" t="s">
        <v>8865</v>
      </c>
      <c s="34" t="s">
        <v>8866</v>
      </c>
      <c s="35" t="s">
        <v>5</v>
      </c>
      <c s="6" t="s">
        <v>8867</v>
      </c>
      <c s="36" t="s">
        <v>4309</v>
      </c>
      <c s="37">
        <v>111.972</v>
      </c>
      <c s="36">
        <v>0</v>
      </c>
      <c s="36">
        <f>ROUND(G4276*H4276,6)</f>
      </c>
      <c r="L4276" s="38">
        <v>0</v>
      </c>
      <c s="32">
        <f>ROUND(ROUND(L4276,2)*ROUND(G4276,3),2)</f>
      </c>
      <c s="36" t="s">
        <v>55</v>
      </c>
      <c>
        <f>(M4276*21)/100</f>
      </c>
      <c t="s">
        <v>28</v>
      </c>
    </row>
    <row r="4277" spans="1:5" ht="12.75">
      <c r="A4277" s="35" t="s">
        <v>56</v>
      </c>
      <c r="E4277" s="39" t="s">
        <v>8867</v>
      </c>
    </row>
    <row r="4278" spans="1:5" ht="63.75">
      <c r="A4278" s="35" t="s">
        <v>57</v>
      </c>
      <c r="E4278" s="42" t="s">
        <v>8868</v>
      </c>
    </row>
    <row r="4279" spans="1:5" ht="140.25">
      <c r="A4279" t="s">
        <v>58</v>
      </c>
      <c r="E4279" s="39" t="s">
        <v>8869</v>
      </c>
    </row>
    <row r="4280" spans="1:16" ht="12.75">
      <c r="A4280" t="s">
        <v>50</v>
      </c>
      <c s="34" t="s">
        <v>8870</v>
      </c>
      <c s="34" t="s">
        <v>8871</v>
      </c>
      <c s="35" t="s">
        <v>5</v>
      </c>
      <c s="6" t="s">
        <v>8872</v>
      </c>
      <c s="36" t="s">
        <v>4309</v>
      </c>
      <c s="37">
        <v>0.135</v>
      </c>
      <c s="36">
        <v>0</v>
      </c>
      <c s="36">
        <f>ROUND(G4280*H4280,6)</f>
      </c>
      <c r="L4280" s="38">
        <v>0</v>
      </c>
      <c s="32">
        <f>ROUND(ROUND(L4280,2)*ROUND(G4280,3),2)</f>
      </c>
      <c s="36" t="s">
        <v>55</v>
      </c>
      <c>
        <f>(M4280*21)/100</f>
      </c>
      <c t="s">
        <v>28</v>
      </c>
    </row>
    <row r="4281" spans="1:5" ht="12.75">
      <c r="A4281" s="35" t="s">
        <v>56</v>
      </c>
      <c r="E4281" s="39" t="s">
        <v>8872</v>
      </c>
    </row>
    <row r="4282" spans="1:5" ht="51">
      <c r="A4282" s="35" t="s">
        <v>57</v>
      </c>
      <c r="E4282" s="42" t="s">
        <v>8873</v>
      </c>
    </row>
    <row r="4283" spans="1:5" ht="191.25">
      <c r="A4283" t="s">
        <v>58</v>
      </c>
      <c r="E4283" s="39" t="s">
        <v>8874</v>
      </c>
    </row>
    <row r="4284" spans="1:16" ht="12.75">
      <c r="A4284" t="s">
        <v>50</v>
      </c>
      <c s="34" t="s">
        <v>8875</v>
      </c>
      <c s="34" t="s">
        <v>8876</v>
      </c>
      <c s="35" t="s">
        <v>5</v>
      </c>
      <c s="6" t="s">
        <v>8877</v>
      </c>
      <c s="36" t="s">
        <v>2176</v>
      </c>
      <c s="37">
        <v>20.901</v>
      </c>
      <c s="36">
        <v>0</v>
      </c>
      <c s="36">
        <f>ROUND(G4284*H4284,6)</f>
      </c>
      <c r="L4284" s="38">
        <v>0</v>
      </c>
      <c s="32">
        <f>ROUND(ROUND(L4284,2)*ROUND(G4284,3),2)</f>
      </c>
      <c s="36" t="s">
        <v>55</v>
      </c>
      <c>
        <f>(M4284*21)/100</f>
      </c>
      <c t="s">
        <v>28</v>
      </c>
    </row>
    <row r="4285" spans="1:5" ht="12.75">
      <c r="A4285" s="35" t="s">
        <v>56</v>
      </c>
      <c r="E4285" s="39" t="s">
        <v>8877</v>
      </c>
    </row>
    <row r="4286" spans="1:5" ht="229.5">
      <c r="A4286" s="35" t="s">
        <v>57</v>
      </c>
      <c r="E4286" s="42" t="s">
        <v>8878</v>
      </c>
    </row>
    <row r="4287" spans="1:5" ht="191.25">
      <c r="A4287" t="s">
        <v>58</v>
      </c>
      <c r="E4287" s="39" t="s">
        <v>8879</v>
      </c>
    </row>
    <row r="4288" spans="1:16" ht="12.75">
      <c r="A4288" t="s">
        <v>50</v>
      </c>
      <c s="34" t="s">
        <v>8880</v>
      </c>
      <c s="34" t="s">
        <v>8881</v>
      </c>
      <c s="35" t="s">
        <v>5</v>
      </c>
      <c s="6" t="s">
        <v>8882</v>
      </c>
      <c s="36" t="s">
        <v>2716</v>
      </c>
      <c s="37">
        <v>23.08</v>
      </c>
      <c s="36">
        <v>0</v>
      </c>
      <c s="36">
        <f>ROUND(G4288*H4288,6)</f>
      </c>
      <c r="L4288" s="38">
        <v>0</v>
      </c>
      <c s="32">
        <f>ROUND(ROUND(L4288,2)*ROUND(G4288,3),2)</f>
      </c>
      <c s="36" t="s">
        <v>55</v>
      </c>
      <c>
        <f>(M4288*21)/100</f>
      </c>
      <c t="s">
        <v>28</v>
      </c>
    </row>
    <row r="4289" spans="1:5" ht="12.75">
      <c r="A4289" s="35" t="s">
        <v>56</v>
      </c>
      <c r="E4289" s="39" t="s">
        <v>8882</v>
      </c>
    </row>
    <row r="4290" spans="1:5" ht="38.25">
      <c r="A4290" s="35" t="s">
        <v>57</v>
      </c>
      <c r="E4290" s="42" t="s">
        <v>8883</v>
      </c>
    </row>
    <row r="4291" spans="1:5" ht="191.25">
      <c r="A4291" t="s">
        <v>58</v>
      </c>
      <c r="E4291" s="39" t="s">
        <v>8884</v>
      </c>
    </row>
    <row r="4292" spans="1:16" ht="25.5">
      <c r="A4292" t="s">
        <v>50</v>
      </c>
      <c s="34" t="s">
        <v>8885</v>
      </c>
      <c s="34" t="s">
        <v>8886</v>
      </c>
      <c s="35" t="s">
        <v>5</v>
      </c>
      <c s="6" t="s">
        <v>8887</v>
      </c>
      <c s="36" t="s">
        <v>4309</v>
      </c>
      <c s="37">
        <v>350.282</v>
      </c>
      <c s="36">
        <v>0</v>
      </c>
      <c s="36">
        <f>ROUND(G4292*H4292,6)</f>
      </c>
      <c r="L4292" s="38">
        <v>0</v>
      </c>
      <c s="32">
        <f>ROUND(ROUND(L4292,2)*ROUND(G4292,3),2)</f>
      </c>
      <c s="36" t="s">
        <v>55</v>
      </c>
      <c>
        <f>(M4292*21)/100</f>
      </c>
      <c t="s">
        <v>28</v>
      </c>
    </row>
    <row r="4293" spans="1:5" ht="25.5">
      <c r="A4293" s="35" t="s">
        <v>56</v>
      </c>
      <c r="E4293" s="39" t="s">
        <v>8887</v>
      </c>
    </row>
    <row r="4294" spans="1:5" ht="409.5">
      <c r="A4294" s="35" t="s">
        <v>57</v>
      </c>
      <c r="E4294" s="42" t="s">
        <v>8888</v>
      </c>
    </row>
    <row r="4295" spans="1:5" ht="140.25">
      <c r="A4295" t="s">
        <v>58</v>
      </c>
      <c r="E4295" s="39" t="s">
        <v>8889</v>
      </c>
    </row>
    <row r="4296" spans="1:16" ht="25.5">
      <c r="A4296" t="s">
        <v>50</v>
      </c>
      <c s="34" t="s">
        <v>8890</v>
      </c>
      <c s="34" t="s">
        <v>8891</v>
      </c>
      <c s="35" t="s">
        <v>5</v>
      </c>
      <c s="6" t="s">
        <v>8892</v>
      </c>
      <c s="36" t="s">
        <v>4309</v>
      </c>
      <c s="37">
        <v>1.187</v>
      </c>
      <c s="36">
        <v>0</v>
      </c>
      <c s="36">
        <f>ROUND(G4296*H4296,6)</f>
      </c>
      <c r="L4296" s="38">
        <v>0</v>
      </c>
      <c s="32">
        <f>ROUND(ROUND(L4296,2)*ROUND(G4296,3),2)</f>
      </c>
      <c s="36" t="s">
        <v>55</v>
      </c>
      <c>
        <f>(M4296*21)/100</f>
      </c>
      <c t="s">
        <v>28</v>
      </c>
    </row>
    <row r="4297" spans="1:5" ht="25.5">
      <c r="A4297" s="35" t="s">
        <v>56</v>
      </c>
      <c r="E4297" s="39" t="s">
        <v>8892</v>
      </c>
    </row>
    <row r="4298" spans="1:5" ht="51">
      <c r="A4298" s="35" t="s">
        <v>57</v>
      </c>
      <c r="E4298" s="42" t="s">
        <v>8893</v>
      </c>
    </row>
    <row r="4299" spans="1:5" ht="191.25">
      <c r="A4299" t="s">
        <v>58</v>
      </c>
      <c r="E4299" s="39" t="s">
        <v>8894</v>
      </c>
    </row>
    <row r="4300" spans="1:16" ht="25.5">
      <c r="A4300" t="s">
        <v>50</v>
      </c>
      <c s="34" t="s">
        <v>8895</v>
      </c>
      <c s="34" t="s">
        <v>8896</v>
      </c>
      <c s="35" t="s">
        <v>5</v>
      </c>
      <c s="6" t="s">
        <v>8897</v>
      </c>
      <c s="36" t="s">
        <v>4309</v>
      </c>
      <c s="37">
        <v>79.13</v>
      </c>
      <c s="36">
        <v>0</v>
      </c>
      <c s="36">
        <f>ROUND(G4300*H4300,6)</f>
      </c>
      <c r="L4300" s="38">
        <v>0</v>
      </c>
      <c s="32">
        <f>ROUND(ROUND(L4300,2)*ROUND(G4300,3),2)</f>
      </c>
      <c s="36" t="s">
        <v>55</v>
      </c>
      <c>
        <f>(M4300*21)/100</f>
      </c>
      <c t="s">
        <v>28</v>
      </c>
    </row>
    <row r="4301" spans="1:5" ht="25.5">
      <c r="A4301" s="35" t="s">
        <v>56</v>
      </c>
      <c r="E4301" s="39" t="s">
        <v>8897</v>
      </c>
    </row>
    <row r="4302" spans="1:5" ht="409.5">
      <c r="A4302" s="35" t="s">
        <v>57</v>
      </c>
      <c r="E4302" s="42" t="s">
        <v>8898</v>
      </c>
    </row>
    <row r="4303" spans="1:5" ht="191.25">
      <c r="A4303" t="s">
        <v>58</v>
      </c>
      <c r="E4303" s="39" t="s">
        <v>8899</v>
      </c>
    </row>
    <row r="4304" spans="1:16" ht="12.75">
      <c r="A4304" t="s">
        <v>50</v>
      </c>
      <c s="34" t="s">
        <v>8900</v>
      </c>
      <c s="34" t="s">
        <v>8901</v>
      </c>
      <c s="35" t="s">
        <v>5</v>
      </c>
      <c s="6" t="s">
        <v>8902</v>
      </c>
      <c s="36" t="s">
        <v>2716</v>
      </c>
      <c s="37">
        <v>204.44</v>
      </c>
      <c s="36">
        <v>0</v>
      </c>
      <c s="36">
        <f>ROUND(G4304*H4304,6)</f>
      </c>
      <c r="L4304" s="38">
        <v>0</v>
      </c>
      <c s="32">
        <f>ROUND(ROUND(L4304,2)*ROUND(G4304,3),2)</f>
      </c>
      <c s="36" t="s">
        <v>55</v>
      </c>
      <c>
        <f>(M4304*21)/100</f>
      </c>
      <c t="s">
        <v>28</v>
      </c>
    </row>
    <row r="4305" spans="1:5" ht="12.75">
      <c r="A4305" s="35" t="s">
        <v>56</v>
      </c>
      <c r="E4305" s="39" t="s">
        <v>8902</v>
      </c>
    </row>
    <row r="4306" spans="1:5" ht="127.5">
      <c r="A4306" s="35" t="s">
        <v>57</v>
      </c>
      <c r="E4306" s="42" t="s">
        <v>8903</v>
      </c>
    </row>
    <row r="4307" spans="1:5" ht="191.25">
      <c r="A4307" t="s">
        <v>58</v>
      </c>
      <c r="E4307" s="39" t="s">
        <v>8904</v>
      </c>
    </row>
    <row r="4308" spans="1:16" ht="12.75">
      <c r="A4308" t="s">
        <v>50</v>
      </c>
      <c s="34" t="s">
        <v>8905</v>
      </c>
      <c s="34" t="s">
        <v>8906</v>
      </c>
      <c s="35" t="s">
        <v>5</v>
      </c>
      <c s="6" t="s">
        <v>8907</v>
      </c>
      <c s="36" t="s">
        <v>4309</v>
      </c>
      <c s="37">
        <v>664.505</v>
      </c>
      <c s="36">
        <v>0</v>
      </c>
      <c s="36">
        <f>ROUND(G4308*H4308,6)</f>
      </c>
      <c r="L4308" s="38">
        <v>0</v>
      </c>
      <c s="32">
        <f>ROUND(ROUND(L4308,2)*ROUND(G4308,3),2)</f>
      </c>
      <c s="36" t="s">
        <v>55</v>
      </c>
      <c>
        <f>(M4308*21)/100</f>
      </c>
      <c t="s">
        <v>28</v>
      </c>
    </row>
    <row r="4309" spans="1:5" ht="12.75">
      <c r="A4309" s="35" t="s">
        <v>56</v>
      </c>
      <c r="E4309" s="39" t="s">
        <v>8907</v>
      </c>
    </row>
    <row r="4310" spans="1:5" ht="409.5">
      <c r="A4310" s="35" t="s">
        <v>57</v>
      </c>
      <c r="E4310" s="42" t="s">
        <v>8908</v>
      </c>
    </row>
    <row r="4311" spans="1:5" ht="191.25">
      <c r="A4311" t="s">
        <v>58</v>
      </c>
      <c r="E4311" s="39" t="s">
        <v>8909</v>
      </c>
    </row>
    <row r="4312" spans="1:16" ht="12.75">
      <c r="A4312" t="s">
        <v>50</v>
      </c>
      <c s="34" t="s">
        <v>8910</v>
      </c>
      <c s="34" t="s">
        <v>8911</v>
      </c>
      <c s="35" t="s">
        <v>5</v>
      </c>
      <c s="6" t="s">
        <v>8912</v>
      </c>
      <c s="36" t="s">
        <v>4309</v>
      </c>
      <c s="37">
        <v>326.821</v>
      </c>
      <c s="36">
        <v>0</v>
      </c>
      <c s="36">
        <f>ROUND(G4312*H4312,6)</f>
      </c>
      <c r="L4312" s="38">
        <v>0</v>
      </c>
      <c s="32">
        <f>ROUND(ROUND(L4312,2)*ROUND(G4312,3),2)</f>
      </c>
      <c s="36" t="s">
        <v>55</v>
      </c>
      <c>
        <f>(M4312*21)/100</f>
      </c>
      <c t="s">
        <v>28</v>
      </c>
    </row>
    <row r="4313" spans="1:5" ht="12.75">
      <c r="A4313" s="35" t="s">
        <v>56</v>
      </c>
      <c r="E4313" s="39" t="s">
        <v>8912</v>
      </c>
    </row>
    <row r="4314" spans="1:5" ht="293.25">
      <c r="A4314" s="35" t="s">
        <v>57</v>
      </c>
      <c r="E4314" s="42" t="s">
        <v>8913</v>
      </c>
    </row>
    <row r="4315" spans="1:5" ht="191.25">
      <c r="A4315" t="s">
        <v>58</v>
      </c>
      <c r="E4315" s="39" t="s">
        <v>8914</v>
      </c>
    </row>
    <row r="4316" spans="1:16" ht="25.5">
      <c r="A4316" t="s">
        <v>50</v>
      </c>
      <c s="34" t="s">
        <v>8915</v>
      </c>
      <c s="34" t="s">
        <v>8916</v>
      </c>
      <c s="35" t="s">
        <v>5</v>
      </c>
      <c s="6" t="s">
        <v>8917</v>
      </c>
      <c s="36" t="s">
        <v>202</v>
      </c>
      <c s="37">
        <v>51</v>
      </c>
      <c s="36">
        <v>0</v>
      </c>
      <c s="36">
        <f>ROUND(G4316*H4316,6)</f>
      </c>
      <c r="L4316" s="38">
        <v>0</v>
      </c>
      <c s="32">
        <f>ROUND(ROUND(L4316,2)*ROUND(G4316,3),2)</f>
      </c>
      <c s="36" t="s">
        <v>55</v>
      </c>
      <c>
        <f>(M4316*21)/100</f>
      </c>
      <c t="s">
        <v>28</v>
      </c>
    </row>
    <row r="4317" spans="1:5" ht="25.5">
      <c r="A4317" s="35" t="s">
        <v>56</v>
      </c>
      <c r="E4317" s="39" t="s">
        <v>8917</v>
      </c>
    </row>
    <row r="4318" spans="1:5" ht="51">
      <c r="A4318" s="35" t="s">
        <v>57</v>
      </c>
      <c r="E4318" s="42" t="s">
        <v>8918</v>
      </c>
    </row>
    <row r="4319" spans="1:5" ht="242.25">
      <c r="A4319" t="s">
        <v>58</v>
      </c>
      <c r="E4319" s="39" t="s">
        <v>8919</v>
      </c>
    </row>
    <row r="4320" spans="1:16" ht="25.5">
      <c r="A4320" t="s">
        <v>50</v>
      </c>
      <c s="34" t="s">
        <v>8920</v>
      </c>
      <c s="34" t="s">
        <v>8921</v>
      </c>
      <c s="35" t="s">
        <v>5</v>
      </c>
      <c s="6" t="s">
        <v>8922</v>
      </c>
      <c s="36" t="s">
        <v>2716</v>
      </c>
      <c s="37">
        <v>7.558</v>
      </c>
      <c s="36">
        <v>0</v>
      </c>
      <c s="36">
        <f>ROUND(G4320*H4320,6)</f>
      </c>
      <c r="L4320" s="38">
        <v>0</v>
      </c>
      <c s="32">
        <f>ROUND(ROUND(L4320,2)*ROUND(G4320,3),2)</f>
      </c>
      <c s="36" t="s">
        <v>55</v>
      </c>
      <c>
        <f>(M4320*21)/100</f>
      </c>
      <c t="s">
        <v>28</v>
      </c>
    </row>
    <row r="4321" spans="1:5" ht="25.5">
      <c r="A4321" s="35" t="s">
        <v>56</v>
      </c>
      <c r="E4321" s="39" t="s">
        <v>8922</v>
      </c>
    </row>
    <row r="4322" spans="1:5" ht="25.5">
      <c r="A4322" s="35" t="s">
        <v>57</v>
      </c>
      <c r="E4322" s="42" t="s">
        <v>8923</v>
      </c>
    </row>
    <row r="4323" spans="1:5" ht="191.25">
      <c r="A4323" t="s">
        <v>58</v>
      </c>
      <c r="E4323" s="39" t="s">
        <v>8924</v>
      </c>
    </row>
    <row r="4324" spans="1:16" ht="25.5">
      <c r="A4324" t="s">
        <v>50</v>
      </c>
      <c s="34" t="s">
        <v>8925</v>
      </c>
      <c s="34" t="s">
        <v>8926</v>
      </c>
      <c s="35" t="s">
        <v>5</v>
      </c>
      <c s="6" t="s">
        <v>8927</v>
      </c>
      <c s="36" t="s">
        <v>2716</v>
      </c>
      <c s="37">
        <v>3.349</v>
      </c>
      <c s="36">
        <v>0</v>
      </c>
      <c s="36">
        <f>ROUND(G4324*H4324,6)</f>
      </c>
      <c r="L4324" s="38">
        <v>0</v>
      </c>
      <c s="32">
        <f>ROUND(ROUND(L4324,2)*ROUND(G4324,3),2)</f>
      </c>
      <c s="36" t="s">
        <v>62</v>
      </c>
      <c>
        <f>(M4324*21)/100</f>
      </c>
      <c t="s">
        <v>28</v>
      </c>
    </row>
    <row r="4325" spans="1:5" ht="25.5">
      <c r="A4325" s="35" t="s">
        <v>56</v>
      </c>
      <c r="E4325" s="39" t="s">
        <v>8927</v>
      </c>
    </row>
    <row r="4326" spans="1:5" ht="76.5">
      <c r="A4326" s="35" t="s">
        <v>57</v>
      </c>
      <c r="E4326" s="42" t="s">
        <v>8928</v>
      </c>
    </row>
    <row r="4327" spans="1:5" ht="140.25">
      <c r="A4327" t="s">
        <v>58</v>
      </c>
      <c r="E4327" s="39" t="s">
        <v>8929</v>
      </c>
    </row>
    <row r="4328" spans="1:16" ht="25.5">
      <c r="A4328" t="s">
        <v>50</v>
      </c>
      <c s="34" t="s">
        <v>8930</v>
      </c>
      <c s="34" t="s">
        <v>8931</v>
      </c>
      <c s="35" t="s">
        <v>5</v>
      </c>
      <c s="6" t="s">
        <v>8932</v>
      </c>
      <c s="36" t="s">
        <v>2716</v>
      </c>
      <c s="37">
        <v>9.726</v>
      </c>
      <c s="36">
        <v>0</v>
      </c>
      <c s="36">
        <f>ROUND(G4328*H4328,6)</f>
      </c>
      <c r="L4328" s="38">
        <v>0</v>
      </c>
      <c s="32">
        <f>ROUND(ROUND(L4328,2)*ROUND(G4328,3),2)</f>
      </c>
      <c s="36" t="s">
        <v>62</v>
      </c>
      <c>
        <f>(M4328*21)/100</f>
      </c>
      <c t="s">
        <v>28</v>
      </c>
    </row>
    <row r="4329" spans="1:5" ht="25.5">
      <c r="A4329" s="35" t="s">
        <v>56</v>
      </c>
      <c r="E4329" s="39" t="s">
        <v>8932</v>
      </c>
    </row>
    <row r="4330" spans="1:5" ht="76.5">
      <c r="A4330" s="35" t="s">
        <v>57</v>
      </c>
      <c r="E4330" s="42" t="s">
        <v>8933</v>
      </c>
    </row>
    <row r="4331" spans="1:5" ht="140.25">
      <c r="A4331" t="s">
        <v>58</v>
      </c>
      <c r="E4331" s="39" t="s">
        <v>8934</v>
      </c>
    </row>
    <row r="4332" spans="1:16" ht="12.75">
      <c r="A4332" t="s">
        <v>50</v>
      </c>
      <c s="34" t="s">
        <v>8935</v>
      </c>
      <c s="34" t="s">
        <v>8936</v>
      </c>
      <c s="35" t="s">
        <v>5</v>
      </c>
      <c s="6" t="s">
        <v>8937</v>
      </c>
      <c s="36" t="s">
        <v>2716</v>
      </c>
      <c s="37">
        <v>5.78</v>
      </c>
      <c s="36">
        <v>0</v>
      </c>
      <c s="36">
        <f>ROUND(G4332*H4332,6)</f>
      </c>
      <c r="L4332" s="38">
        <v>0</v>
      </c>
      <c s="32">
        <f>ROUND(ROUND(L4332,2)*ROUND(G4332,3),2)</f>
      </c>
      <c s="36" t="s">
        <v>55</v>
      </c>
      <c>
        <f>(M4332*21)/100</f>
      </c>
      <c t="s">
        <v>28</v>
      </c>
    </row>
    <row r="4333" spans="1:5" ht="12.75">
      <c r="A4333" s="35" t="s">
        <v>56</v>
      </c>
      <c r="E4333" s="39" t="s">
        <v>8937</v>
      </c>
    </row>
    <row r="4334" spans="1:5" ht="25.5">
      <c r="A4334" s="35" t="s">
        <v>57</v>
      </c>
      <c r="E4334" s="42" t="s">
        <v>8938</v>
      </c>
    </row>
    <row r="4335" spans="1:5" ht="191.25">
      <c r="A4335" t="s">
        <v>58</v>
      </c>
      <c r="E4335" s="39" t="s">
        <v>8939</v>
      </c>
    </row>
    <row r="4336" spans="1:16" ht="25.5">
      <c r="A4336" t="s">
        <v>50</v>
      </c>
      <c s="34" t="s">
        <v>8940</v>
      </c>
      <c s="34" t="s">
        <v>8941</v>
      </c>
      <c s="35" t="s">
        <v>5</v>
      </c>
      <c s="6" t="s">
        <v>8942</v>
      </c>
      <c s="36" t="s">
        <v>2716</v>
      </c>
      <c s="37">
        <v>2.013</v>
      </c>
      <c s="36">
        <v>0</v>
      </c>
      <c s="36">
        <f>ROUND(G4336*H4336,6)</f>
      </c>
      <c r="L4336" s="38">
        <v>0</v>
      </c>
      <c s="32">
        <f>ROUND(ROUND(L4336,2)*ROUND(G4336,3),2)</f>
      </c>
      <c s="36" t="s">
        <v>62</v>
      </c>
      <c>
        <f>(M4336*21)/100</f>
      </c>
      <c t="s">
        <v>28</v>
      </c>
    </row>
    <row r="4337" spans="1:5" ht="25.5">
      <c r="A4337" s="35" t="s">
        <v>56</v>
      </c>
      <c r="E4337" s="39" t="s">
        <v>8942</v>
      </c>
    </row>
    <row r="4338" spans="1:5" ht="25.5">
      <c r="A4338" s="35" t="s">
        <v>57</v>
      </c>
      <c r="E4338" s="42" t="s">
        <v>8943</v>
      </c>
    </row>
    <row r="4339" spans="1:5" ht="140.25">
      <c r="A4339" t="s">
        <v>58</v>
      </c>
      <c r="E4339" s="39" t="s">
        <v>8944</v>
      </c>
    </row>
    <row r="4340" spans="1:16" ht="25.5">
      <c r="A4340" t="s">
        <v>50</v>
      </c>
      <c s="34" t="s">
        <v>8945</v>
      </c>
      <c s="34" t="s">
        <v>8946</v>
      </c>
      <c s="35" t="s">
        <v>5</v>
      </c>
      <c s="6" t="s">
        <v>8947</v>
      </c>
      <c s="36" t="s">
        <v>2716</v>
      </c>
      <c s="37">
        <v>4.54</v>
      </c>
      <c s="36">
        <v>0</v>
      </c>
      <c s="36">
        <f>ROUND(G4340*H4340,6)</f>
      </c>
      <c r="L4340" s="38">
        <v>0</v>
      </c>
      <c s="32">
        <f>ROUND(ROUND(L4340,2)*ROUND(G4340,3),2)</f>
      </c>
      <c s="36" t="s">
        <v>62</v>
      </c>
      <c>
        <f>(M4340*21)/100</f>
      </c>
      <c t="s">
        <v>28</v>
      </c>
    </row>
    <row r="4341" spans="1:5" ht="25.5">
      <c r="A4341" s="35" t="s">
        <v>56</v>
      </c>
      <c r="E4341" s="39" t="s">
        <v>8947</v>
      </c>
    </row>
    <row r="4342" spans="1:5" ht="25.5">
      <c r="A4342" s="35" t="s">
        <v>57</v>
      </c>
      <c r="E4342" s="42" t="s">
        <v>8948</v>
      </c>
    </row>
    <row r="4343" spans="1:5" ht="140.25">
      <c r="A4343" t="s">
        <v>58</v>
      </c>
      <c r="E4343" s="39" t="s">
        <v>8949</v>
      </c>
    </row>
    <row r="4344" spans="1:16" ht="12.75">
      <c r="A4344" t="s">
        <v>50</v>
      </c>
      <c s="34" t="s">
        <v>8950</v>
      </c>
      <c s="34" t="s">
        <v>8951</v>
      </c>
      <c s="35" t="s">
        <v>5</v>
      </c>
      <c s="6" t="s">
        <v>8952</v>
      </c>
      <c s="36" t="s">
        <v>2716</v>
      </c>
      <c s="37">
        <v>0.312</v>
      </c>
      <c s="36">
        <v>0</v>
      </c>
      <c s="36">
        <f>ROUND(G4344*H4344,6)</f>
      </c>
      <c r="L4344" s="38">
        <v>0</v>
      </c>
      <c s="32">
        <f>ROUND(ROUND(L4344,2)*ROUND(G4344,3),2)</f>
      </c>
      <c s="36" t="s">
        <v>55</v>
      </c>
      <c>
        <f>(M4344*21)/100</f>
      </c>
      <c t="s">
        <v>28</v>
      </c>
    </row>
    <row r="4345" spans="1:5" ht="12.75">
      <c r="A4345" s="35" t="s">
        <v>56</v>
      </c>
      <c r="E4345" s="39" t="s">
        <v>8952</v>
      </c>
    </row>
    <row r="4346" spans="1:5" ht="25.5">
      <c r="A4346" s="35" t="s">
        <v>57</v>
      </c>
      <c r="E4346" s="42" t="s">
        <v>8953</v>
      </c>
    </row>
    <row r="4347" spans="1:5" ht="191.25">
      <c r="A4347" t="s">
        <v>58</v>
      </c>
      <c r="E4347" s="39" t="s">
        <v>8954</v>
      </c>
    </row>
    <row r="4348" spans="1:16" ht="25.5">
      <c r="A4348" t="s">
        <v>50</v>
      </c>
      <c s="34" t="s">
        <v>8955</v>
      </c>
      <c s="34" t="s">
        <v>8956</v>
      </c>
      <c s="35" t="s">
        <v>5</v>
      </c>
      <c s="6" t="s">
        <v>8957</v>
      </c>
      <c s="36" t="s">
        <v>2716</v>
      </c>
      <c s="37">
        <v>1.61</v>
      </c>
      <c s="36">
        <v>0</v>
      </c>
      <c s="36">
        <f>ROUND(G4348*H4348,6)</f>
      </c>
      <c r="L4348" s="38">
        <v>0</v>
      </c>
      <c s="32">
        <f>ROUND(ROUND(L4348,2)*ROUND(G4348,3),2)</f>
      </c>
      <c s="36" t="s">
        <v>62</v>
      </c>
      <c>
        <f>(M4348*21)/100</f>
      </c>
      <c t="s">
        <v>28</v>
      </c>
    </row>
    <row r="4349" spans="1:5" ht="25.5">
      <c r="A4349" s="35" t="s">
        <v>56</v>
      </c>
      <c r="E4349" s="39" t="s">
        <v>8957</v>
      </c>
    </row>
    <row r="4350" spans="1:5" ht="25.5">
      <c r="A4350" s="35" t="s">
        <v>57</v>
      </c>
      <c r="E4350" s="42" t="s">
        <v>8958</v>
      </c>
    </row>
    <row r="4351" spans="1:5" ht="191.25">
      <c r="A4351" t="s">
        <v>58</v>
      </c>
      <c r="E4351" s="39" t="s">
        <v>8959</v>
      </c>
    </row>
    <row r="4352" spans="1:16" ht="25.5">
      <c r="A4352" t="s">
        <v>50</v>
      </c>
      <c s="34" t="s">
        <v>8960</v>
      </c>
      <c s="34" t="s">
        <v>8961</v>
      </c>
      <c s="35" t="s">
        <v>5</v>
      </c>
      <c s="6" t="s">
        <v>8962</v>
      </c>
      <c s="36" t="s">
        <v>2716</v>
      </c>
      <c s="37">
        <v>3.408</v>
      </c>
      <c s="36">
        <v>0</v>
      </c>
      <c s="36">
        <f>ROUND(G4352*H4352,6)</f>
      </c>
      <c r="L4352" s="38">
        <v>0</v>
      </c>
      <c s="32">
        <f>ROUND(ROUND(L4352,2)*ROUND(G4352,3),2)</f>
      </c>
      <c s="36" t="s">
        <v>62</v>
      </c>
      <c>
        <f>(M4352*21)/100</f>
      </c>
      <c t="s">
        <v>28</v>
      </c>
    </row>
    <row r="4353" spans="1:5" ht="25.5">
      <c r="A4353" s="35" t="s">
        <v>56</v>
      </c>
      <c r="E4353" s="39" t="s">
        <v>8962</v>
      </c>
    </row>
    <row r="4354" spans="1:5" ht="25.5">
      <c r="A4354" s="35" t="s">
        <v>57</v>
      </c>
      <c r="E4354" s="42" t="s">
        <v>8963</v>
      </c>
    </row>
    <row r="4355" spans="1:5" ht="140.25">
      <c r="A4355" t="s">
        <v>58</v>
      </c>
      <c r="E4355" s="39" t="s">
        <v>8964</v>
      </c>
    </row>
    <row r="4356" spans="1:16" ht="12.75">
      <c r="A4356" t="s">
        <v>50</v>
      </c>
      <c s="34" t="s">
        <v>8965</v>
      </c>
      <c s="34" t="s">
        <v>8966</v>
      </c>
      <c s="35" t="s">
        <v>5</v>
      </c>
      <c s="6" t="s">
        <v>8967</v>
      </c>
      <c s="36" t="s">
        <v>2716</v>
      </c>
      <c s="37">
        <v>19.2</v>
      </c>
      <c s="36">
        <v>0</v>
      </c>
      <c s="36">
        <f>ROUND(G4356*H4356,6)</f>
      </c>
      <c r="L4356" s="38">
        <v>0</v>
      </c>
      <c s="32">
        <f>ROUND(ROUND(L4356,2)*ROUND(G4356,3),2)</f>
      </c>
      <c s="36" t="s">
        <v>55</v>
      </c>
      <c>
        <f>(M4356*21)/100</f>
      </c>
      <c t="s">
        <v>28</v>
      </c>
    </row>
    <row r="4357" spans="1:5" ht="12.75">
      <c r="A4357" s="35" t="s">
        <v>56</v>
      </c>
      <c r="E4357" s="39" t="s">
        <v>8967</v>
      </c>
    </row>
    <row r="4358" spans="1:5" ht="25.5">
      <c r="A4358" s="35" t="s">
        <v>57</v>
      </c>
      <c r="E4358" s="42" t="s">
        <v>8968</v>
      </c>
    </row>
    <row r="4359" spans="1:5" ht="191.25">
      <c r="A4359" t="s">
        <v>58</v>
      </c>
      <c r="E4359" s="39" t="s">
        <v>8969</v>
      </c>
    </row>
    <row r="4360" spans="1:16" ht="25.5">
      <c r="A4360" t="s">
        <v>50</v>
      </c>
      <c s="34" t="s">
        <v>8970</v>
      </c>
      <c s="34" t="s">
        <v>8971</v>
      </c>
      <c s="35" t="s">
        <v>5</v>
      </c>
      <c s="6" t="s">
        <v>8972</v>
      </c>
      <c s="36" t="s">
        <v>2716</v>
      </c>
      <c s="37">
        <v>48.844</v>
      </c>
      <c s="36">
        <v>0</v>
      </c>
      <c s="36">
        <f>ROUND(G4360*H4360,6)</f>
      </c>
      <c r="L4360" s="38">
        <v>0</v>
      </c>
      <c s="32">
        <f>ROUND(ROUND(L4360,2)*ROUND(G4360,3),2)</f>
      </c>
      <c s="36" t="s">
        <v>62</v>
      </c>
      <c>
        <f>(M4360*21)/100</f>
      </c>
      <c t="s">
        <v>28</v>
      </c>
    </row>
    <row r="4361" spans="1:5" ht="25.5">
      <c r="A4361" s="35" t="s">
        <v>56</v>
      </c>
      <c r="E4361" s="39" t="s">
        <v>8972</v>
      </c>
    </row>
    <row r="4362" spans="1:5" ht="114.75">
      <c r="A4362" s="35" t="s">
        <v>57</v>
      </c>
      <c r="E4362" s="42" t="s">
        <v>8973</v>
      </c>
    </row>
    <row r="4363" spans="1:5" ht="140.25">
      <c r="A4363" t="s">
        <v>58</v>
      </c>
      <c r="E4363" s="39" t="s">
        <v>8974</v>
      </c>
    </row>
    <row r="4364" spans="1:16" ht="25.5">
      <c r="A4364" t="s">
        <v>50</v>
      </c>
      <c s="34" t="s">
        <v>8975</v>
      </c>
      <c s="34" t="s">
        <v>8976</v>
      </c>
      <c s="35" t="s">
        <v>5</v>
      </c>
      <c s="6" t="s">
        <v>8977</v>
      </c>
      <c s="36" t="s">
        <v>2716</v>
      </c>
      <c s="37">
        <v>11.898</v>
      </c>
      <c s="36">
        <v>0</v>
      </c>
      <c s="36">
        <f>ROUND(G4364*H4364,6)</f>
      </c>
      <c r="L4364" s="38">
        <v>0</v>
      </c>
      <c s="32">
        <f>ROUND(ROUND(L4364,2)*ROUND(G4364,3),2)</f>
      </c>
      <c s="36" t="s">
        <v>62</v>
      </c>
      <c>
        <f>(M4364*21)/100</f>
      </c>
      <c t="s">
        <v>28</v>
      </c>
    </row>
    <row r="4365" spans="1:5" ht="25.5">
      <c r="A4365" s="35" t="s">
        <v>56</v>
      </c>
      <c r="E4365" s="39" t="s">
        <v>8977</v>
      </c>
    </row>
    <row r="4366" spans="1:5" ht="51">
      <c r="A4366" s="35" t="s">
        <v>57</v>
      </c>
      <c r="E4366" s="42" t="s">
        <v>8978</v>
      </c>
    </row>
    <row r="4367" spans="1:5" ht="140.25">
      <c r="A4367" t="s">
        <v>58</v>
      </c>
      <c r="E4367" s="39" t="s">
        <v>8979</v>
      </c>
    </row>
    <row r="4368" spans="1:16" ht="12.75">
      <c r="A4368" t="s">
        <v>50</v>
      </c>
      <c s="34" t="s">
        <v>8980</v>
      </c>
      <c s="34" t="s">
        <v>8981</v>
      </c>
      <c s="35" t="s">
        <v>5</v>
      </c>
      <c s="6" t="s">
        <v>8982</v>
      </c>
      <c s="36" t="s">
        <v>2716</v>
      </c>
      <c s="37">
        <v>101.762</v>
      </c>
      <c s="36">
        <v>0</v>
      </c>
      <c s="36">
        <f>ROUND(G4368*H4368,6)</f>
      </c>
      <c r="L4368" s="38">
        <v>0</v>
      </c>
      <c s="32">
        <f>ROUND(ROUND(L4368,2)*ROUND(G4368,3),2)</f>
      </c>
      <c s="36" t="s">
        <v>55</v>
      </c>
      <c>
        <f>(M4368*21)/100</f>
      </c>
      <c t="s">
        <v>28</v>
      </c>
    </row>
    <row r="4369" spans="1:5" ht="12.75">
      <c r="A4369" s="35" t="s">
        <v>56</v>
      </c>
      <c r="E4369" s="39" t="s">
        <v>8982</v>
      </c>
    </row>
    <row r="4370" spans="1:5" ht="357">
      <c r="A4370" s="35" t="s">
        <v>57</v>
      </c>
      <c r="E4370" s="42" t="s">
        <v>8983</v>
      </c>
    </row>
    <row r="4371" spans="1:5" ht="191.25">
      <c r="A4371" t="s">
        <v>58</v>
      </c>
      <c r="E4371" s="39" t="s">
        <v>8984</v>
      </c>
    </row>
    <row r="4372" spans="1:16" ht="25.5">
      <c r="A4372" t="s">
        <v>50</v>
      </c>
      <c s="34" t="s">
        <v>8985</v>
      </c>
      <c s="34" t="s">
        <v>8986</v>
      </c>
      <c s="35" t="s">
        <v>5</v>
      </c>
      <c s="6" t="s">
        <v>8987</v>
      </c>
      <c s="36" t="s">
        <v>2716</v>
      </c>
      <c s="37">
        <v>25.156</v>
      </c>
      <c s="36">
        <v>0</v>
      </c>
      <c s="36">
        <f>ROUND(G4372*H4372,6)</f>
      </c>
      <c r="L4372" s="38">
        <v>0</v>
      </c>
      <c s="32">
        <f>ROUND(ROUND(L4372,2)*ROUND(G4372,3),2)</f>
      </c>
      <c s="36" t="s">
        <v>62</v>
      </c>
      <c>
        <f>(M4372*21)/100</f>
      </c>
      <c t="s">
        <v>28</v>
      </c>
    </row>
    <row r="4373" spans="1:5" ht="25.5">
      <c r="A4373" s="35" t="s">
        <v>56</v>
      </c>
      <c r="E4373" s="39" t="s">
        <v>8987</v>
      </c>
    </row>
    <row r="4374" spans="1:5" ht="178.5">
      <c r="A4374" s="35" t="s">
        <v>57</v>
      </c>
      <c r="E4374" s="42" t="s">
        <v>8988</v>
      </c>
    </row>
    <row r="4375" spans="1:5" ht="140.25">
      <c r="A4375" t="s">
        <v>58</v>
      </c>
      <c r="E4375" s="39" t="s">
        <v>8989</v>
      </c>
    </row>
    <row r="4376" spans="1:16" ht="12.75">
      <c r="A4376" t="s">
        <v>50</v>
      </c>
      <c s="34" t="s">
        <v>8990</v>
      </c>
      <c s="34" t="s">
        <v>8991</v>
      </c>
      <c s="35" t="s">
        <v>5</v>
      </c>
      <c s="6" t="s">
        <v>8992</v>
      </c>
      <c s="36" t="s">
        <v>2716</v>
      </c>
      <c s="37">
        <v>112.732</v>
      </c>
      <c s="36">
        <v>0</v>
      </c>
      <c s="36">
        <f>ROUND(G4376*H4376,6)</f>
      </c>
      <c r="L4376" s="38">
        <v>0</v>
      </c>
      <c s="32">
        <f>ROUND(ROUND(L4376,2)*ROUND(G4376,3),2)</f>
      </c>
      <c s="36" t="s">
        <v>55</v>
      </c>
      <c>
        <f>(M4376*21)/100</f>
      </c>
      <c t="s">
        <v>28</v>
      </c>
    </row>
    <row r="4377" spans="1:5" ht="12.75">
      <c r="A4377" s="35" t="s">
        <v>56</v>
      </c>
      <c r="E4377" s="39" t="s">
        <v>8992</v>
      </c>
    </row>
    <row r="4378" spans="1:5" ht="280.5">
      <c r="A4378" s="35" t="s">
        <v>57</v>
      </c>
      <c r="E4378" s="42" t="s">
        <v>8993</v>
      </c>
    </row>
    <row r="4379" spans="1:5" ht="191.25">
      <c r="A4379" t="s">
        <v>58</v>
      </c>
      <c r="E4379" s="39" t="s">
        <v>8994</v>
      </c>
    </row>
    <row r="4380" spans="1:16" ht="25.5">
      <c r="A4380" t="s">
        <v>50</v>
      </c>
      <c s="34" t="s">
        <v>8995</v>
      </c>
      <c s="34" t="s">
        <v>8996</v>
      </c>
      <c s="35" t="s">
        <v>5</v>
      </c>
      <c s="6" t="s">
        <v>8997</v>
      </c>
      <c s="36" t="s">
        <v>2716</v>
      </c>
      <c s="37">
        <v>57.647</v>
      </c>
      <c s="36">
        <v>0</v>
      </c>
      <c s="36">
        <f>ROUND(G4380*H4380,6)</f>
      </c>
      <c r="L4380" s="38">
        <v>0</v>
      </c>
      <c s="32">
        <f>ROUND(ROUND(L4380,2)*ROUND(G4380,3),2)</f>
      </c>
      <c s="36" t="s">
        <v>62</v>
      </c>
      <c>
        <f>(M4380*21)/100</f>
      </c>
      <c t="s">
        <v>28</v>
      </c>
    </row>
    <row r="4381" spans="1:5" ht="25.5">
      <c r="A4381" s="35" t="s">
        <v>56</v>
      </c>
      <c r="E4381" s="39" t="s">
        <v>8997</v>
      </c>
    </row>
    <row r="4382" spans="1:5" ht="216.75">
      <c r="A4382" s="35" t="s">
        <v>57</v>
      </c>
      <c r="E4382" s="42" t="s">
        <v>8998</v>
      </c>
    </row>
    <row r="4383" spans="1:5" ht="191.25">
      <c r="A4383" t="s">
        <v>58</v>
      </c>
      <c r="E4383" s="39" t="s">
        <v>8999</v>
      </c>
    </row>
    <row r="4384" spans="1:16" ht="12.75">
      <c r="A4384" t="s">
        <v>50</v>
      </c>
      <c s="34" t="s">
        <v>9000</v>
      </c>
      <c s="34" t="s">
        <v>9001</v>
      </c>
      <c s="35" t="s">
        <v>5</v>
      </c>
      <c s="6" t="s">
        <v>9002</v>
      </c>
      <c s="36" t="s">
        <v>2716</v>
      </c>
      <c s="37">
        <v>4.377</v>
      </c>
      <c s="36">
        <v>0</v>
      </c>
      <c s="36">
        <f>ROUND(G4384*H4384,6)</f>
      </c>
      <c r="L4384" s="38">
        <v>0</v>
      </c>
      <c s="32">
        <f>ROUND(ROUND(L4384,2)*ROUND(G4384,3),2)</f>
      </c>
      <c s="36" t="s">
        <v>55</v>
      </c>
      <c>
        <f>(M4384*21)/100</f>
      </c>
      <c t="s">
        <v>28</v>
      </c>
    </row>
    <row r="4385" spans="1:5" ht="12.75">
      <c r="A4385" s="35" t="s">
        <v>56</v>
      </c>
      <c r="E4385" s="39" t="s">
        <v>9002</v>
      </c>
    </row>
    <row r="4386" spans="1:5" ht="63.75">
      <c r="A4386" s="35" t="s">
        <v>57</v>
      </c>
      <c r="E4386" s="42" t="s">
        <v>9003</v>
      </c>
    </row>
    <row r="4387" spans="1:5" ht="242.25">
      <c r="A4387" t="s">
        <v>58</v>
      </c>
      <c r="E4387" s="39" t="s">
        <v>9004</v>
      </c>
    </row>
    <row r="4388" spans="1:16" ht="12.75">
      <c r="A4388" t="s">
        <v>50</v>
      </c>
      <c s="34" t="s">
        <v>9005</v>
      </c>
      <c s="34" t="s">
        <v>9006</v>
      </c>
      <c s="35" t="s">
        <v>5</v>
      </c>
      <c s="6" t="s">
        <v>9007</v>
      </c>
      <c s="36" t="s">
        <v>2716</v>
      </c>
      <c s="37">
        <v>3.749</v>
      </c>
      <c s="36">
        <v>0</v>
      </c>
      <c s="36">
        <f>ROUND(G4388*H4388,6)</f>
      </c>
      <c r="L4388" s="38">
        <v>0</v>
      </c>
      <c s="32">
        <f>ROUND(ROUND(L4388,2)*ROUND(G4388,3),2)</f>
      </c>
      <c s="36" t="s">
        <v>55</v>
      </c>
      <c>
        <f>(M4388*21)/100</f>
      </c>
      <c t="s">
        <v>28</v>
      </c>
    </row>
    <row r="4389" spans="1:5" ht="12.75">
      <c r="A4389" s="35" t="s">
        <v>56</v>
      </c>
      <c r="E4389" s="39" t="s">
        <v>9007</v>
      </c>
    </row>
    <row r="4390" spans="1:5" ht="25.5">
      <c r="A4390" s="35" t="s">
        <v>57</v>
      </c>
      <c r="E4390" s="42" t="s">
        <v>9008</v>
      </c>
    </row>
    <row r="4391" spans="1:5" ht="242.25">
      <c r="A4391" t="s">
        <v>58</v>
      </c>
      <c r="E4391" s="39" t="s">
        <v>9009</v>
      </c>
    </row>
    <row r="4392" spans="1:16" ht="12.75">
      <c r="A4392" t="s">
        <v>50</v>
      </c>
      <c s="34" t="s">
        <v>9010</v>
      </c>
      <c s="34" t="s">
        <v>9011</v>
      </c>
      <c s="35" t="s">
        <v>5</v>
      </c>
      <c s="6" t="s">
        <v>9012</v>
      </c>
      <c s="36" t="s">
        <v>2716</v>
      </c>
      <c s="37">
        <v>81.769</v>
      </c>
      <c s="36">
        <v>0</v>
      </c>
      <c s="36">
        <f>ROUND(G4392*H4392,6)</f>
      </c>
      <c r="L4392" s="38">
        <v>0</v>
      </c>
      <c s="32">
        <f>ROUND(ROUND(L4392,2)*ROUND(G4392,3),2)</f>
      </c>
      <c s="36" t="s">
        <v>55</v>
      </c>
      <c>
        <f>(M4392*21)/100</f>
      </c>
      <c t="s">
        <v>28</v>
      </c>
    </row>
    <row r="4393" spans="1:5" ht="12.75">
      <c r="A4393" s="35" t="s">
        <v>56</v>
      </c>
      <c r="E4393" s="39" t="s">
        <v>9012</v>
      </c>
    </row>
    <row r="4394" spans="1:5" ht="76.5">
      <c r="A4394" s="35" t="s">
        <v>57</v>
      </c>
      <c r="E4394" s="42" t="s">
        <v>9013</v>
      </c>
    </row>
    <row r="4395" spans="1:5" ht="242.25">
      <c r="A4395" t="s">
        <v>58</v>
      </c>
      <c r="E4395" s="39" t="s">
        <v>9014</v>
      </c>
    </row>
    <row r="4396" spans="1:16" ht="25.5">
      <c r="A4396" t="s">
        <v>50</v>
      </c>
      <c s="34" t="s">
        <v>9015</v>
      </c>
      <c s="34" t="s">
        <v>9016</v>
      </c>
      <c s="35" t="s">
        <v>5</v>
      </c>
      <c s="6" t="s">
        <v>9017</v>
      </c>
      <c s="36" t="s">
        <v>2716</v>
      </c>
      <c s="37">
        <v>22.87</v>
      </c>
      <c s="36">
        <v>0</v>
      </c>
      <c s="36">
        <f>ROUND(G4396*H4396,6)</f>
      </c>
      <c r="L4396" s="38">
        <v>0</v>
      </c>
      <c s="32">
        <f>ROUND(ROUND(L4396,2)*ROUND(G4396,3),2)</f>
      </c>
      <c s="36" t="s">
        <v>62</v>
      </c>
      <c>
        <f>(M4396*21)/100</f>
      </c>
      <c t="s">
        <v>28</v>
      </c>
    </row>
    <row r="4397" spans="1:5" ht="25.5">
      <c r="A4397" s="35" t="s">
        <v>56</v>
      </c>
      <c r="E4397" s="39" t="s">
        <v>9017</v>
      </c>
    </row>
    <row r="4398" spans="1:5" ht="76.5">
      <c r="A4398" s="35" t="s">
        <v>57</v>
      </c>
      <c r="E4398" s="42" t="s">
        <v>9018</v>
      </c>
    </row>
    <row r="4399" spans="1:5" ht="191.25">
      <c r="A4399" t="s">
        <v>58</v>
      </c>
      <c r="E4399" s="39" t="s">
        <v>9019</v>
      </c>
    </row>
    <row r="4400" spans="1:16" ht="25.5">
      <c r="A4400" t="s">
        <v>50</v>
      </c>
      <c s="34" t="s">
        <v>9020</v>
      </c>
      <c s="34" t="s">
        <v>9021</v>
      </c>
      <c s="35" t="s">
        <v>5</v>
      </c>
      <c s="6" t="s">
        <v>9022</v>
      </c>
      <c s="36" t="s">
        <v>2716</v>
      </c>
      <c s="37">
        <v>1.914</v>
      </c>
      <c s="36">
        <v>0</v>
      </c>
      <c s="36">
        <f>ROUND(G4400*H4400,6)</f>
      </c>
      <c r="L4400" s="38">
        <v>0</v>
      </c>
      <c s="32">
        <f>ROUND(ROUND(L4400,2)*ROUND(G4400,3),2)</f>
      </c>
      <c s="36" t="s">
        <v>62</v>
      </c>
      <c>
        <f>(M4400*21)/100</f>
      </c>
      <c t="s">
        <v>28</v>
      </c>
    </row>
    <row r="4401" spans="1:5" ht="25.5">
      <c r="A4401" s="35" t="s">
        <v>56</v>
      </c>
      <c r="E4401" s="39" t="s">
        <v>9022</v>
      </c>
    </row>
    <row r="4402" spans="1:5" ht="25.5">
      <c r="A4402" s="35" t="s">
        <v>57</v>
      </c>
      <c r="E4402" s="42" t="s">
        <v>9023</v>
      </c>
    </row>
    <row r="4403" spans="1:5" ht="140.25">
      <c r="A4403" t="s">
        <v>58</v>
      </c>
      <c r="E4403" s="39" t="s">
        <v>9024</v>
      </c>
    </row>
    <row r="4404" spans="1:16" ht="12.75">
      <c r="A4404" t="s">
        <v>50</v>
      </c>
      <c s="34" t="s">
        <v>9025</v>
      </c>
      <c s="34" t="s">
        <v>9026</v>
      </c>
      <c s="35" t="s">
        <v>5</v>
      </c>
      <c s="6" t="s">
        <v>9027</v>
      </c>
      <c s="36" t="s">
        <v>2716</v>
      </c>
      <c s="37">
        <v>323.547</v>
      </c>
      <c s="36">
        <v>0</v>
      </c>
      <c s="36">
        <f>ROUND(G4404*H4404,6)</f>
      </c>
      <c r="L4404" s="38">
        <v>0</v>
      </c>
      <c s="32">
        <f>ROUND(ROUND(L4404,2)*ROUND(G4404,3),2)</f>
      </c>
      <c s="36" t="s">
        <v>55</v>
      </c>
      <c>
        <f>(M4404*21)/100</f>
      </c>
      <c t="s">
        <v>28</v>
      </c>
    </row>
    <row r="4405" spans="1:5" ht="12.75">
      <c r="A4405" s="35" t="s">
        <v>56</v>
      </c>
      <c r="E4405" s="39" t="s">
        <v>9027</v>
      </c>
    </row>
    <row r="4406" spans="1:5" ht="409.5">
      <c r="A4406" s="35" t="s">
        <v>57</v>
      </c>
      <c r="E4406" s="42" t="s">
        <v>9028</v>
      </c>
    </row>
    <row r="4407" spans="1:5" ht="191.25">
      <c r="A4407" t="s">
        <v>58</v>
      </c>
      <c r="E4407" s="39" t="s">
        <v>9029</v>
      </c>
    </row>
    <row r="4408" spans="1:16" ht="12.75">
      <c r="A4408" t="s">
        <v>50</v>
      </c>
      <c s="34" t="s">
        <v>9030</v>
      </c>
      <c s="34" t="s">
        <v>9031</v>
      </c>
      <c s="35" t="s">
        <v>5</v>
      </c>
      <c s="6" t="s">
        <v>9032</v>
      </c>
      <c s="36" t="s">
        <v>2716</v>
      </c>
      <c s="37">
        <v>31.301</v>
      </c>
      <c s="36">
        <v>0</v>
      </c>
      <c s="36">
        <f>ROUND(G4408*H4408,6)</f>
      </c>
      <c r="L4408" s="38">
        <v>0</v>
      </c>
      <c s="32">
        <f>ROUND(ROUND(L4408,2)*ROUND(G4408,3),2)</f>
      </c>
      <c s="36" t="s">
        <v>55</v>
      </c>
      <c>
        <f>(M4408*21)/100</f>
      </c>
      <c t="s">
        <v>28</v>
      </c>
    </row>
    <row r="4409" spans="1:5" ht="12.75">
      <c r="A4409" s="35" t="s">
        <v>56</v>
      </c>
      <c r="E4409" s="39" t="s">
        <v>9032</v>
      </c>
    </row>
    <row r="4410" spans="1:5" ht="140.25">
      <c r="A4410" s="35" t="s">
        <v>57</v>
      </c>
      <c r="E4410" s="42" t="s">
        <v>9033</v>
      </c>
    </row>
    <row r="4411" spans="1:5" ht="191.25">
      <c r="A4411" t="s">
        <v>58</v>
      </c>
      <c r="E4411" s="39" t="s">
        <v>9034</v>
      </c>
    </row>
    <row r="4412" spans="1:16" ht="12.75">
      <c r="A4412" t="s">
        <v>50</v>
      </c>
      <c s="34" t="s">
        <v>9035</v>
      </c>
      <c s="34" t="s">
        <v>9036</v>
      </c>
      <c s="35" t="s">
        <v>5</v>
      </c>
      <c s="6" t="s">
        <v>9037</v>
      </c>
      <c s="36" t="s">
        <v>2716</v>
      </c>
      <c s="37">
        <v>3.663</v>
      </c>
      <c s="36">
        <v>0</v>
      </c>
      <c s="36">
        <f>ROUND(G4412*H4412,6)</f>
      </c>
      <c r="L4412" s="38">
        <v>0</v>
      </c>
      <c s="32">
        <f>ROUND(ROUND(L4412,2)*ROUND(G4412,3),2)</f>
      </c>
      <c s="36" t="s">
        <v>55</v>
      </c>
      <c>
        <f>(M4412*21)/100</f>
      </c>
      <c t="s">
        <v>28</v>
      </c>
    </row>
    <row r="4413" spans="1:5" ht="12.75">
      <c r="A4413" s="35" t="s">
        <v>56</v>
      </c>
      <c r="E4413" s="39" t="s">
        <v>9037</v>
      </c>
    </row>
    <row r="4414" spans="1:5" ht="25.5">
      <c r="A4414" s="35" t="s">
        <v>57</v>
      </c>
      <c r="E4414" s="42" t="s">
        <v>9038</v>
      </c>
    </row>
    <row r="4415" spans="1:5" ht="191.25">
      <c r="A4415" t="s">
        <v>58</v>
      </c>
      <c r="E4415" s="39" t="s">
        <v>9039</v>
      </c>
    </row>
    <row r="4416" spans="1:16" ht="12.75">
      <c r="A4416" t="s">
        <v>50</v>
      </c>
      <c s="34" t="s">
        <v>9040</v>
      </c>
      <c s="34" t="s">
        <v>9041</v>
      </c>
      <c s="35" t="s">
        <v>5</v>
      </c>
      <c s="6" t="s">
        <v>9042</v>
      </c>
      <c s="36" t="s">
        <v>2716</v>
      </c>
      <c s="37">
        <v>4.2</v>
      </c>
      <c s="36">
        <v>0</v>
      </c>
      <c s="36">
        <f>ROUND(G4416*H4416,6)</f>
      </c>
      <c r="L4416" s="38">
        <v>0</v>
      </c>
      <c s="32">
        <f>ROUND(ROUND(L4416,2)*ROUND(G4416,3),2)</f>
      </c>
      <c s="36" t="s">
        <v>55</v>
      </c>
      <c>
        <f>(M4416*21)/100</f>
      </c>
      <c t="s">
        <v>28</v>
      </c>
    </row>
    <row r="4417" spans="1:5" ht="12.75">
      <c r="A4417" s="35" t="s">
        <v>56</v>
      </c>
      <c r="E4417" s="39" t="s">
        <v>9042</v>
      </c>
    </row>
    <row r="4418" spans="1:5" ht="25.5">
      <c r="A4418" s="35" t="s">
        <v>57</v>
      </c>
      <c r="E4418" s="42" t="s">
        <v>9043</v>
      </c>
    </row>
    <row r="4419" spans="1:5" ht="191.25">
      <c r="A4419" t="s">
        <v>58</v>
      </c>
      <c r="E4419" s="39" t="s">
        <v>9044</v>
      </c>
    </row>
    <row r="4420" spans="1:16" ht="12.75">
      <c r="A4420" t="s">
        <v>50</v>
      </c>
      <c s="34" t="s">
        <v>9045</v>
      </c>
      <c s="34" t="s">
        <v>9046</v>
      </c>
      <c s="35" t="s">
        <v>5</v>
      </c>
      <c s="6" t="s">
        <v>9047</v>
      </c>
      <c s="36" t="s">
        <v>4309</v>
      </c>
      <c s="37">
        <v>213.787</v>
      </c>
      <c s="36">
        <v>0</v>
      </c>
      <c s="36">
        <f>ROUND(G4420*H4420,6)</f>
      </c>
      <c r="L4420" s="38">
        <v>0</v>
      </c>
      <c s="32">
        <f>ROUND(ROUND(L4420,2)*ROUND(G4420,3),2)</f>
      </c>
      <c s="36" t="s">
        <v>55</v>
      </c>
      <c>
        <f>(M4420*21)/100</f>
      </c>
      <c t="s">
        <v>28</v>
      </c>
    </row>
    <row r="4421" spans="1:5" ht="12.75">
      <c r="A4421" s="35" t="s">
        <v>56</v>
      </c>
      <c r="E4421" s="39" t="s">
        <v>9047</v>
      </c>
    </row>
    <row r="4422" spans="1:5" ht="409.5">
      <c r="A4422" s="35" t="s">
        <v>57</v>
      </c>
      <c r="E4422" s="42" t="s">
        <v>9048</v>
      </c>
    </row>
    <row r="4423" spans="1:5" ht="242.25">
      <c r="A4423" t="s">
        <v>58</v>
      </c>
      <c r="E4423" s="39" t="s">
        <v>9049</v>
      </c>
    </row>
    <row r="4424" spans="1:16" ht="12.75">
      <c r="A4424" t="s">
        <v>50</v>
      </c>
      <c s="34" t="s">
        <v>9050</v>
      </c>
      <c s="34" t="s">
        <v>9051</v>
      </c>
      <c s="35" t="s">
        <v>5</v>
      </c>
      <c s="6" t="s">
        <v>9052</v>
      </c>
      <c s="36" t="s">
        <v>4309</v>
      </c>
      <c s="37">
        <v>14.667</v>
      </c>
      <c s="36">
        <v>0</v>
      </c>
      <c s="36">
        <f>ROUND(G4424*H4424,6)</f>
      </c>
      <c r="L4424" s="38">
        <v>0</v>
      </c>
      <c s="32">
        <f>ROUND(ROUND(L4424,2)*ROUND(G4424,3),2)</f>
      </c>
      <c s="36" t="s">
        <v>55</v>
      </c>
      <c>
        <f>(M4424*21)/100</f>
      </c>
      <c t="s">
        <v>28</v>
      </c>
    </row>
    <row r="4425" spans="1:5" ht="12.75">
      <c r="A4425" s="35" t="s">
        <v>56</v>
      </c>
      <c r="E4425" s="39" t="s">
        <v>9052</v>
      </c>
    </row>
    <row r="4426" spans="1:5" ht="89.25">
      <c r="A4426" s="35" t="s">
        <v>57</v>
      </c>
      <c r="E4426" s="42" t="s">
        <v>9053</v>
      </c>
    </row>
    <row r="4427" spans="1:5" ht="242.25">
      <c r="A4427" t="s">
        <v>58</v>
      </c>
      <c r="E4427" s="39" t="s">
        <v>9054</v>
      </c>
    </row>
    <row r="4428" spans="1:16" ht="12.75">
      <c r="A4428" t="s">
        <v>50</v>
      </c>
      <c s="34" t="s">
        <v>9055</v>
      </c>
      <c s="34" t="s">
        <v>9056</v>
      </c>
      <c s="35" t="s">
        <v>5</v>
      </c>
      <c s="6" t="s">
        <v>9057</v>
      </c>
      <c s="36" t="s">
        <v>4309</v>
      </c>
      <c s="37">
        <v>22.022</v>
      </c>
      <c s="36">
        <v>0</v>
      </c>
      <c s="36">
        <f>ROUND(G4428*H4428,6)</f>
      </c>
      <c r="L4428" s="38">
        <v>0</v>
      </c>
      <c s="32">
        <f>ROUND(ROUND(L4428,2)*ROUND(G4428,3),2)</f>
      </c>
      <c s="36" t="s">
        <v>55</v>
      </c>
      <c>
        <f>(M4428*21)/100</f>
      </c>
      <c t="s">
        <v>28</v>
      </c>
    </row>
    <row r="4429" spans="1:5" ht="12.75">
      <c r="A4429" s="35" t="s">
        <v>56</v>
      </c>
      <c r="E4429" s="39" t="s">
        <v>9057</v>
      </c>
    </row>
    <row r="4430" spans="1:5" ht="89.25">
      <c r="A4430" s="35" t="s">
        <v>57</v>
      </c>
      <c r="E4430" s="42" t="s">
        <v>9058</v>
      </c>
    </row>
    <row r="4431" spans="1:5" ht="242.25">
      <c r="A4431" t="s">
        <v>58</v>
      </c>
      <c r="E4431" s="39" t="s">
        <v>9059</v>
      </c>
    </row>
    <row r="4432" spans="1:16" ht="12.75">
      <c r="A4432" t="s">
        <v>50</v>
      </c>
      <c s="34" t="s">
        <v>9060</v>
      </c>
      <c s="34" t="s">
        <v>9061</v>
      </c>
      <c s="35" t="s">
        <v>5</v>
      </c>
      <c s="6" t="s">
        <v>9062</v>
      </c>
      <c s="36" t="s">
        <v>4309</v>
      </c>
      <c s="37">
        <v>2.424</v>
      </c>
      <c s="36">
        <v>0</v>
      </c>
      <c s="36">
        <f>ROUND(G4432*H4432,6)</f>
      </c>
      <c r="L4432" s="38">
        <v>0</v>
      </c>
      <c s="32">
        <f>ROUND(ROUND(L4432,2)*ROUND(G4432,3),2)</f>
      </c>
      <c s="36" t="s">
        <v>55</v>
      </c>
      <c>
        <f>(M4432*21)/100</f>
      </c>
      <c t="s">
        <v>28</v>
      </c>
    </row>
    <row r="4433" spans="1:5" ht="12.75">
      <c r="A4433" s="35" t="s">
        <v>56</v>
      </c>
      <c r="E4433" s="39" t="s">
        <v>9062</v>
      </c>
    </row>
    <row r="4434" spans="1:5" ht="25.5">
      <c r="A4434" s="35" t="s">
        <v>57</v>
      </c>
      <c r="E4434" s="42" t="s">
        <v>9063</v>
      </c>
    </row>
    <row r="4435" spans="1:5" ht="242.25">
      <c r="A4435" t="s">
        <v>58</v>
      </c>
      <c r="E4435" s="39" t="s">
        <v>9064</v>
      </c>
    </row>
    <row r="4436" spans="1:16" ht="12.75">
      <c r="A4436" t="s">
        <v>50</v>
      </c>
      <c s="34" t="s">
        <v>9065</v>
      </c>
      <c s="34" t="s">
        <v>9066</v>
      </c>
      <c s="35" t="s">
        <v>5</v>
      </c>
      <c s="6" t="s">
        <v>9067</v>
      </c>
      <c s="36" t="s">
        <v>54</v>
      </c>
      <c s="37">
        <v>95</v>
      </c>
      <c s="36">
        <v>0</v>
      </c>
      <c s="36">
        <f>ROUND(G4436*H4436,6)</f>
      </c>
      <c r="L4436" s="38">
        <v>0</v>
      </c>
      <c s="32">
        <f>ROUND(ROUND(L4436,2)*ROUND(G4436,3),2)</f>
      </c>
      <c s="36" t="s">
        <v>55</v>
      </c>
      <c>
        <f>(M4436*21)/100</f>
      </c>
      <c t="s">
        <v>28</v>
      </c>
    </row>
    <row r="4437" spans="1:5" ht="12.75">
      <c r="A4437" s="35" t="s">
        <v>56</v>
      </c>
      <c r="E4437" s="39" t="s">
        <v>9067</v>
      </c>
    </row>
    <row r="4438" spans="1:5" ht="140.25">
      <c r="A4438" s="35" t="s">
        <v>57</v>
      </c>
      <c r="E4438" s="42" t="s">
        <v>9068</v>
      </c>
    </row>
    <row r="4439" spans="1:5" ht="191.25">
      <c r="A4439" t="s">
        <v>58</v>
      </c>
      <c r="E4439" s="39" t="s">
        <v>9069</v>
      </c>
    </row>
    <row r="4440" spans="1:16" ht="12.75">
      <c r="A4440" t="s">
        <v>50</v>
      </c>
      <c s="34" t="s">
        <v>9070</v>
      </c>
      <c s="34" t="s">
        <v>9071</v>
      </c>
      <c s="35" t="s">
        <v>5</v>
      </c>
      <c s="6" t="s">
        <v>9072</v>
      </c>
      <c s="36" t="s">
        <v>54</v>
      </c>
      <c s="37">
        <v>80</v>
      </c>
      <c s="36">
        <v>0</v>
      </c>
      <c s="36">
        <f>ROUND(G4440*H4440,6)</f>
      </c>
      <c r="L4440" s="38">
        <v>0</v>
      </c>
      <c s="32">
        <f>ROUND(ROUND(L4440,2)*ROUND(G4440,3),2)</f>
      </c>
      <c s="36" t="s">
        <v>55</v>
      </c>
      <c>
        <f>(M4440*21)/100</f>
      </c>
      <c t="s">
        <v>28</v>
      </c>
    </row>
    <row r="4441" spans="1:5" ht="12.75">
      <c r="A4441" s="35" t="s">
        <v>56</v>
      </c>
      <c r="E4441" s="39" t="s">
        <v>9072</v>
      </c>
    </row>
    <row r="4442" spans="1:5" ht="25.5">
      <c r="A4442" s="35" t="s">
        <v>57</v>
      </c>
      <c r="E4442" s="42" t="s">
        <v>9073</v>
      </c>
    </row>
    <row r="4443" spans="1:5" ht="242.25">
      <c r="A4443" t="s">
        <v>58</v>
      </c>
      <c r="E4443" s="39" t="s">
        <v>9074</v>
      </c>
    </row>
    <row r="4444" spans="1:16" ht="25.5">
      <c r="A4444" t="s">
        <v>50</v>
      </c>
      <c s="34" t="s">
        <v>9075</v>
      </c>
      <c s="34" t="s">
        <v>9076</v>
      </c>
      <c s="35" t="s">
        <v>5</v>
      </c>
      <c s="6" t="s">
        <v>9077</v>
      </c>
      <c s="36" t="s">
        <v>2716</v>
      </c>
      <c s="37">
        <v>66.87</v>
      </c>
      <c s="36">
        <v>0</v>
      </c>
      <c s="36">
        <f>ROUND(G4444*H4444,6)</f>
      </c>
      <c r="L4444" s="38">
        <v>0</v>
      </c>
      <c s="32">
        <f>ROUND(ROUND(L4444,2)*ROUND(G4444,3),2)</f>
      </c>
      <c s="36" t="s">
        <v>55</v>
      </c>
      <c>
        <f>(M4444*21)/100</f>
      </c>
      <c t="s">
        <v>28</v>
      </c>
    </row>
    <row r="4445" spans="1:5" ht="25.5">
      <c r="A4445" s="35" t="s">
        <v>56</v>
      </c>
      <c r="E4445" s="39" t="s">
        <v>9077</v>
      </c>
    </row>
    <row r="4446" spans="1:5" ht="25.5">
      <c r="A4446" s="35" t="s">
        <v>57</v>
      </c>
      <c r="E4446" s="42" t="s">
        <v>9078</v>
      </c>
    </row>
    <row r="4447" spans="1:5" ht="191.25">
      <c r="A4447" t="s">
        <v>58</v>
      </c>
      <c r="E4447" s="39" t="s">
        <v>9079</v>
      </c>
    </row>
    <row r="4448" spans="1:16" ht="25.5">
      <c r="A4448" t="s">
        <v>50</v>
      </c>
      <c s="34" t="s">
        <v>9080</v>
      </c>
      <c s="34" t="s">
        <v>9081</v>
      </c>
      <c s="35" t="s">
        <v>5</v>
      </c>
      <c s="6" t="s">
        <v>9082</v>
      </c>
      <c s="36" t="s">
        <v>2716</v>
      </c>
      <c s="37">
        <v>732.396</v>
      </c>
      <c s="36">
        <v>0</v>
      </c>
      <c s="36">
        <f>ROUND(G4448*H4448,6)</f>
      </c>
      <c r="L4448" s="38">
        <v>0</v>
      </c>
      <c s="32">
        <f>ROUND(ROUND(L4448,2)*ROUND(G4448,3),2)</f>
      </c>
      <c s="36" t="s">
        <v>55</v>
      </c>
      <c>
        <f>(M4448*21)/100</f>
      </c>
      <c t="s">
        <v>28</v>
      </c>
    </row>
    <row r="4449" spans="1:5" ht="25.5">
      <c r="A4449" s="35" t="s">
        <v>56</v>
      </c>
      <c r="E4449" s="39" t="s">
        <v>9082</v>
      </c>
    </row>
    <row r="4450" spans="1:5" ht="51">
      <c r="A4450" s="35" t="s">
        <v>57</v>
      </c>
      <c r="E4450" s="42" t="s">
        <v>4869</v>
      </c>
    </row>
    <row r="4451" spans="1:5" ht="191.25">
      <c r="A4451" t="s">
        <v>58</v>
      </c>
      <c r="E4451" s="39" t="s">
        <v>9083</v>
      </c>
    </row>
    <row r="4452" spans="1:16" ht="25.5">
      <c r="A4452" t="s">
        <v>50</v>
      </c>
      <c s="34" t="s">
        <v>9084</v>
      </c>
      <c s="34" t="s">
        <v>9085</v>
      </c>
      <c s="35" t="s">
        <v>5</v>
      </c>
      <c s="6" t="s">
        <v>9086</v>
      </c>
      <c s="36" t="s">
        <v>2716</v>
      </c>
      <c s="37">
        <v>5277.33</v>
      </c>
      <c s="36">
        <v>0</v>
      </c>
      <c s="36">
        <f>ROUND(G4452*H4452,6)</f>
      </c>
      <c r="L4452" s="38">
        <v>0</v>
      </c>
      <c s="32">
        <f>ROUND(ROUND(L4452,2)*ROUND(G4452,3),2)</f>
      </c>
      <c s="36" t="s">
        <v>55</v>
      </c>
      <c>
        <f>(M4452*21)/100</f>
      </c>
      <c t="s">
        <v>28</v>
      </c>
    </row>
    <row r="4453" spans="1:5" ht="25.5">
      <c r="A4453" s="35" t="s">
        <v>56</v>
      </c>
      <c r="E4453" s="39" t="s">
        <v>9086</v>
      </c>
    </row>
    <row r="4454" spans="1:5" ht="63.75">
      <c r="A4454" s="35" t="s">
        <v>57</v>
      </c>
      <c r="E4454" s="42" t="s">
        <v>9087</v>
      </c>
    </row>
    <row r="4455" spans="1:5" ht="191.25">
      <c r="A4455" t="s">
        <v>58</v>
      </c>
      <c r="E4455" s="39" t="s">
        <v>9088</v>
      </c>
    </row>
    <row r="4456" spans="1:16" ht="25.5">
      <c r="A4456" t="s">
        <v>50</v>
      </c>
      <c s="34" t="s">
        <v>9089</v>
      </c>
      <c s="34" t="s">
        <v>9090</v>
      </c>
      <c s="35" t="s">
        <v>5</v>
      </c>
      <c s="6" t="s">
        <v>9091</v>
      </c>
      <c s="36" t="s">
        <v>2716</v>
      </c>
      <c s="37">
        <v>1059.008</v>
      </c>
      <c s="36">
        <v>0</v>
      </c>
      <c s="36">
        <f>ROUND(G4456*H4456,6)</f>
      </c>
      <c r="L4456" s="38">
        <v>0</v>
      </c>
      <c s="32">
        <f>ROUND(ROUND(L4456,2)*ROUND(G4456,3),2)</f>
      </c>
      <c s="36" t="s">
        <v>55</v>
      </c>
      <c>
        <f>(M4456*21)/100</f>
      </c>
      <c t="s">
        <v>28</v>
      </c>
    </row>
    <row r="4457" spans="1:5" ht="25.5">
      <c r="A4457" s="35" t="s">
        <v>56</v>
      </c>
      <c r="E4457" s="39" t="s">
        <v>9091</v>
      </c>
    </row>
    <row r="4458" spans="1:5" ht="51">
      <c r="A4458" s="35" t="s">
        <v>57</v>
      </c>
      <c r="E4458" s="42" t="s">
        <v>4884</v>
      </c>
    </row>
    <row r="4459" spans="1:5" ht="191.25">
      <c r="A4459" t="s">
        <v>58</v>
      </c>
      <c r="E4459" s="39" t="s">
        <v>9092</v>
      </c>
    </row>
    <row r="4460" spans="1:16" ht="25.5">
      <c r="A4460" t="s">
        <v>50</v>
      </c>
      <c s="34" t="s">
        <v>9093</v>
      </c>
      <c s="34" t="s">
        <v>9094</v>
      </c>
      <c s="35" t="s">
        <v>5</v>
      </c>
      <c s="6" t="s">
        <v>9095</v>
      </c>
      <c s="36" t="s">
        <v>2716</v>
      </c>
      <c s="37">
        <v>19861.412</v>
      </c>
      <c s="36">
        <v>0</v>
      </c>
      <c s="36">
        <f>ROUND(G4460*H4460,6)</f>
      </c>
      <c r="L4460" s="38">
        <v>0</v>
      </c>
      <c s="32">
        <f>ROUND(ROUND(L4460,2)*ROUND(G4460,3),2)</f>
      </c>
      <c s="36" t="s">
        <v>55</v>
      </c>
      <c>
        <f>(M4460*21)/100</f>
      </c>
      <c t="s">
        <v>28</v>
      </c>
    </row>
    <row r="4461" spans="1:5" ht="25.5">
      <c r="A4461" s="35" t="s">
        <v>56</v>
      </c>
      <c r="E4461" s="39" t="s">
        <v>9095</v>
      </c>
    </row>
    <row r="4462" spans="1:5" ht="38.25">
      <c r="A4462" s="35" t="s">
        <v>57</v>
      </c>
      <c r="E4462" s="42" t="s">
        <v>9096</v>
      </c>
    </row>
    <row r="4463" spans="1:5" ht="191.25">
      <c r="A4463" t="s">
        <v>58</v>
      </c>
      <c r="E4463" s="39" t="s">
        <v>9097</v>
      </c>
    </row>
    <row r="4464" spans="1:16" ht="25.5">
      <c r="A4464" t="s">
        <v>50</v>
      </c>
      <c s="34" t="s">
        <v>9098</v>
      </c>
      <c s="34" t="s">
        <v>9099</v>
      </c>
      <c s="35" t="s">
        <v>5</v>
      </c>
      <c s="6" t="s">
        <v>9100</v>
      </c>
      <c s="36" t="s">
        <v>2716</v>
      </c>
      <c s="37">
        <v>831.822</v>
      </c>
      <c s="36">
        <v>0</v>
      </c>
      <c s="36">
        <f>ROUND(G4464*H4464,6)</f>
      </c>
      <c r="L4464" s="38">
        <v>0</v>
      </c>
      <c s="32">
        <f>ROUND(ROUND(L4464,2)*ROUND(G4464,3),2)</f>
      </c>
      <c s="36" t="s">
        <v>55</v>
      </c>
      <c>
        <f>(M4464*21)/100</f>
      </c>
      <c t="s">
        <v>28</v>
      </c>
    </row>
    <row r="4465" spans="1:5" ht="25.5">
      <c r="A4465" s="35" t="s">
        <v>56</v>
      </c>
      <c r="E4465" s="39" t="s">
        <v>9100</v>
      </c>
    </row>
    <row r="4466" spans="1:5" ht="38.25">
      <c r="A4466" s="35" t="s">
        <v>57</v>
      </c>
      <c r="E4466" s="42" t="s">
        <v>9101</v>
      </c>
    </row>
    <row r="4467" spans="1:5" ht="191.25">
      <c r="A4467" t="s">
        <v>58</v>
      </c>
      <c r="E4467" s="39" t="s">
        <v>9102</v>
      </c>
    </row>
    <row r="4468" spans="1:16" ht="12.75">
      <c r="A4468" t="s">
        <v>50</v>
      </c>
      <c s="34" t="s">
        <v>9103</v>
      </c>
      <c s="34" t="s">
        <v>9104</v>
      </c>
      <c s="35" t="s">
        <v>5</v>
      </c>
      <c s="6" t="s">
        <v>9105</v>
      </c>
      <c s="36" t="s">
        <v>2716</v>
      </c>
      <c s="37">
        <v>22972.016</v>
      </c>
      <c s="36">
        <v>0</v>
      </c>
      <c s="36">
        <f>ROUND(G4468*H4468,6)</f>
      </c>
      <c r="L4468" s="38">
        <v>0</v>
      </c>
      <c s="32">
        <f>ROUND(ROUND(L4468,2)*ROUND(G4468,3),2)</f>
      </c>
      <c s="36" t="s">
        <v>55</v>
      </c>
      <c>
        <f>(M4468*21)/100</f>
      </c>
      <c t="s">
        <v>28</v>
      </c>
    </row>
    <row r="4469" spans="1:5" ht="12.75">
      <c r="A4469" s="35" t="s">
        <v>56</v>
      </c>
      <c r="E4469" s="39" t="s">
        <v>9105</v>
      </c>
    </row>
    <row r="4470" spans="1:5" ht="63.75">
      <c r="A4470" s="35" t="s">
        <v>57</v>
      </c>
      <c r="E4470" s="42" t="s">
        <v>9106</v>
      </c>
    </row>
    <row r="4471" spans="1:5" ht="191.25">
      <c r="A4471" t="s">
        <v>58</v>
      </c>
      <c r="E4471" s="39" t="s">
        <v>9107</v>
      </c>
    </row>
    <row r="4472" spans="1:16" ht="12.75">
      <c r="A4472" t="s">
        <v>50</v>
      </c>
      <c s="34" t="s">
        <v>9108</v>
      </c>
      <c s="34" t="s">
        <v>9109</v>
      </c>
      <c s="35" t="s">
        <v>5</v>
      </c>
      <c s="6" t="s">
        <v>9110</v>
      </c>
      <c s="36" t="s">
        <v>2116</v>
      </c>
      <c s="37">
        <v>1</v>
      </c>
      <c s="36">
        <v>0</v>
      </c>
      <c s="36">
        <f>ROUND(G4472*H4472,6)</f>
      </c>
      <c r="L4472" s="38">
        <v>0</v>
      </c>
      <c s="32">
        <f>ROUND(ROUND(L4472,2)*ROUND(G4472,3),2)</f>
      </c>
      <c s="36" t="s">
        <v>62</v>
      </c>
      <c>
        <f>(M4472*21)/100</f>
      </c>
      <c t="s">
        <v>28</v>
      </c>
    </row>
    <row r="4473" spans="1:5" ht="12.75">
      <c r="A4473" s="35" t="s">
        <v>56</v>
      </c>
      <c r="E4473" s="39" t="s">
        <v>9110</v>
      </c>
    </row>
    <row r="4474" spans="1:5" ht="12.75">
      <c r="A4474" s="35" t="s">
        <v>57</v>
      </c>
      <c r="E4474" s="40" t="s">
        <v>5</v>
      </c>
    </row>
    <row r="4475" spans="1:5" ht="89.25">
      <c r="A4475" t="s">
        <v>58</v>
      </c>
      <c r="E4475" s="39" t="s">
        <v>9111</v>
      </c>
    </row>
    <row r="4476" spans="1:16" ht="12.75">
      <c r="A4476" t="s">
        <v>50</v>
      </c>
      <c s="34" t="s">
        <v>9112</v>
      </c>
      <c s="34" t="s">
        <v>9113</v>
      </c>
      <c s="35" t="s">
        <v>5</v>
      </c>
      <c s="6" t="s">
        <v>9114</v>
      </c>
      <c s="36" t="s">
        <v>2716</v>
      </c>
      <c s="37">
        <v>2851.288</v>
      </c>
      <c s="36">
        <v>0</v>
      </c>
      <c s="36">
        <f>ROUND(G4476*H4476,6)</f>
      </c>
      <c r="L4476" s="38">
        <v>0</v>
      </c>
      <c s="32">
        <f>ROUND(ROUND(L4476,2)*ROUND(G4476,3),2)</f>
      </c>
      <c s="36" t="s">
        <v>55</v>
      </c>
      <c>
        <f>(M4476*21)/100</f>
      </c>
      <c t="s">
        <v>28</v>
      </c>
    </row>
    <row r="4477" spans="1:5" ht="12.75">
      <c r="A4477" s="35" t="s">
        <v>56</v>
      </c>
      <c r="E4477" s="39" t="s">
        <v>9114</v>
      </c>
    </row>
    <row r="4478" spans="1:5" ht="76.5">
      <c r="A4478" s="35" t="s">
        <v>57</v>
      </c>
      <c r="E4478" s="42" t="s">
        <v>9115</v>
      </c>
    </row>
    <row r="4479" spans="1:5" ht="140.25">
      <c r="A4479" t="s">
        <v>58</v>
      </c>
      <c r="E4479" s="39" t="s">
        <v>9116</v>
      </c>
    </row>
    <row r="4480" spans="1:16" ht="12.75">
      <c r="A4480" t="s">
        <v>50</v>
      </c>
      <c s="34" t="s">
        <v>9117</v>
      </c>
      <c s="34" t="s">
        <v>9118</v>
      </c>
      <c s="35" t="s">
        <v>5</v>
      </c>
      <c s="6" t="s">
        <v>9119</v>
      </c>
      <c s="36" t="s">
        <v>2716</v>
      </c>
      <c s="37">
        <v>2851.288</v>
      </c>
      <c s="36">
        <v>0</v>
      </c>
      <c s="36">
        <f>ROUND(G4480*H4480,6)</f>
      </c>
      <c r="L4480" s="38">
        <v>0</v>
      </c>
      <c s="32">
        <f>ROUND(ROUND(L4480,2)*ROUND(G4480,3),2)</f>
      </c>
      <c s="36" t="s">
        <v>55</v>
      </c>
      <c>
        <f>(M4480*21)/100</f>
      </c>
      <c t="s">
        <v>28</v>
      </c>
    </row>
    <row r="4481" spans="1:5" ht="12.75">
      <c r="A4481" s="35" t="s">
        <v>56</v>
      </c>
      <c r="E4481" s="39" t="s">
        <v>9119</v>
      </c>
    </row>
    <row r="4482" spans="1:5" ht="76.5">
      <c r="A4482" s="35" t="s">
        <v>57</v>
      </c>
      <c r="E4482" s="42" t="s">
        <v>9115</v>
      </c>
    </row>
    <row r="4483" spans="1:5" ht="140.25">
      <c r="A4483" t="s">
        <v>58</v>
      </c>
      <c r="E4483" s="39" t="s">
        <v>9120</v>
      </c>
    </row>
    <row r="4484" spans="1:13" ht="12.75">
      <c r="A4484" t="s">
        <v>47</v>
      </c>
      <c r="C4484" s="31" t="s">
        <v>2417</v>
      </c>
      <c r="E4484" s="33" t="s">
        <v>2418</v>
      </c>
      <c r="J4484" s="32">
        <f>0</f>
      </c>
      <c s="32">
        <f>0</f>
      </c>
      <c s="32">
        <f>0+L4485+L4489+L4493+L4497+L4501+L4505+L4509</f>
      </c>
      <c s="32">
        <f>0+M4485+M4489+M4493+M4497+M4501+M4505+M4509</f>
      </c>
    </row>
    <row r="4485" spans="1:16" ht="25.5">
      <c r="A4485" t="s">
        <v>50</v>
      </c>
      <c s="34" t="s">
        <v>9121</v>
      </c>
      <c s="34" t="s">
        <v>9122</v>
      </c>
      <c s="35" t="s">
        <v>5</v>
      </c>
      <c s="6" t="s">
        <v>9123</v>
      </c>
      <c s="36" t="s">
        <v>2176</v>
      </c>
      <c s="37">
        <v>6088.603</v>
      </c>
      <c s="36">
        <v>0</v>
      </c>
      <c s="36">
        <f>ROUND(G4485*H4485,6)</f>
      </c>
      <c r="L4485" s="38">
        <v>0</v>
      </c>
      <c s="32">
        <f>ROUND(ROUND(L4485,2)*ROUND(G4485,3),2)</f>
      </c>
      <c s="36" t="s">
        <v>55</v>
      </c>
      <c>
        <f>(M4485*21)/100</f>
      </c>
      <c t="s">
        <v>28</v>
      </c>
    </row>
    <row r="4486" spans="1:5" ht="25.5">
      <c r="A4486" s="35" t="s">
        <v>56</v>
      </c>
      <c r="E4486" s="39" t="s">
        <v>9123</v>
      </c>
    </row>
    <row r="4487" spans="1:5" ht="12.75">
      <c r="A4487" s="35" t="s">
        <v>57</v>
      </c>
      <c r="E4487" s="40" t="s">
        <v>5</v>
      </c>
    </row>
    <row r="4488" spans="1:5" ht="191.25">
      <c r="A4488" t="s">
        <v>58</v>
      </c>
      <c r="E4488" s="39" t="s">
        <v>9124</v>
      </c>
    </row>
    <row r="4489" spans="1:16" ht="38.25">
      <c r="A4489" t="s">
        <v>50</v>
      </c>
      <c s="34" t="s">
        <v>9125</v>
      </c>
      <c s="34" t="s">
        <v>9126</v>
      </c>
      <c s="35" t="s">
        <v>8079</v>
      </c>
      <c s="6" t="s">
        <v>9127</v>
      </c>
      <c s="36" t="s">
        <v>2176</v>
      </c>
      <c s="37">
        <v>1871.19</v>
      </c>
      <c s="36">
        <v>0</v>
      </c>
      <c s="36">
        <f>ROUND(G4489*H4489,6)</f>
      </c>
      <c r="L4489" s="38">
        <v>0</v>
      </c>
      <c s="32">
        <f>ROUND(ROUND(L4489,2)*ROUND(G4489,3),2)</f>
      </c>
      <c s="36" t="s">
        <v>62</v>
      </c>
      <c>
        <f>(M4489*21)/100</f>
      </c>
      <c t="s">
        <v>28</v>
      </c>
    </row>
    <row r="4490" spans="1:5" ht="38.25">
      <c r="A4490" s="35" t="s">
        <v>56</v>
      </c>
      <c r="E4490" s="39" t="s">
        <v>9128</v>
      </c>
    </row>
    <row r="4491" spans="1:5" ht="25.5">
      <c r="A4491" s="35" t="s">
        <v>57</v>
      </c>
      <c r="E4491" s="42" t="s">
        <v>9129</v>
      </c>
    </row>
    <row r="4492" spans="1:5" ht="191.25">
      <c r="A4492" t="s">
        <v>58</v>
      </c>
      <c r="E4492" s="39" t="s">
        <v>9130</v>
      </c>
    </row>
    <row r="4493" spans="1:16" ht="38.25">
      <c r="A4493" t="s">
        <v>50</v>
      </c>
      <c s="34" t="s">
        <v>9131</v>
      </c>
      <c s="34" t="s">
        <v>9132</v>
      </c>
      <c s="35" t="s">
        <v>8084</v>
      </c>
      <c s="6" t="s">
        <v>9133</v>
      </c>
      <c s="36" t="s">
        <v>2176</v>
      </c>
      <c s="37">
        <v>2423.469</v>
      </c>
      <c s="36">
        <v>0</v>
      </c>
      <c s="36">
        <f>ROUND(G4493*H4493,6)</f>
      </c>
      <c r="L4493" s="38">
        <v>0</v>
      </c>
      <c s="32">
        <f>ROUND(ROUND(L4493,2)*ROUND(G4493,3),2)</f>
      </c>
      <c s="36" t="s">
        <v>62</v>
      </c>
      <c>
        <f>(M4493*21)/100</f>
      </c>
      <c t="s">
        <v>28</v>
      </c>
    </row>
    <row r="4494" spans="1:5" ht="38.25">
      <c r="A4494" s="35" t="s">
        <v>56</v>
      </c>
      <c r="E4494" s="39" t="s">
        <v>9134</v>
      </c>
    </row>
    <row r="4495" spans="1:5" ht="25.5">
      <c r="A4495" s="35" t="s">
        <v>57</v>
      </c>
      <c r="E4495" s="42" t="s">
        <v>9135</v>
      </c>
    </row>
    <row r="4496" spans="1:5" ht="191.25">
      <c r="A4496" t="s">
        <v>58</v>
      </c>
      <c r="E4496" s="39" t="s">
        <v>9136</v>
      </c>
    </row>
    <row r="4497" spans="1:16" ht="38.25">
      <c r="A4497" t="s">
        <v>50</v>
      </c>
      <c s="34" t="s">
        <v>9137</v>
      </c>
      <c s="34" t="s">
        <v>9138</v>
      </c>
      <c s="35" t="s">
        <v>8089</v>
      </c>
      <c s="6" t="s">
        <v>9139</v>
      </c>
      <c s="36" t="s">
        <v>2176</v>
      </c>
      <c s="37">
        <v>285.184</v>
      </c>
      <c s="36">
        <v>0</v>
      </c>
      <c s="36">
        <f>ROUND(G4497*H4497,6)</f>
      </c>
      <c r="L4497" s="38">
        <v>0</v>
      </c>
      <c s="32">
        <f>ROUND(ROUND(L4497,2)*ROUND(G4497,3),2)</f>
      </c>
      <c s="36" t="s">
        <v>62</v>
      </c>
      <c>
        <f>(M4497*21)/100</f>
      </c>
      <c t="s">
        <v>28</v>
      </c>
    </row>
    <row r="4498" spans="1:5" ht="38.25">
      <c r="A4498" s="35" t="s">
        <v>56</v>
      </c>
      <c r="E4498" s="39" t="s">
        <v>9140</v>
      </c>
    </row>
    <row r="4499" spans="1:5" ht="38.25">
      <c r="A4499" s="35" t="s">
        <v>57</v>
      </c>
      <c r="E4499" s="42" t="s">
        <v>9141</v>
      </c>
    </row>
    <row r="4500" spans="1:5" ht="191.25">
      <c r="A4500" t="s">
        <v>58</v>
      </c>
      <c r="E4500" s="39" t="s">
        <v>9142</v>
      </c>
    </row>
    <row r="4501" spans="1:16" ht="38.25">
      <c r="A4501" t="s">
        <v>50</v>
      </c>
      <c s="34" t="s">
        <v>9143</v>
      </c>
      <c s="34" t="s">
        <v>9144</v>
      </c>
      <c s="35" t="s">
        <v>8094</v>
      </c>
      <c s="6" t="s">
        <v>9145</v>
      </c>
      <c s="36" t="s">
        <v>2176</v>
      </c>
      <c s="37">
        <v>1061.087</v>
      </c>
      <c s="36">
        <v>0</v>
      </c>
      <c s="36">
        <f>ROUND(G4501*H4501,6)</f>
      </c>
      <c r="L4501" s="38">
        <v>0</v>
      </c>
      <c s="32">
        <f>ROUND(ROUND(L4501,2)*ROUND(G4501,3),2)</f>
      </c>
      <c s="36" t="s">
        <v>62</v>
      </c>
      <c>
        <f>(M4501*21)/100</f>
      </c>
      <c t="s">
        <v>28</v>
      </c>
    </row>
    <row r="4502" spans="1:5" ht="38.25">
      <c r="A4502" s="35" t="s">
        <v>56</v>
      </c>
      <c r="E4502" s="39" t="s">
        <v>9146</v>
      </c>
    </row>
    <row r="4503" spans="1:5" ht="38.25">
      <c r="A4503" s="35" t="s">
        <v>57</v>
      </c>
      <c r="E4503" s="42" t="s">
        <v>9147</v>
      </c>
    </row>
    <row r="4504" spans="1:5" ht="191.25">
      <c r="A4504" t="s">
        <v>58</v>
      </c>
      <c r="E4504" s="39" t="s">
        <v>9148</v>
      </c>
    </row>
    <row r="4505" spans="1:16" ht="38.25">
      <c r="A4505" t="s">
        <v>50</v>
      </c>
      <c s="34" t="s">
        <v>9149</v>
      </c>
      <c s="34" t="s">
        <v>2173</v>
      </c>
      <c s="35" t="s">
        <v>2174</v>
      </c>
      <c s="6" t="s">
        <v>2175</v>
      </c>
      <c s="36" t="s">
        <v>2176</v>
      </c>
      <c s="37">
        <v>387.145</v>
      </c>
      <c s="36">
        <v>0</v>
      </c>
      <c s="36">
        <f>ROUND(G4505*H4505,6)</f>
      </c>
      <c r="L4505" s="38">
        <v>0</v>
      </c>
      <c s="32">
        <f>ROUND(ROUND(L4505,2)*ROUND(G4505,3),2)</f>
      </c>
      <c s="36" t="s">
        <v>62</v>
      </c>
      <c>
        <f>(M4505*21)/100</f>
      </c>
      <c t="s">
        <v>28</v>
      </c>
    </row>
    <row r="4506" spans="1:5" ht="51">
      <c r="A4506" s="35" t="s">
        <v>56</v>
      </c>
      <c r="E4506" s="39" t="s">
        <v>2177</v>
      </c>
    </row>
    <row r="4507" spans="1:5" ht="38.25">
      <c r="A4507" s="35" t="s">
        <v>57</v>
      </c>
      <c r="E4507" s="42" t="s">
        <v>9150</v>
      </c>
    </row>
    <row r="4508" spans="1:5" ht="191.25">
      <c r="A4508" t="s">
        <v>58</v>
      </c>
      <c r="E4508" s="39" t="s">
        <v>2179</v>
      </c>
    </row>
    <row r="4509" spans="1:16" ht="38.25">
      <c r="A4509" t="s">
        <v>50</v>
      </c>
      <c s="34" t="s">
        <v>9151</v>
      </c>
      <c s="34" t="s">
        <v>9152</v>
      </c>
      <c s="35" t="s">
        <v>8103</v>
      </c>
      <c s="6" t="s">
        <v>9153</v>
      </c>
      <c s="36" t="s">
        <v>2176</v>
      </c>
      <c s="37">
        <v>60.528</v>
      </c>
      <c s="36">
        <v>0</v>
      </c>
      <c s="36">
        <f>ROUND(G4509*H4509,6)</f>
      </c>
      <c r="L4509" s="38">
        <v>0</v>
      </c>
      <c s="32">
        <f>ROUND(ROUND(L4509,2)*ROUND(G4509,3),2)</f>
      </c>
      <c s="36" t="s">
        <v>62</v>
      </c>
      <c>
        <f>(M4509*21)/100</f>
      </c>
      <c t="s">
        <v>28</v>
      </c>
    </row>
    <row r="4510" spans="1:5" ht="38.25">
      <c r="A4510" s="35" t="s">
        <v>56</v>
      </c>
      <c r="E4510" s="39" t="s">
        <v>9154</v>
      </c>
    </row>
    <row r="4511" spans="1:5" ht="38.25">
      <c r="A4511" s="35" t="s">
        <v>57</v>
      </c>
      <c r="E4511" s="42" t="s">
        <v>9155</v>
      </c>
    </row>
    <row r="4512" spans="1:5" ht="191.25">
      <c r="A4512" t="s">
        <v>58</v>
      </c>
      <c r="E4512" s="39" t="s">
        <v>9156</v>
      </c>
    </row>
    <row r="4513" spans="1:13" ht="12.75">
      <c r="A4513" t="s">
        <v>47</v>
      </c>
      <c r="C4513" s="31" t="s">
        <v>8559</v>
      </c>
      <c r="E4513" s="33" t="s">
        <v>9157</v>
      </c>
      <c r="J4513" s="32">
        <f>0</f>
      </c>
      <c s="32">
        <f>0</f>
      </c>
      <c s="32">
        <f>0+L4514</f>
      </c>
      <c s="32">
        <f>0+M4514</f>
      </c>
    </row>
    <row r="4514" spans="1:16" ht="12.75">
      <c r="A4514" t="s">
        <v>50</v>
      </c>
      <c s="34" t="s">
        <v>9158</v>
      </c>
      <c s="34" t="s">
        <v>9159</v>
      </c>
      <c s="35" t="s">
        <v>5</v>
      </c>
      <c s="6" t="s">
        <v>9160</v>
      </c>
      <c s="36" t="s">
        <v>2176</v>
      </c>
      <c s="37">
        <v>3748.729</v>
      </c>
      <c s="36">
        <v>0</v>
      </c>
      <c s="36">
        <f>ROUND(G4514*H4514,6)</f>
      </c>
      <c r="L4514" s="38">
        <v>0</v>
      </c>
      <c s="32">
        <f>ROUND(ROUND(L4514,2)*ROUND(G4514,3),2)</f>
      </c>
      <c s="36" t="s">
        <v>55</v>
      </c>
      <c>
        <f>(M4514*21)/100</f>
      </c>
      <c t="s">
        <v>28</v>
      </c>
    </row>
    <row r="4515" spans="1:5" ht="12.75">
      <c r="A4515" s="35" t="s">
        <v>56</v>
      </c>
      <c r="E4515" s="39" t="s">
        <v>9160</v>
      </c>
    </row>
    <row r="4516" spans="1:5" ht="12.75">
      <c r="A4516" s="35" t="s">
        <v>57</v>
      </c>
      <c r="E4516" s="40" t="s">
        <v>5</v>
      </c>
    </row>
    <row r="4517" spans="1:5" ht="242.25">
      <c r="A4517" t="s">
        <v>58</v>
      </c>
      <c r="E4517" s="39" t="s">
        <v>9161</v>
      </c>
    </row>
    <row r="4518" spans="1:13" ht="12.75">
      <c r="A4518" t="s">
        <v>47</v>
      </c>
      <c r="C4518" s="31" t="s">
        <v>9162</v>
      </c>
      <c r="E4518" s="33" t="s">
        <v>9163</v>
      </c>
      <c r="J4518" s="32">
        <f>0</f>
      </c>
      <c s="32">
        <f>0</f>
      </c>
      <c s="32">
        <f>0+L4519</f>
      </c>
      <c s="32">
        <f>0+M4519</f>
      </c>
    </row>
    <row r="4519" spans="1:16" ht="12.75">
      <c r="A4519" t="s">
        <v>50</v>
      </c>
      <c s="34" t="s">
        <v>9164</v>
      </c>
      <c s="34" t="s">
        <v>9165</v>
      </c>
      <c s="35" t="s">
        <v>5</v>
      </c>
      <c s="6" t="s">
        <v>2170</v>
      </c>
      <c s="36" t="s">
        <v>239</v>
      </c>
      <c s="37">
        <v>1</v>
      </c>
      <c s="36">
        <v>0</v>
      </c>
      <c s="36">
        <f>ROUND(G4519*H4519,6)</f>
      </c>
      <c r="L4519" s="38">
        <v>0</v>
      </c>
      <c s="32">
        <f>ROUND(ROUND(L4519,2)*ROUND(G4519,3),2)</f>
      </c>
      <c s="36" t="s">
        <v>62</v>
      </c>
      <c>
        <f>(M4519*21)/100</f>
      </c>
      <c t="s">
        <v>28</v>
      </c>
    </row>
    <row r="4520" spans="1:5" ht="12.75">
      <c r="A4520" s="35" t="s">
        <v>56</v>
      </c>
      <c r="E4520" s="39" t="s">
        <v>2170</v>
      </c>
    </row>
    <row r="4521" spans="1:5" ht="12.75">
      <c r="A4521" s="35" t="s">
        <v>57</v>
      </c>
      <c r="E4521" s="40" t="s">
        <v>5</v>
      </c>
    </row>
    <row r="4522" spans="1:5" ht="89.25">
      <c r="A4522" t="s">
        <v>58</v>
      </c>
      <c r="E4522" s="39" t="s">
        <v>2172</v>
      </c>
    </row>
    <row r="4523" spans="1:13" ht="12.75">
      <c r="A4523" t="s">
        <v>47</v>
      </c>
      <c r="C4523" s="31" t="s">
        <v>9166</v>
      </c>
      <c r="E4523" s="33" t="s">
        <v>9167</v>
      </c>
      <c r="J4523" s="32">
        <f>0</f>
      </c>
      <c s="32">
        <f>0</f>
      </c>
      <c s="32">
        <f>0+L4524</f>
      </c>
      <c s="32">
        <f>0+M4524</f>
      </c>
    </row>
    <row r="4524" spans="1:16" ht="12.75">
      <c r="A4524" t="s">
        <v>50</v>
      </c>
      <c s="34" t="s">
        <v>9168</v>
      </c>
      <c s="34" t="s">
        <v>9169</v>
      </c>
      <c s="35" t="s">
        <v>5</v>
      </c>
      <c s="6" t="s">
        <v>9170</v>
      </c>
      <c s="36" t="s">
        <v>239</v>
      </c>
      <c s="37">
        <v>1</v>
      </c>
      <c s="36">
        <v>0</v>
      </c>
      <c s="36">
        <f>ROUND(G4524*H4524,6)</f>
      </c>
      <c r="L4524" s="38">
        <v>0</v>
      </c>
      <c s="32">
        <f>ROUND(ROUND(L4524,2)*ROUND(G4524,3),2)</f>
      </c>
      <c s="36" t="s">
        <v>62</v>
      </c>
      <c>
        <f>(M4524*21)/100</f>
      </c>
      <c t="s">
        <v>28</v>
      </c>
    </row>
    <row r="4525" spans="1:5" ht="12.75">
      <c r="A4525" s="35" t="s">
        <v>56</v>
      </c>
      <c r="E4525" s="39" t="s">
        <v>9170</v>
      </c>
    </row>
    <row r="4526" spans="1:5" ht="12.75">
      <c r="A4526" s="35" t="s">
        <v>57</v>
      </c>
      <c r="E4526" s="40" t="s">
        <v>5</v>
      </c>
    </row>
    <row r="4527" spans="1:5" ht="89.25">
      <c r="A4527" t="s">
        <v>58</v>
      </c>
      <c r="E4527" s="39" t="s">
        <v>9171</v>
      </c>
    </row>
    <row r="4528" spans="1:13" ht="12.75">
      <c r="A4528" t="s">
        <v>47</v>
      </c>
      <c r="C4528" s="31" t="s">
        <v>9172</v>
      </c>
      <c r="E4528" s="33" t="s">
        <v>9173</v>
      </c>
      <c r="J4528" s="32">
        <f>0</f>
      </c>
      <c s="32">
        <f>0</f>
      </c>
      <c s="32">
        <f>0+L4529+L4533</f>
      </c>
      <c s="32">
        <f>0+M4529+M4533</f>
      </c>
    </row>
    <row r="4529" spans="1:16" ht="12.75">
      <c r="A4529" t="s">
        <v>50</v>
      </c>
      <c s="34" t="s">
        <v>9174</v>
      </c>
      <c s="34" t="s">
        <v>9175</v>
      </c>
      <c s="35" t="s">
        <v>5</v>
      </c>
      <c s="6" t="s">
        <v>9176</v>
      </c>
      <c s="36" t="s">
        <v>239</v>
      </c>
      <c s="37">
        <v>1</v>
      </c>
      <c s="36">
        <v>0</v>
      </c>
      <c s="36">
        <f>ROUND(G4529*H4529,6)</f>
      </c>
      <c r="L4529" s="38">
        <v>0</v>
      </c>
      <c s="32">
        <f>ROUND(ROUND(L4529,2)*ROUND(G4529,3),2)</f>
      </c>
      <c s="36" t="s">
        <v>62</v>
      </c>
      <c>
        <f>(M4529*21)/100</f>
      </c>
      <c t="s">
        <v>28</v>
      </c>
    </row>
    <row r="4530" spans="1:5" ht="12.75">
      <c r="A4530" s="35" t="s">
        <v>56</v>
      </c>
      <c r="E4530" s="39" t="s">
        <v>9176</v>
      </c>
    </row>
    <row r="4531" spans="1:5" ht="38.25">
      <c r="A4531" s="35" t="s">
        <v>57</v>
      </c>
      <c r="E4531" s="42" t="s">
        <v>9177</v>
      </c>
    </row>
    <row r="4532" spans="1:5" ht="89.25">
      <c r="A4532" t="s">
        <v>58</v>
      </c>
      <c r="E4532" s="39" t="s">
        <v>9178</v>
      </c>
    </row>
    <row r="4533" spans="1:16" ht="12.75">
      <c r="A4533" t="s">
        <v>50</v>
      </c>
      <c s="34" t="s">
        <v>9179</v>
      </c>
      <c s="34" t="s">
        <v>9180</v>
      </c>
      <c s="35" t="s">
        <v>5</v>
      </c>
      <c s="6" t="s">
        <v>9181</v>
      </c>
      <c s="36" t="s">
        <v>239</v>
      </c>
      <c s="37">
        <v>1</v>
      </c>
      <c s="36">
        <v>0</v>
      </c>
      <c s="36">
        <f>ROUND(G4533*H4533,6)</f>
      </c>
      <c r="L4533" s="38">
        <v>0</v>
      </c>
      <c s="32">
        <f>ROUND(ROUND(L4533,2)*ROUND(G4533,3),2)</f>
      </c>
      <c s="36" t="s">
        <v>62</v>
      </c>
      <c>
        <f>(M4533*21)/100</f>
      </c>
      <c t="s">
        <v>28</v>
      </c>
    </row>
    <row r="4534" spans="1:5" ht="12.75">
      <c r="A4534" s="35" t="s">
        <v>56</v>
      </c>
      <c r="E4534" s="39" t="s">
        <v>9181</v>
      </c>
    </row>
    <row r="4535" spans="1:5" ht="12.75">
      <c r="A4535" s="35" t="s">
        <v>57</v>
      </c>
      <c r="E4535" s="40" t="s">
        <v>5</v>
      </c>
    </row>
    <row r="4536" spans="1:5" ht="89.25">
      <c r="A4536" t="s">
        <v>58</v>
      </c>
      <c r="E4536" s="39" t="s">
        <v>9182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COUNTIFS(L8:L354,"=0",A8:A354,"P")+COUNTIFS(L8:L354,"",A8:A354,"P")+SUM(Q8:Q354)</f>
      </c>
    </row>
    <row r="8" spans="1:13" ht="12.75">
      <c r="A8" t="s">
        <v>45</v>
      </c>
      <c r="C8" s="28" t="s">
        <v>46</v>
      </c>
      <c r="E8" s="30" t="s">
        <v>17</v>
      </c>
      <c r="J8" s="29">
        <f>0+J9+J86+J123+J152+J297</f>
      </c>
      <c s="29">
        <f>0+K9+K86+K123+K152+K297</f>
      </c>
      <c s="29">
        <f>0+L9+L86+L123+L152+L297</f>
      </c>
      <c s="29">
        <f>0+M9+M86+M123+M152+M297</f>
      </c>
    </row>
    <row r="9" spans="1:13" ht="12.75">
      <c r="A9" t="s">
        <v>47</v>
      </c>
      <c r="C9" s="31" t="s">
        <v>48</v>
      </c>
      <c r="E9" s="33" t="s">
        <v>49</v>
      </c>
      <c r="J9" s="32">
        <f>0</f>
      </c>
      <c s="32">
        <f>0</f>
      </c>
      <c s="32">
        <f>0+L10+L14+L18+L22+L26+L30+L34+L38+L42+L46+L50+L54+L58+L62+L66+L70+L74+L78+L82</f>
      </c>
      <c s="32">
        <f>0+M10+M14+M18+M22+M26+M30+M34+M38+M42+M46+M50+M54+M58+M62+M66+M70+M74+M78+M82</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40.25">
      <c r="A13" t="s">
        <v>58</v>
      </c>
      <c r="E13" s="39" t="s">
        <v>59</v>
      </c>
    </row>
    <row r="14" spans="1:16" ht="12.75">
      <c r="A14" t="s">
        <v>50</v>
      </c>
      <c s="34" t="s">
        <v>28</v>
      </c>
      <c s="34" t="s">
        <v>60</v>
      </c>
      <c s="35" t="s">
        <v>5</v>
      </c>
      <c s="6" t="s">
        <v>61</v>
      </c>
      <c s="36" t="s">
        <v>54</v>
      </c>
      <c s="37">
        <v>2</v>
      </c>
      <c s="36">
        <v>0</v>
      </c>
      <c s="36">
        <f>ROUND(G14*H14,6)</f>
      </c>
      <c r="L14" s="38">
        <v>0</v>
      </c>
      <c s="32">
        <f>ROUND(ROUND(L14,2)*ROUND(G14,3),2)</f>
      </c>
      <c s="36" t="s">
        <v>62</v>
      </c>
      <c>
        <f>(M14*21)/100</f>
      </c>
      <c t="s">
        <v>28</v>
      </c>
    </row>
    <row r="15" spans="1:5" ht="12.75">
      <c r="A15" s="35" t="s">
        <v>56</v>
      </c>
      <c r="E15" s="39" t="s">
        <v>61</v>
      </c>
    </row>
    <row r="16" spans="1:5" ht="12.75">
      <c r="A16" s="35" t="s">
        <v>57</v>
      </c>
      <c r="E16" s="40" t="s">
        <v>5</v>
      </c>
    </row>
    <row r="17" spans="1:5" ht="242.25">
      <c r="A17" t="s">
        <v>58</v>
      </c>
      <c r="E17" s="39" t="s">
        <v>63</v>
      </c>
    </row>
    <row r="18" spans="1:16" ht="12.75">
      <c r="A18" t="s">
        <v>50</v>
      </c>
      <c s="34" t="s">
        <v>26</v>
      </c>
      <c s="34" t="s">
        <v>64</v>
      </c>
      <c s="35" t="s">
        <v>5</v>
      </c>
      <c s="6" t="s">
        <v>65</v>
      </c>
      <c s="36" t="s">
        <v>54</v>
      </c>
      <c s="37">
        <v>4</v>
      </c>
      <c s="36">
        <v>0</v>
      </c>
      <c s="36">
        <f>ROUND(G18*H18,6)</f>
      </c>
      <c r="L18" s="38">
        <v>0</v>
      </c>
      <c s="32">
        <f>ROUND(ROUND(L18,2)*ROUND(G18,3),2)</f>
      </c>
      <c s="36" t="s">
        <v>62</v>
      </c>
      <c>
        <f>(M18*21)/100</f>
      </c>
      <c t="s">
        <v>28</v>
      </c>
    </row>
    <row r="19" spans="1:5" ht="12.75">
      <c r="A19" s="35" t="s">
        <v>56</v>
      </c>
      <c r="E19" s="39" t="s">
        <v>65</v>
      </c>
    </row>
    <row r="20" spans="1:5" ht="12.75">
      <c r="A20" s="35" t="s">
        <v>57</v>
      </c>
      <c r="E20" s="40" t="s">
        <v>5</v>
      </c>
    </row>
    <row r="21" spans="1:5" ht="293.25">
      <c r="A21" t="s">
        <v>58</v>
      </c>
      <c r="E21" s="39" t="s">
        <v>66</v>
      </c>
    </row>
    <row r="22" spans="1:16" ht="12.75">
      <c r="A22" t="s">
        <v>50</v>
      </c>
      <c s="34" t="s">
        <v>67</v>
      </c>
      <c s="34" t="s">
        <v>68</v>
      </c>
      <c s="35" t="s">
        <v>5</v>
      </c>
      <c s="6" t="s">
        <v>69</v>
      </c>
      <c s="36" t="s">
        <v>54</v>
      </c>
      <c s="37">
        <v>2</v>
      </c>
      <c s="36">
        <v>0</v>
      </c>
      <c s="36">
        <f>ROUND(G22*H22,6)</f>
      </c>
      <c r="L22" s="38">
        <v>0</v>
      </c>
      <c s="32">
        <f>ROUND(ROUND(L22,2)*ROUND(G22,3),2)</f>
      </c>
      <c s="36" t="s">
        <v>62</v>
      </c>
      <c>
        <f>(M22*21)/100</f>
      </c>
      <c t="s">
        <v>28</v>
      </c>
    </row>
    <row r="23" spans="1:5" ht="12.75">
      <c r="A23" s="35" t="s">
        <v>56</v>
      </c>
      <c r="E23" s="39" t="s">
        <v>69</v>
      </c>
    </row>
    <row r="24" spans="1:5" ht="12.75">
      <c r="A24" s="35" t="s">
        <v>57</v>
      </c>
      <c r="E24" s="40" t="s">
        <v>5</v>
      </c>
    </row>
    <row r="25" spans="1:5" ht="89.25">
      <c r="A25" t="s">
        <v>58</v>
      </c>
      <c r="E25" s="39" t="s">
        <v>70</v>
      </c>
    </row>
    <row r="26" spans="1:16" ht="12.75">
      <c r="A26" t="s">
        <v>50</v>
      </c>
      <c s="34" t="s">
        <v>71</v>
      </c>
      <c s="34" t="s">
        <v>72</v>
      </c>
      <c s="35" t="s">
        <v>5</v>
      </c>
      <c s="6" t="s">
        <v>73</v>
      </c>
      <c s="36" t="s">
        <v>54</v>
      </c>
      <c s="37">
        <v>2</v>
      </c>
      <c s="36">
        <v>0</v>
      </c>
      <c s="36">
        <f>ROUND(G26*H26,6)</f>
      </c>
      <c r="L26" s="38">
        <v>0</v>
      </c>
      <c s="32">
        <f>ROUND(ROUND(L26,2)*ROUND(G26,3),2)</f>
      </c>
      <c s="36" t="s">
        <v>62</v>
      </c>
      <c>
        <f>(M26*21)/100</f>
      </c>
      <c t="s">
        <v>28</v>
      </c>
    </row>
    <row r="27" spans="1:5" ht="12.75">
      <c r="A27" s="35" t="s">
        <v>56</v>
      </c>
      <c r="E27" s="39" t="s">
        <v>73</v>
      </c>
    </row>
    <row r="28" spans="1:5" ht="12.75">
      <c r="A28" s="35" t="s">
        <v>57</v>
      </c>
      <c r="E28" s="40" t="s">
        <v>5</v>
      </c>
    </row>
    <row r="29" spans="1:5" ht="89.25">
      <c r="A29" t="s">
        <v>58</v>
      </c>
      <c r="E29" s="39" t="s">
        <v>74</v>
      </c>
    </row>
    <row r="30" spans="1:16" ht="12.75">
      <c r="A30" t="s">
        <v>50</v>
      </c>
      <c s="34" t="s">
        <v>27</v>
      </c>
      <c s="34" t="s">
        <v>75</v>
      </c>
      <c s="35" t="s">
        <v>5</v>
      </c>
      <c s="6" t="s">
        <v>76</v>
      </c>
      <c s="36" t="s">
        <v>54</v>
      </c>
      <c s="37">
        <v>4</v>
      </c>
      <c s="36">
        <v>0</v>
      </c>
      <c s="36">
        <f>ROUND(G30*H30,6)</f>
      </c>
      <c r="L30" s="38">
        <v>0</v>
      </c>
      <c s="32">
        <f>ROUND(ROUND(L30,2)*ROUND(G30,3),2)</f>
      </c>
      <c s="36" t="s">
        <v>55</v>
      </c>
      <c>
        <f>(M30*21)/100</f>
      </c>
      <c t="s">
        <v>28</v>
      </c>
    </row>
    <row r="31" spans="1:5" ht="12.75">
      <c r="A31" s="35" t="s">
        <v>56</v>
      </c>
      <c r="E31" s="39" t="s">
        <v>76</v>
      </c>
    </row>
    <row r="32" spans="1:5" ht="12.75">
      <c r="A32" s="35" t="s">
        <v>57</v>
      </c>
      <c r="E32" s="40" t="s">
        <v>5</v>
      </c>
    </row>
    <row r="33" spans="1:5" ht="140.25">
      <c r="A33" t="s">
        <v>58</v>
      </c>
      <c r="E33" s="39" t="s">
        <v>77</v>
      </c>
    </row>
    <row r="34" spans="1:16" ht="12.75">
      <c r="A34" t="s">
        <v>50</v>
      </c>
      <c s="34" t="s">
        <v>78</v>
      </c>
      <c s="34" t="s">
        <v>79</v>
      </c>
      <c s="35" t="s">
        <v>5</v>
      </c>
      <c s="6" t="s">
        <v>80</v>
      </c>
      <c s="36" t="s">
        <v>54</v>
      </c>
      <c s="37">
        <v>4</v>
      </c>
      <c s="36">
        <v>0</v>
      </c>
      <c s="36">
        <f>ROUND(G34*H34,6)</f>
      </c>
      <c r="L34" s="38">
        <v>0</v>
      </c>
      <c s="32">
        <f>ROUND(ROUND(L34,2)*ROUND(G34,3),2)</f>
      </c>
      <c s="36" t="s">
        <v>62</v>
      </c>
      <c>
        <f>(M34*21)/100</f>
      </c>
      <c t="s">
        <v>28</v>
      </c>
    </row>
    <row r="35" spans="1:5" ht="12.75">
      <c r="A35" s="35" t="s">
        <v>56</v>
      </c>
      <c r="E35" s="39" t="s">
        <v>80</v>
      </c>
    </row>
    <row r="36" spans="1:5" ht="12.75">
      <c r="A36" s="35" t="s">
        <v>57</v>
      </c>
      <c r="E36" s="40" t="s">
        <v>5</v>
      </c>
    </row>
    <row r="37" spans="1:5" ht="242.25">
      <c r="A37" t="s">
        <v>58</v>
      </c>
      <c r="E37" s="39" t="s">
        <v>81</v>
      </c>
    </row>
    <row r="38" spans="1:16" ht="12.75">
      <c r="A38" t="s">
        <v>50</v>
      </c>
      <c s="34" t="s">
        <v>82</v>
      </c>
      <c s="34" t="s">
        <v>83</v>
      </c>
      <c s="35" t="s">
        <v>5</v>
      </c>
      <c s="6" t="s">
        <v>84</v>
      </c>
      <c s="36" t="s">
        <v>54</v>
      </c>
      <c s="37">
        <v>1</v>
      </c>
      <c s="36">
        <v>0</v>
      </c>
      <c s="36">
        <f>ROUND(G38*H38,6)</f>
      </c>
      <c r="L38" s="38">
        <v>0</v>
      </c>
      <c s="32">
        <f>ROUND(ROUND(L38,2)*ROUND(G38,3),2)</f>
      </c>
      <c s="36" t="s">
        <v>55</v>
      </c>
      <c>
        <f>(M38*21)/100</f>
      </c>
      <c t="s">
        <v>28</v>
      </c>
    </row>
    <row r="39" spans="1:5" ht="12.75">
      <c r="A39" s="35" t="s">
        <v>56</v>
      </c>
      <c r="E39" s="39" t="s">
        <v>84</v>
      </c>
    </row>
    <row r="40" spans="1:5" ht="12.75">
      <c r="A40" s="35" t="s">
        <v>57</v>
      </c>
      <c r="E40" s="40" t="s">
        <v>5</v>
      </c>
    </row>
    <row r="41" spans="1:5" ht="140.25">
      <c r="A41" t="s">
        <v>58</v>
      </c>
      <c r="E41" s="39" t="s">
        <v>85</v>
      </c>
    </row>
    <row r="42" spans="1:16" ht="12.75">
      <c r="A42" t="s">
        <v>50</v>
      </c>
      <c s="34" t="s">
        <v>86</v>
      </c>
      <c s="34" t="s">
        <v>87</v>
      </c>
      <c s="35" t="s">
        <v>5</v>
      </c>
      <c s="6" t="s">
        <v>88</v>
      </c>
      <c s="36" t="s">
        <v>54</v>
      </c>
      <c s="37">
        <v>1</v>
      </c>
      <c s="36">
        <v>0</v>
      </c>
      <c s="36">
        <f>ROUND(G42*H42,6)</f>
      </c>
      <c r="L42" s="38">
        <v>0</v>
      </c>
      <c s="32">
        <f>ROUND(ROUND(L42,2)*ROUND(G42,3),2)</f>
      </c>
      <c s="36" t="s">
        <v>62</v>
      </c>
      <c>
        <f>(M42*21)/100</f>
      </c>
      <c t="s">
        <v>28</v>
      </c>
    </row>
    <row r="43" spans="1:5" ht="12.75">
      <c r="A43" s="35" t="s">
        <v>56</v>
      </c>
      <c r="E43" s="39" t="s">
        <v>88</v>
      </c>
    </row>
    <row r="44" spans="1:5" ht="12.75">
      <c r="A44" s="35" t="s">
        <v>57</v>
      </c>
      <c r="E44" s="40" t="s">
        <v>5</v>
      </c>
    </row>
    <row r="45" spans="1:5" ht="293.25">
      <c r="A45" t="s">
        <v>58</v>
      </c>
      <c r="E45" s="39" t="s">
        <v>89</v>
      </c>
    </row>
    <row r="46" spans="1:16" ht="12.75">
      <c r="A46" t="s">
        <v>50</v>
      </c>
      <c s="34" t="s">
        <v>90</v>
      </c>
      <c s="34" t="s">
        <v>91</v>
      </c>
      <c s="35" t="s">
        <v>5</v>
      </c>
      <c s="6" t="s">
        <v>92</v>
      </c>
      <c s="36" t="s">
        <v>54</v>
      </c>
      <c s="37">
        <v>1</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89.25">
      <c r="A49" t="s">
        <v>58</v>
      </c>
      <c r="E49" s="39" t="s">
        <v>93</v>
      </c>
    </row>
    <row r="50" spans="1:16" ht="12.75">
      <c r="A50" t="s">
        <v>50</v>
      </c>
      <c s="34" t="s">
        <v>94</v>
      </c>
      <c s="34" t="s">
        <v>95</v>
      </c>
      <c s="35" t="s">
        <v>5</v>
      </c>
      <c s="6" t="s">
        <v>96</v>
      </c>
      <c s="36" t="s">
        <v>54</v>
      </c>
      <c s="37">
        <v>17</v>
      </c>
      <c s="36">
        <v>0</v>
      </c>
      <c s="36">
        <f>ROUND(G50*H50,6)</f>
      </c>
      <c r="L50" s="38">
        <v>0</v>
      </c>
      <c s="32">
        <f>ROUND(ROUND(L50,2)*ROUND(G50,3),2)</f>
      </c>
      <c s="36" t="s">
        <v>55</v>
      </c>
      <c>
        <f>(M50*21)/100</f>
      </c>
      <c t="s">
        <v>28</v>
      </c>
    </row>
    <row r="51" spans="1:5" ht="12.75">
      <c r="A51" s="35" t="s">
        <v>56</v>
      </c>
      <c r="E51" s="39" t="s">
        <v>96</v>
      </c>
    </row>
    <row r="52" spans="1:5" ht="12.75">
      <c r="A52" s="35" t="s">
        <v>57</v>
      </c>
      <c r="E52" s="40" t="s">
        <v>5</v>
      </c>
    </row>
    <row r="53" spans="1:5" ht="140.25">
      <c r="A53" t="s">
        <v>58</v>
      </c>
      <c r="E53" s="39" t="s">
        <v>97</v>
      </c>
    </row>
    <row r="54" spans="1:16" ht="12.75">
      <c r="A54" t="s">
        <v>50</v>
      </c>
      <c s="34" t="s">
        <v>98</v>
      </c>
      <c s="34" t="s">
        <v>99</v>
      </c>
      <c s="35" t="s">
        <v>5</v>
      </c>
      <c s="6" t="s">
        <v>100</v>
      </c>
      <c s="36" t="s">
        <v>54</v>
      </c>
      <c s="37">
        <v>17</v>
      </c>
      <c s="36">
        <v>0</v>
      </c>
      <c s="36">
        <f>ROUND(G54*H54,6)</f>
      </c>
      <c r="L54" s="38">
        <v>0</v>
      </c>
      <c s="32">
        <f>ROUND(ROUND(L54,2)*ROUND(G54,3),2)</f>
      </c>
      <c s="36" t="s">
        <v>62</v>
      </c>
      <c>
        <f>(M54*21)/100</f>
      </c>
      <c t="s">
        <v>28</v>
      </c>
    </row>
    <row r="55" spans="1:5" ht="12.75">
      <c r="A55" s="35" t="s">
        <v>56</v>
      </c>
      <c r="E55" s="39" t="s">
        <v>100</v>
      </c>
    </row>
    <row r="56" spans="1:5" ht="12.75">
      <c r="A56" s="35" t="s">
        <v>57</v>
      </c>
      <c r="E56" s="40" t="s">
        <v>5</v>
      </c>
    </row>
    <row r="57" spans="1:5" ht="89.25">
      <c r="A57" t="s">
        <v>58</v>
      </c>
      <c r="E57" s="39" t="s">
        <v>101</v>
      </c>
    </row>
    <row r="58" spans="1:16" ht="12.75">
      <c r="A58" t="s">
        <v>50</v>
      </c>
      <c s="34" t="s">
        <v>102</v>
      </c>
      <c s="34" t="s">
        <v>103</v>
      </c>
      <c s="35" t="s">
        <v>5</v>
      </c>
      <c s="6" t="s">
        <v>104</v>
      </c>
      <c s="36" t="s">
        <v>54</v>
      </c>
      <c s="37">
        <v>2</v>
      </c>
      <c s="36">
        <v>0</v>
      </c>
      <c s="36">
        <f>ROUND(G58*H58,6)</f>
      </c>
      <c r="L58" s="38">
        <v>0</v>
      </c>
      <c s="32">
        <f>ROUND(ROUND(L58,2)*ROUND(G58,3),2)</f>
      </c>
      <c s="36" t="s">
        <v>55</v>
      </c>
      <c>
        <f>(M58*21)/100</f>
      </c>
      <c t="s">
        <v>28</v>
      </c>
    </row>
    <row r="59" spans="1:5" ht="12.75">
      <c r="A59" s="35" t="s">
        <v>56</v>
      </c>
      <c r="E59" s="39" t="s">
        <v>104</v>
      </c>
    </row>
    <row r="60" spans="1:5" ht="12.75">
      <c r="A60" s="35" t="s">
        <v>57</v>
      </c>
      <c r="E60" s="40" t="s">
        <v>5</v>
      </c>
    </row>
    <row r="61" spans="1:5" ht="191.25">
      <c r="A61" t="s">
        <v>58</v>
      </c>
      <c r="E61" s="39" t="s">
        <v>105</v>
      </c>
    </row>
    <row r="62" spans="1:16" ht="12.75">
      <c r="A62" t="s">
        <v>50</v>
      </c>
      <c s="34" t="s">
        <v>106</v>
      </c>
      <c s="34" t="s">
        <v>107</v>
      </c>
      <c s="35" t="s">
        <v>5</v>
      </c>
      <c s="6" t="s">
        <v>108</v>
      </c>
      <c s="36" t="s">
        <v>54</v>
      </c>
      <c s="37">
        <v>2</v>
      </c>
      <c s="36">
        <v>0</v>
      </c>
      <c s="36">
        <f>ROUND(G62*H62,6)</f>
      </c>
      <c r="L62" s="38">
        <v>0</v>
      </c>
      <c s="32">
        <f>ROUND(ROUND(L62,2)*ROUND(G62,3),2)</f>
      </c>
      <c s="36" t="s">
        <v>62</v>
      </c>
      <c>
        <f>(M62*21)/100</f>
      </c>
      <c t="s">
        <v>28</v>
      </c>
    </row>
    <row r="63" spans="1:5" ht="12.75">
      <c r="A63" s="35" t="s">
        <v>56</v>
      </c>
      <c r="E63" s="39" t="s">
        <v>108</v>
      </c>
    </row>
    <row r="64" spans="1:5" ht="12.75">
      <c r="A64" s="35" t="s">
        <v>57</v>
      </c>
      <c r="E64" s="40" t="s">
        <v>5</v>
      </c>
    </row>
    <row r="65" spans="1:5" ht="293.25">
      <c r="A65" t="s">
        <v>58</v>
      </c>
      <c r="E65" s="39" t="s">
        <v>109</v>
      </c>
    </row>
    <row r="66" spans="1:16" ht="12.75">
      <c r="A66" t="s">
        <v>50</v>
      </c>
      <c s="34" t="s">
        <v>110</v>
      </c>
      <c s="34" t="s">
        <v>111</v>
      </c>
      <c s="35" t="s">
        <v>5</v>
      </c>
      <c s="6" t="s">
        <v>112</v>
      </c>
      <c s="36" t="s">
        <v>54</v>
      </c>
      <c s="37">
        <v>4</v>
      </c>
      <c s="36">
        <v>0</v>
      </c>
      <c s="36">
        <f>ROUND(G66*H66,6)</f>
      </c>
      <c r="L66" s="38">
        <v>0</v>
      </c>
      <c s="32">
        <f>ROUND(ROUND(L66,2)*ROUND(G66,3),2)</f>
      </c>
      <c s="36" t="s">
        <v>62</v>
      </c>
      <c>
        <f>(M66*21)/100</f>
      </c>
      <c t="s">
        <v>28</v>
      </c>
    </row>
    <row r="67" spans="1:5" ht="12.75">
      <c r="A67" s="35" t="s">
        <v>56</v>
      </c>
      <c r="E67" s="39" t="s">
        <v>112</v>
      </c>
    </row>
    <row r="68" spans="1:5" ht="12.75">
      <c r="A68" s="35" t="s">
        <v>57</v>
      </c>
      <c r="E68" s="40" t="s">
        <v>5</v>
      </c>
    </row>
    <row r="69" spans="1:5" ht="191.25">
      <c r="A69" t="s">
        <v>58</v>
      </c>
      <c r="E69" s="39" t="s">
        <v>113</v>
      </c>
    </row>
    <row r="70" spans="1:16" ht="12.75">
      <c r="A70" t="s">
        <v>50</v>
      </c>
      <c s="34" t="s">
        <v>114</v>
      </c>
      <c s="34" t="s">
        <v>115</v>
      </c>
      <c s="35" t="s">
        <v>5</v>
      </c>
      <c s="6" t="s">
        <v>116</v>
      </c>
      <c s="36" t="s">
        <v>54</v>
      </c>
      <c s="37">
        <v>2</v>
      </c>
      <c s="36">
        <v>0</v>
      </c>
      <c s="36">
        <f>ROUND(G70*H70,6)</f>
      </c>
      <c r="L70" s="38">
        <v>0</v>
      </c>
      <c s="32">
        <f>ROUND(ROUND(L70,2)*ROUND(G70,3),2)</f>
      </c>
      <c s="36" t="s">
        <v>55</v>
      </c>
      <c>
        <f>(M70*21)/100</f>
      </c>
      <c t="s">
        <v>28</v>
      </c>
    </row>
    <row r="71" spans="1:5" ht="12.75">
      <c r="A71" s="35" t="s">
        <v>56</v>
      </c>
      <c r="E71" s="39" t="s">
        <v>116</v>
      </c>
    </row>
    <row r="72" spans="1:5" ht="12.75">
      <c r="A72" s="35" t="s">
        <v>57</v>
      </c>
      <c r="E72" s="40" t="s">
        <v>5</v>
      </c>
    </row>
    <row r="73" spans="1:5" ht="140.25">
      <c r="A73" t="s">
        <v>58</v>
      </c>
      <c r="E73" s="39" t="s">
        <v>117</v>
      </c>
    </row>
    <row r="74" spans="1:16" ht="12.75">
      <c r="A74" t="s">
        <v>50</v>
      </c>
      <c s="34" t="s">
        <v>118</v>
      </c>
      <c s="34" t="s">
        <v>119</v>
      </c>
      <c s="35" t="s">
        <v>5</v>
      </c>
      <c s="6" t="s">
        <v>120</v>
      </c>
      <c s="36" t="s">
        <v>54</v>
      </c>
      <c s="37">
        <v>2</v>
      </c>
      <c s="36">
        <v>0</v>
      </c>
      <c s="36">
        <f>ROUND(G74*H74,6)</f>
      </c>
      <c r="L74" s="38">
        <v>0</v>
      </c>
      <c s="32">
        <f>ROUND(ROUND(L74,2)*ROUND(G74,3),2)</f>
      </c>
      <c s="36" t="s">
        <v>62</v>
      </c>
      <c>
        <f>(M74*21)/100</f>
      </c>
      <c t="s">
        <v>28</v>
      </c>
    </row>
    <row r="75" spans="1:5" ht="12.75">
      <c r="A75" s="35" t="s">
        <v>56</v>
      </c>
      <c r="E75" s="39" t="s">
        <v>120</v>
      </c>
    </row>
    <row r="76" spans="1:5" ht="12.75">
      <c r="A76" s="35" t="s">
        <v>57</v>
      </c>
      <c r="E76" s="40" t="s">
        <v>5</v>
      </c>
    </row>
    <row r="77" spans="1:5" ht="89.25">
      <c r="A77" t="s">
        <v>58</v>
      </c>
      <c r="E77" s="39" t="s">
        <v>121</v>
      </c>
    </row>
    <row r="78" spans="1:16" ht="12.75">
      <c r="A78" t="s">
        <v>50</v>
      </c>
      <c s="34" t="s">
        <v>122</v>
      </c>
      <c s="34" t="s">
        <v>123</v>
      </c>
      <c s="35" t="s">
        <v>5</v>
      </c>
      <c s="6" t="s">
        <v>124</v>
      </c>
      <c s="36" t="s">
        <v>54</v>
      </c>
      <c s="37">
        <v>4</v>
      </c>
      <c s="36">
        <v>0</v>
      </c>
      <c s="36">
        <f>ROUND(G78*H78,6)</f>
      </c>
      <c r="L78" s="38">
        <v>0</v>
      </c>
      <c s="32">
        <f>ROUND(ROUND(L78,2)*ROUND(G78,3),2)</f>
      </c>
      <c s="36" t="s">
        <v>55</v>
      </c>
      <c>
        <f>(M78*21)/100</f>
      </c>
      <c t="s">
        <v>28</v>
      </c>
    </row>
    <row r="79" spans="1:5" ht="12.75">
      <c r="A79" s="35" t="s">
        <v>56</v>
      </c>
      <c r="E79" s="39" t="s">
        <v>124</v>
      </c>
    </row>
    <row r="80" spans="1:5" ht="12.75">
      <c r="A80" s="35" t="s">
        <v>57</v>
      </c>
      <c r="E80" s="40" t="s">
        <v>5</v>
      </c>
    </row>
    <row r="81" spans="1:5" ht="140.25">
      <c r="A81" t="s">
        <v>58</v>
      </c>
      <c r="E81" s="39" t="s">
        <v>125</v>
      </c>
    </row>
    <row r="82" spans="1:16" ht="12.75">
      <c r="A82" t="s">
        <v>50</v>
      </c>
      <c s="34" t="s">
        <v>126</v>
      </c>
      <c s="34" t="s">
        <v>127</v>
      </c>
      <c s="35" t="s">
        <v>5</v>
      </c>
      <c s="6" t="s">
        <v>128</v>
      </c>
      <c s="36" t="s">
        <v>54</v>
      </c>
      <c s="37">
        <v>4</v>
      </c>
      <c s="36">
        <v>0</v>
      </c>
      <c s="36">
        <f>ROUND(G82*H82,6)</f>
      </c>
      <c r="L82" s="38">
        <v>0</v>
      </c>
      <c s="32">
        <f>ROUND(ROUND(L82,2)*ROUND(G82,3),2)</f>
      </c>
      <c s="36" t="s">
        <v>62</v>
      </c>
      <c>
        <f>(M82*21)/100</f>
      </c>
      <c t="s">
        <v>28</v>
      </c>
    </row>
    <row r="83" spans="1:5" ht="12.75">
      <c r="A83" s="35" t="s">
        <v>56</v>
      </c>
      <c r="E83" s="39" t="s">
        <v>128</v>
      </c>
    </row>
    <row r="84" spans="1:5" ht="12.75">
      <c r="A84" s="35" t="s">
        <v>57</v>
      </c>
      <c r="E84" s="40" t="s">
        <v>5</v>
      </c>
    </row>
    <row r="85" spans="1:5" ht="89.25">
      <c r="A85" t="s">
        <v>58</v>
      </c>
      <c r="E85" s="39" t="s">
        <v>129</v>
      </c>
    </row>
    <row r="86" spans="1:13" ht="12.75">
      <c r="A86" t="s">
        <v>47</v>
      </c>
      <c r="C86" s="31" t="s">
        <v>130</v>
      </c>
      <c r="E86" s="33" t="s">
        <v>131</v>
      </c>
      <c r="J86" s="32">
        <f>0</f>
      </c>
      <c s="32">
        <f>0</f>
      </c>
      <c s="32">
        <f>0+L87+L91+L95+L99+L103+L107+L111+L115+L119</f>
      </c>
      <c s="32">
        <f>0+M87+M91+M95+M99+M103+M107+M111+M115+M119</f>
      </c>
    </row>
    <row r="87" spans="1:16" ht="12.75">
      <c r="A87" t="s">
        <v>50</v>
      </c>
      <c s="34" t="s">
        <v>132</v>
      </c>
      <c s="34" t="s">
        <v>133</v>
      </c>
      <c s="35" t="s">
        <v>5</v>
      </c>
      <c s="6" t="s">
        <v>134</v>
      </c>
      <c s="36" t="s">
        <v>54</v>
      </c>
      <c s="37">
        <v>2</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136</v>
      </c>
      <c s="34" t="s">
        <v>137</v>
      </c>
      <c s="35" t="s">
        <v>5</v>
      </c>
      <c s="6" t="s">
        <v>138</v>
      </c>
      <c s="36" t="s">
        <v>54</v>
      </c>
      <c s="37">
        <v>2</v>
      </c>
      <c s="36">
        <v>0</v>
      </c>
      <c s="36">
        <f>ROUND(G91*H91,6)</f>
      </c>
      <c r="L91" s="38">
        <v>0</v>
      </c>
      <c s="32">
        <f>ROUND(ROUND(L91,2)*ROUND(G91,3),2)</f>
      </c>
      <c s="36" t="s">
        <v>55</v>
      </c>
      <c>
        <f>(M91*21)/100</f>
      </c>
      <c t="s">
        <v>28</v>
      </c>
    </row>
    <row r="92" spans="1:5" ht="12.75">
      <c r="A92" s="35" t="s">
        <v>56</v>
      </c>
      <c r="E92" s="39" t="s">
        <v>138</v>
      </c>
    </row>
    <row r="93" spans="1:5" ht="12.75">
      <c r="A93" s="35" t="s">
        <v>57</v>
      </c>
      <c r="E93" s="40" t="s">
        <v>5</v>
      </c>
    </row>
    <row r="94" spans="1:5" ht="89.25">
      <c r="A94" t="s">
        <v>58</v>
      </c>
      <c r="E94" s="39" t="s">
        <v>139</v>
      </c>
    </row>
    <row r="95" spans="1:16" ht="12.75">
      <c r="A95" t="s">
        <v>50</v>
      </c>
      <c s="34" t="s">
        <v>140</v>
      </c>
      <c s="34" t="s">
        <v>141</v>
      </c>
      <c s="35" t="s">
        <v>5</v>
      </c>
      <c s="6" t="s">
        <v>142</v>
      </c>
      <c s="36" t="s">
        <v>54</v>
      </c>
      <c s="37">
        <v>2</v>
      </c>
      <c s="36">
        <v>0</v>
      </c>
      <c s="36">
        <f>ROUND(G95*H95,6)</f>
      </c>
      <c r="L95" s="38">
        <v>0</v>
      </c>
      <c s="32">
        <f>ROUND(ROUND(L95,2)*ROUND(G95,3),2)</f>
      </c>
      <c s="36" t="s">
        <v>55</v>
      </c>
      <c>
        <f>(M95*21)/100</f>
      </c>
      <c t="s">
        <v>28</v>
      </c>
    </row>
    <row r="96" spans="1:5" ht="12.75">
      <c r="A96" s="35" t="s">
        <v>56</v>
      </c>
      <c r="E96" s="39" t="s">
        <v>142</v>
      </c>
    </row>
    <row r="97" spans="1:5" ht="12.75">
      <c r="A97" s="35" t="s">
        <v>57</v>
      </c>
      <c r="E97" s="40" t="s">
        <v>5</v>
      </c>
    </row>
    <row r="98" spans="1:5" ht="191.25">
      <c r="A98" t="s">
        <v>58</v>
      </c>
      <c r="E98" s="39" t="s">
        <v>143</v>
      </c>
    </row>
    <row r="99" spans="1:16" ht="12.75">
      <c r="A99" t="s">
        <v>50</v>
      </c>
      <c s="34" t="s">
        <v>144</v>
      </c>
      <c s="34" t="s">
        <v>145</v>
      </c>
      <c s="35" t="s">
        <v>5</v>
      </c>
      <c s="6" t="s">
        <v>146</v>
      </c>
      <c s="36" t="s">
        <v>54</v>
      </c>
      <c s="37">
        <v>2</v>
      </c>
      <c s="36">
        <v>0</v>
      </c>
      <c s="36">
        <f>ROUND(G99*H99,6)</f>
      </c>
      <c r="L99" s="38">
        <v>0</v>
      </c>
      <c s="32">
        <f>ROUND(ROUND(L99,2)*ROUND(G99,3),2)</f>
      </c>
      <c s="36" t="s">
        <v>55</v>
      </c>
      <c>
        <f>(M99*21)/100</f>
      </c>
      <c t="s">
        <v>28</v>
      </c>
    </row>
    <row r="100" spans="1:5" ht="12.75">
      <c r="A100" s="35" t="s">
        <v>56</v>
      </c>
      <c r="E100" s="39" t="s">
        <v>146</v>
      </c>
    </row>
    <row r="101" spans="1:5" ht="12.75">
      <c r="A101" s="35" t="s">
        <v>57</v>
      </c>
      <c r="E101" s="40" t="s">
        <v>5</v>
      </c>
    </row>
    <row r="102" spans="1:5" ht="89.25">
      <c r="A102" t="s">
        <v>58</v>
      </c>
      <c r="E102" s="39" t="s">
        <v>147</v>
      </c>
    </row>
    <row r="103" spans="1:16" ht="12.75">
      <c r="A103" t="s">
        <v>50</v>
      </c>
      <c s="34" t="s">
        <v>148</v>
      </c>
      <c s="34" t="s">
        <v>149</v>
      </c>
      <c s="35" t="s">
        <v>5</v>
      </c>
      <c s="6" t="s">
        <v>142</v>
      </c>
      <c s="36" t="s">
        <v>54</v>
      </c>
      <c s="37">
        <v>4</v>
      </c>
      <c s="36">
        <v>0</v>
      </c>
      <c s="36">
        <f>ROUND(G103*H103,6)</f>
      </c>
      <c r="L103" s="38">
        <v>0</v>
      </c>
      <c s="32">
        <f>ROUND(ROUND(L103,2)*ROUND(G103,3),2)</f>
      </c>
      <c s="36" t="s">
        <v>55</v>
      </c>
      <c>
        <f>(M103*21)/100</f>
      </c>
      <c t="s">
        <v>28</v>
      </c>
    </row>
    <row r="104" spans="1:5" ht="12.75">
      <c r="A104" s="35" t="s">
        <v>56</v>
      </c>
      <c r="E104" s="39" t="s">
        <v>142</v>
      </c>
    </row>
    <row r="105" spans="1:5" ht="12.75">
      <c r="A105" s="35" t="s">
        <v>57</v>
      </c>
      <c r="E105" s="40" t="s">
        <v>5</v>
      </c>
    </row>
    <row r="106" spans="1:5" ht="191.25">
      <c r="A106" t="s">
        <v>58</v>
      </c>
      <c r="E106" s="39" t="s">
        <v>150</v>
      </c>
    </row>
    <row r="107" spans="1:16" ht="12.75">
      <c r="A107" t="s">
        <v>50</v>
      </c>
      <c s="34" t="s">
        <v>151</v>
      </c>
      <c s="34" t="s">
        <v>152</v>
      </c>
      <c s="35" t="s">
        <v>5</v>
      </c>
      <c s="6" t="s">
        <v>153</v>
      </c>
      <c s="36" t="s">
        <v>54</v>
      </c>
      <c s="37">
        <v>2</v>
      </c>
      <c s="36">
        <v>0</v>
      </c>
      <c s="36">
        <f>ROUND(G107*H107,6)</f>
      </c>
      <c r="L107" s="38">
        <v>0</v>
      </c>
      <c s="32">
        <f>ROUND(ROUND(L107,2)*ROUND(G107,3),2)</f>
      </c>
      <c s="36" t="s">
        <v>62</v>
      </c>
      <c>
        <f>(M107*21)/100</f>
      </c>
      <c t="s">
        <v>28</v>
      </c>
    </row>
    <row r="108" spans="1:5" ht="12.75">
      <c r="A108" s="35" t="s">
        <v>56</v>
      </c>
      <c r="E108" s="39" t="s">
        <v>153</v>
      </c>
    </row>
    <row r="109" spans="1:5" ht="12.75">
      <c r="A109" s="35" t="s">
        <v>57</v>
      </c>
      <c r="E109" s="40" t="s">
        <v>5</v>
      </c>
    </row>
    <row r="110" spans="1:5" ht="89.25">
      <c r="A110" t="s">
        <v>58</v>
      </c>
      <c r="E110" s="39" t="s">
        <v>154</v>
      </c>
    </row>
    <row r="111" spans="1:16" ht="12.75">
      <c r="A111" t="s">
        <v>50</v>
      </c>
      <c s="34" t="s">
        <v>155</v>
      </c>
      <c s="34" t="s">
        <v>156</v>
      </c>
      <c s="35" t="s">
        <v>5</v>
      </c>
      <c s="6" t="s">
        <v>157</v>
      </c>
      <c s="36" t="s">
        <v>54</v>
      </c>
      <c s="37">
        <v>2</v>
      </c>
      <c s="36">
        <v>0</v>
      </c>
      <c s="36">
        <f>ROUND(G111*H111,6)</f>
      </c>
      <c r="L111" s="38">
        <v>0</v>
      </c>
      <c s="32">
        <f>ROUND(ROUND(L111,2)*ROUND(G111,3),2)</f>
      </c>
      <c s="36" t="s">
        <v>62</v>
      </c>
      <c>
        <f>(M111*21)/100</f>
      </c>
      <c t="s">
        <v>28</v>
      </c>
    </row>
    <row r="112" spans="1:5" ht="12.75">
      <c r="A112" s="35" t="s">
        <v>56</v>
      </c>
      <c r="E112" s="39" t="s">
        <v>157</v>
      </c>
    </row>
    <row r="113" spans="1:5" ht="12.75">
      <c r="A113" s="35" t="s">
        <v>57</v>
      </c>
      <c r="E113" s="40" t="s">
        <v>5</v>
      </c>
    </row>
    <row r="114" spans="1:5" ht="89.25">
      <c r="A114" t="s">
        <v>58</v>
      </c>
      <c r="E114" s="39" t="s">
        <v>158</v>
      </c>
    </row>
    <row r="115" spans="1:16" ht="12.75">
      <c r="A115" t="s">
        <v>50</v>
      </c>
      <c s="34" t="s">
        <v>159</v>
      </c>
      <c s="34" t="s">
        <v>160</v>
      </c>
      <c s="35" t="s">
        <v>5</v>
      </c>
      <c s="6" t="s">
        <v>161</v>
      </c>
      <c s="36" t="s">
        <v>54</v>
      </c>
      <c s="37">
        <v>2</v>
      </c>
      <c s="36">
        <v>0</v>
      </c>
      <c s="36">
        <f>ROUND(G115*H115,6)</f>
      </c>
      <c r="L115" s="38">
        <v>0</v>
      </c>
      <c s="32">
        <f>ROUND(ROUND(L115,2)*ROUND(G115,3),2)</f>
      </c>
      <c s="36" t="s">
        <v>55</v>
      </c>
      <c>
        <f>(M115*21)/100</f>
      </c>
      <c t="s">
        <v>28</v>
      </c>
    </row>
    <row r="116" spans="1:5" ht="12.75">
      <c r="A116" s="35" t="s">
        <v>56</v>
      </c>
      <c r="E116" s="39" t="s">
        <v>161</v>
      </c>
    </row>
    <row r="117" spans="1:5" ht="12.75">
      <c r="A117" s="35" t="s">
        <v>57</v>
      </c>
      <c r="E117" s="40" t="s">
        <v>5</v>
      </c>
    </row>
    <row r="118" spans="1:5" ht="191.25">
      <c r="A118" t="s">
        <v>58</v>
      </c>
      <c r="E118" s="39" t="s">
        <v>162</v>
      </c>
    </row>
    <row r="119" spans="1:16" ht="12.75">
      <c r="A119" t="s">
        <v>50</v>
      </c>
      <c s="34" t="s">
        <v>163</v>
      </c>
      <c s="34" t="s">
        <v>164</v>
      </c>
      <c s="35" t="s">
        <v>5</v>
      </c>
      <c s="6" t="s">
        <v>165</v>
      </c>
      <c s="36" t="s">
        <v>54</v>
      </c>
      <c s="37">
        <v>2</v>
      </c>
      <c s="36">
        <v>0</v>
      </c>
      <c s="36">
        <f>ROUND(G119*H119,6)</f>
      </c>
      <c r="L119" s="38">
        <v>0</v>
      </c>
      <c s="32">
        <f>ROUND(ROUND(L119,2)*ROUND(G119,3),2)</f>
      </c>
      <c s="36" t="s">
        <v>62</v>
      </c>
      <c>
        <f>(M119*21)/100</f>
      </c>
      <c t="s">
        <v>28</v>
      </c>
    </row>
    <row r="120" spans="1:5" ht="12.75">
      <c r="A120" s="35" t="s">
        <v>56</v>
      </c>
      <c r="E120" s="39" t="s">
        <v>165</v>
      </c>
    </row>
    <row r="121" spans="1:5" ht="12.75">
      <c r="A121" s="35" t="s">
        <v>57</v>
      </c>
      <c r="E121" s="40" t="s">
        <v>5</v>
      </c>
    </row>
    <row r="122" spans="1:5" ht="89.25">
      <c r="A122" t="s">
        <v>58</v>
      </c>
      <c r="E122" s="39" t="s">
        <v>166</v>
      </c>
    </row>
    <row r="123" spans="1:13" ht="12.75">
      <c r="A123" t="s">
        <v>47</v>
      </c>
      <c r="C123" s="31" t="s">
        <v>167</v>
      </c>
      <c r="E123" s="33" t="s">
        <v>168</v>
      </c>
      <c r="J123" s="32">
        <f>0</f>
      </c>
      <c s="32">
        <f>0</f>
      </c>
      <c s="32">
        <f>0+L124+L128+L132+L136+L140+L144+L148</f>
      </c>
      <c s="32">
        <f>0+M124+M128+M132+M136+M140+M144+M148</f>
      </c>
    </row>
    <row r="124" spans="1:16" ht="12.75">
      <c r="A124" t="s">
        <v>50</v>
      </c>
      <c s="34" t="s">
        <v>169</v>
      </c>
      <c s="34" t="s">
        <v>170</v>
      </c>
      <c s="35" t="s">
        <v>5</v>
      </c>
      <c s="6" t="s">
        <v>171</v>
      </c>
      <c s="36" t="s">
        <v>54</v>
      </c>
      <c s="37">
        <v>156</v>
      </c>
      <c s="36">
        <v>0</v>
      </c>
      <c s="36">
        <f>ROUND(G124*H124,6)</f>
      </c>
      <c r="L124" s="38">
        <v>0</v>
      </c>
      <c s="32">
        <f>ROUND(ROUND(L124,2)*ROUND(G124,3),2)</f>
      </c>
      <c s="36" t="s">
        <v>55</v>
      </c>
      <c>
        <f>(M124*21)/100</f>
      </c>
      <c t="s">
        <v>28</v>
      </c>
    </row>
    <row r="125" spans="1:5" ht="12.75">
      <c r="A125" s="35" t="s">
        <v>56</v>
      </c>
      <c r="E125" s="39" t="s">
        <v>171</v>
      </c>
    </row>
    <row r="126" spans="1:5" ht="12.75">
      <c r="A126" s="35" t="s">
        <v>57</v>
      </c>
      <c r="E126" s="40" t="s">
        <v>5</v>
      </c>
    </row>
    <row r="127" spans="1:5" ht="140.25">
      <c r="A127" t="s">
        <v>58</v>
      </c>
      <c r="E127" s="39" t="s">
        <v>172</v>
      </c>
    </row>
    <row r="128" spans="1:16" ht="12.75">
      <c r="A128" t="s">
        <v>50</v>
      </c>
      <c s="34" t="s">
        <v>173</v>
      </c>
      <c s="34" t="s">
        <v>174</v>
      </c>
      <c s="35" t="s">
        <v>5</v>
      </c>
      <c s="6" t="s">
        <v>175</v>
      </c>
      <c s="36" t="s">
        <v>54</v>
      </c>
      <c s="37">
        <v>156</v>
      </c>
      <c s="36">
        <v>0</v>
      </c>
      <c s="36">
        <f>ROUND(G128*H128,6)</f>
      </c>
      <c r="L128" s="38">
        <v>0</v>
      </c>
      <c s="32">
        <f>ROUND(ROUND(L128,2)*ROUND(G128,3),2)</f>
      </c>
      <c s="36" t="s">
        <v>62</v>
      </c>
      <c>
        <f>(M128*21)/100</f>
      </c>
      <c t="s">
        <v>28</v>
      </c>
    </row>
    <row r="129" spans="1:5" ht="12.75">
      <c r="A129" s="35" t="s">
        <v>56</v>
      </c>
      <c r="E129" s="39" t="s">
        <v>175</v>
      </c>
    </row>
    <row r="130" spans="1:5" ht="12.75">
      <c r="A130" s="35" t="s">
        <v>57</v>
      </c>
      <c r="E130" s="40" t="s">
        <v>5</v>
      </c>
    </row>
    <row r="131" spans="1:5" ht="89.25">
      <c r="A131" t="s">
        <v>58</v>
      </c>
      <c r="E131" s="39" t="s">
        <v>176</v>
      </c>
    </row>
    <row r="132" spans="1:16" ht="12.75">
      <c r="A132" t="s">
        <v>50</v>
      </c>
      <c s="34" t="s">
        <v>177</v>
      </c>
      <c s="34" t="s">
        <v>178</v>
      </c>
      <c s="35" t="s">
        <v>5</v>
      </c>
      <c s="6" t="s">
        <v>179</v>
      </c>
      <c s="36" t="s">
        <v>54</v>
      </c>
      <c s="37">
        <v>156</v>
      </c>
      <c s="36">
        <v>0</v>
      </c>
      <c s="36">
        <f>ROUND(G132*H132,6)</f>
      </c>
      <c r="L132" s="38">
        <v>0</v>
      </c>
      <c s="32">
        <f>ROUND(ROUND(L132,2)*ROUND(G132,3),2)</f>
      </c>
      <c s="36" t="s">
        <v>62</v>
      </c>
      <c>
        <f>(M132*21)/100</f>
      </c>
      <c t="s">
        <v>28</v>
      </c>
    </row>
    <row r="133" spans="1:5" ht="12.75">
      <c r="A133" s="35" t="s">
        <v>56</v>
      </c>
      <c r="E133" s="39" t="s">
        <v>179</v>
      </c>
    </row>
    <row r="134" spans="1:5" ht="12.75">
      <c r="A134" s="35" t="s">
        <v>57</v>
      </c>
      <c r="E134" s="40" t="s">
        <v>5</v>
      </c>
    </row>
    <row r="135" spans="1:5" ht="409.5">
      <c r="A135" t="s">
        <v>58</v>
      </c>
      <c r="E135" s="39" t="s">
        <v>180</v>
      </c>
    </row>
    <row r="136" spans="1:16" ht="12.75">
      <c r="A136" t="s">
        <v>50</v>
      </c>
      <c s="34" t="s">
        <v>181</v>
      </c>
      <c s="34" t="s">
        <v>182</v>
      </c>
      <c s="35" t="s">
        <v>5</v>
      </c>
      <c s="6" t="s">
        <v>183</v>
      </c>
      <c s="36" t="s">
        <v>54</v>
      </c>
      <c s="37">
        <v>303</v>
      </c>
      <c s="36">
        <v>0</v>
      </c>
      <c s="36">
        <f>ROUND(G136*H136,6)</f>
      </c>
      <c r="L136" s="38">
        <v>0</v>
      </c>
      <c s="32">
        <f>ROUND(ROUND(L136,2)*ROUND(G136,3),2)</f>
      </c>
      <c s="36" t="s">
        <v>55</v>
      </c>
      <c>
        <f>(M136*21)/100</f>
      </c>
      <c t="s">
        <v>28</v>
      </c>
    </row>
    <row r="137" spans="1:5" ht="12.75">
      <c r="A137" s="35" t="s">
        <v>56</v>
      </c>
      <c r="E137" s="39" t="s">
        <v>183</v>
      </c>
    </row>
    <row r="138" spans="1:5" ht="12.75">
      <c r="A138" s="35" t="s">
        <v>57</v>
      </c>
      <c r="E138" s="40" t="s">
        <v>5</v>
      </c>
    </row>
    <row r="139" spans="1:5" ht="140.25">
      <c r="A139" t="s">
        <v>58</v>
      </c>
      <c r="E139" s="39" t="s">
        <v>184</v>
      </c>
    </row>
    <row r="140" spans="1:16" ht="12.75">
      <c r="A140" t="s">
        <v>50</v>
      </c>
      <c s="34" t="s">
        <v>185</v>
      </c>
      <c s="34" t="s">
        <v>186</v>
      </c>
      <c s="35" t="s">
        <v>5</v>
      </c>
      <c s="6" t="s">
        <v>187</v>
      </c>
      <c s="36" t="s">
        <v>54</v>
      </c>
      <c s="37">
        <v>303</v>
      </c>
      <c s="36">
        <v>0</v>
      </c>
      <c s="36">
        <f>ROUND(G140*H140,6)</f>
      </c>
      <c r="L140" s="38">
        <v>0</v>
      </c>
      <c s="32">
        <f>ROUND(ROUND(L140,2)*ROUND(G140,3),2)</f>
      </c>
      <c s="36" t="s">
        <v>62</v>
      </c>
      <c>
        <f>(M140*21)/100</f>
      </c>
      <c t="s">
        <v>28</v>
      </c>
    </row>
    <row r="141" spans="1:5" ht="12.75">
      <c r="A141" s="35" t="s">
        <v>56</v>
      </c>
      <c r="E141" s="39" t="s">
        <v>187</v>
      </c>
    </row>
    <row r="142" spans="1:5" ht="12.75">
      <c r="A142" s="35" t="s">
        <v>57</v>
      </c>
      <c r="E142" s="40" t="s">
        <v>5</v>
      </c>
    </row>
    <row r="143" spans="1:5" ht="409.5">
      <c r="A143" t="s">
        <v>58</v>
      </c>
      <c r="E143" s="39" t="s">
        <v>188</v>
      </c>
    </row>
    <row r="144" spans="1:16" ht="12.75">
      <c r="A144" t="s">
        <v>50</v>
      </c>
      <c s="34" t="s">
        <v>189</v>
      </c>
      <c s="34" t="s">
        <v>190</v>
      </c>
      <c s="35" t="s">
        <v>5</v>
      </c>
      <c s="6" t="s">
        <v>191</v>
      </c>
      <c s="36" t="s">
        <v>54</v>
      </c>
      <c s="37">
        <v>13</v>
      </c>
      <c s="36">
        <v>0</v>
      </c>
      <c s="36">
        <f>ROUND(G144*H144,6)</f>
      </c>
      <c r="L144" s="38">
        <v>0</v>
      </c>
      <c s="32">
        <f>ROUND(ROUND(L144,2)*ROUND(G144,3),2)</f>
      </c>
      <c s="36" t="s">
        <v>55</v>
      </c>
      <c>
        <f>(M144*21)/100</f>
      </c>
      <c t="s">
        <v>28</v>
      </c>
    </row>
    <row r="145" spans="1:5" ht="12.75">
      <c r="A145" s="35" t="s">
        <v>56</v>
      </c>
      <c r="E145" s="39" t="s">
        <v>191</v>
      </c>
    </row>
    <row r="146" spans="1:5" ht="12.75">
      <c r="A146" s="35" t="s">
        <v>57</v>
      </c>
      <c r="E146" s="40" t="s">
        <v>5</v>
      </c>
    </row>
    <row r="147" spans="1:5" ht="140.25">
      <c r="A147" t="s">
        <v>58</v>
      </c>
      <c r="E147" s="39" t="s">
        <v>192</v>
      </c>
    </row>
    <row r="148" spans="1:16" ht="12.75">
      <c r="A148" t="s">
        <v>50</v>
      </c>
      <c s="34" t="s">
        <v>193</v>
      </c>
      <c s="34" t="s">
        <v>194</v>
      </c>
      <c s="35" t="s">
        <v>5</v>
      </c>
      <c s="6" t="s">
        <v>195</v>
      </c>
      <c s="36" t="s">
        <v>54</v>
      </c>
      <c s="37">
        <v>13</v>
      </c>
      <c s="36">
        <v>0</v>
      </c>
      <c s="36">
        <f>ROUND(G148*H148,6)</f>
      </c>
      <c r="L148" s="38">
        <v>0</v>
      </c>
      <c s="32">
        <f>ROUND(ROUND(L148,2)*ROUND(G148,3),2)</f>
      </c>
      <c s="36" t="s">
        <v>62</v>
      </c>
      <c>
        <f>(M148*21)/100</f>
      </c>
      <c t="s">
        <v>28</v>
      </c>
    </row>
    <row r="149" spans="1:5" ht="12.75">
      <c r="A149" s="35" t="s">
        <v>56</v>
      </c>
      <c r="E149" s="39" t="s">
        <v>195</v>
      </c>
    </row>
    <row r="150" spans="1:5" ht="12.75">
      <c r="A150" s="35" t="s">
        <v>57</v>
      </c>
      <c r="E150" s="40" t="s">
        <v>5</v>
      </c>
    </row>
    <row r="151" spans="1:5" ht="409.5">
      <c r="A151" t="s">
        <v>58</v>
      </c>
      <c r="E151" s="39" t="s">
        <v>196</v>
      </c>
    </row>
    <row r="152" spans="1:13" ht="12.75">
      <c r="A152" t="s">
        <v>47</v>
      </c>
      <c r="C152" s="31" t="s">
        <v>197</v>
      </c>
      <c r="E152" s="33" t="s">
        <v>198</v>
      </c>
      <c r="J152" s="32">
        <f>0</f>
      </c>
      <c s="32">
        <f>0</f>
      </c>
      <c s="32">
        <f>0+L153+L157+L161+L165+L169+L173+L177+L181+L185+L189+L193+L197+L201+L205+L209+L213+L217+L221+L225+L229+L233+L237+L241+L245+L249+L253+L257+L261+L265+L269+L273+L277+L281+L285+L289+L293</f>
      </c>
      <c s="32">
        <f>0+M153+M157+M161+M165+M169+M173+M177+M181+M185+M189+M193+M197+M201+M205+M209+M213+M217+M221+M225+M229+M233+M237+M241+M245+M249+M253+M257+M261+M265+M269+M273+M277+M281+M285+M289+M293</f>
      </c>
    </row>
    <row r="153" spans="1:16" ht="12.75">
      <c r="A153" t="s">
        <v>50</v>
      </c>
      <c s="34" t="s">
        <v>199</v>
      </c>
      <c s="34" t="s">
        <v>200</v>
      </c>
      <c s="35" t="s">
        <v>5</v>
      </c>
      <c s="6" t="s">
        <v>201</v>
      </c>
      <c s="36" t="s">
        <v>202</v>
      </c>
      <c s="37">
        <v>16000</v>
      </c>
      <c s="36">
        <v>0</v>
      </c>
      <c s="36">
        <f>ROUND(G153*H153,6)</f>
      </c>
      <c r="L153" s="38">
        <v>0</v>
      </c>
      <c s="32">
        <f>ROUND(ROUND(L153,2)*ROUND(G153,3),2)</f>
      </c>
      <c s="36" t="s">
        <v>55</v>
      </c>
      <c>
        <f>(M153*21)/100</f>
      </c>
      <c t="s">
        <v>28</v>
      </c>
    </row>
    <row r="154" spans="1:5" ht="12.75">
      <c r="A154" s="35" t="s">
        <v>56</v>
      </c>
      <c r="E154" s="39" t="s">
        <v>201</v>
      </c>
    </row>
    <row r="155" spans="1:5" ht="12.75">
      <c r="A155" s="35" t="s">
        <v>57</v>
      </c>
      <c r="E155" s="40" t="s">
        <v>5</v>
      </c>
    </row>
    <row r="156" spans="1:5" ht="191.25">
      <c r="A156" t="s">
        <v>58</v>
      </c>
      <c r="E156" s="39" t="s">
        <v>203</v>
      </c>
    </row>
    <row r="157" spans="1:16" ht="12.75">
      <c r="A157" t="s">
        <v>50</v>
      </c>
      <c s="34" t="s">
        <v>204</v>
      </c>
      <c s="34" t="s">
        <v>205</v>
      </c>
      <c s="35" t="s">
        <v>5</v>
      </c>
      <c s="6" t="s">
        <v>206</v>
      </c>
      <c s="36" t="s">
        <v>202</v>
      </c>
      <c s="37">
        <v>18400</v>
      </c>
      <c s="36">
        <v>0</v>
      </c>
      <c s="36">
        <f>ROUND(G157*H157,6)</f>
      </c>
      <c r="L157" s="38">
        <v>0</v>
      </c>
      <c s="32">
        <f>ROUND(ROUND(L157,2)*ROUND(G157,3),2)</f>
      </c>
      <c s="36" t="s">
        <v>62</v>
      </c>
      <c>
        <f>(M157*21)/100</f>
      </c>
      <c t="s">
        <v>28</v>
      </c>
    </row>
    <row r="158" spans="1:5" ht="12.75">
      <c r="A158" s="35" t="s">
        <v>56</v>
      </c>
      <c r="E158" s="39" t="s">
        <v>206</v>
      </c>
    </row>
    <row r="159" spans="1:5" ht="12.75">
      <c r="A159" s="35" t="s">
        <v>57</v>
      </c>
      <c r="E159" s="40" t="s">
        <v>5</v>
      </c>
    </row>
    <row r="160" spans="1:5" ht="140.25">
      <c r="A160" t="s">
        <v>58</v>
      </c>
      <c r="E160" s="39" t="s">
        <v>207</v>
      </c>
    </row>
    <row r="161" spans="1:16" ht="12.75">
      <c r="A161" t="s">
        <v>50</v>
      </c>
      <c s="34" t="s">
        <v>208</v>
      </c>
      <c s="34" t="s">
        <v>209</v>
      </c>
      <c s="35" t="s">
        <v>5</v>
      </c>
      <c s="6" t="s">
        <v>210</v>
      </c>
      <c s="36" t="s">
        <v>202</v>
      </c>
      <c s="37">
        <v>100</v>
      </c>
      <c s="36">
        <v>0</v>
      </c>
      <c s="36">
        <f>ROUND(G161*H161,6)</f>
      </c>
      <c r="L161" s="38">
        <v>0</v>
      </c>
      <c s="32">
        <f>ROUND(ROUND(L161,2)*ROUND(G161,3),2)</f>
      </c>
      <c s="36" t="s">
        <v>55</v>
      </c>
      <c>
        <f>(M161*21)/100</f>
      </c>
      <c t="s">
        <v>28</v>
      </c>
    </row>
    <row r="162" spans="1:5" ht="12.75">
      <c r="A162" s="35" t="s">
        <v>56</v>
      </c>
      <c r="E162" s="39" t="s">
        <v>210</v>
      </c>
    </row>
    <row r="163" spans="1:5" ht="12.75">
      <c r="A163" s="35" t="s">
        <v>57</v>
      </c>
      <c r="E163" s="40" t="s">
        <v>5</v>
      </c>
    </row>
    <row r="164" spans="1:5" ht="191.25">
      <c r="A164" t="s">
        <v>58</v>
      </c>
      <c r="E164" s="39" t="s">
        <v>211</v>
      </c>
    </row>
    <row r="165" spans="1:16" ht="12.75">
      <c r="A165" t="s">
        <v>50</v>
      </c>
      <c s="34" t="s">
        <v>212</v>
      </c>
      <c s="34" t="s">
        <v>213</v>
      </c>
      <c s="35" t="s">
        <v>5</v>
      </c>
      <c s="6" t="s">
        <v>214</v>
      </c>
      <c s="36" t="s">
        <v>202</v>
      </c>
      <c s="37">
        <v>115</v>
      </c>
      <c s="36">
        <v>0</v>
      </c>
      <c s="36">
        <f>ROUND(G165*H165,6)</f>
      </c>
      <c r="L165" s="38">
        <v>0</v>
      </c>
      <c s="32">
        <f>ROUND(ROUND(L165,2)*ROUND(G165,3),2)</f>
      </c>
      <c s="36" t="s">
        <v>62</v>
      </c>
      <c>
        <f>(M165*21)/100</f>
      </c>
      <c t="s">
        <v>28</v>
      </c>
    </row>
    <row r="166" spans="1:5" ht="12.75">
      <c r="A166" s="35" t="s">
        <v>56</v>
      </c>
      <c r="E166" s="39" t="s">
        <v>214</v>
      </c>
    </row>
    <row r="167" spans="1:5" ht="12.75">
      <c r="A167" s="35" t="s">
        <v>57</v>
      </c>
      <c r="E167" s="40" t="s">
        <v>5</v>
      </c>
    </row>
    <row r="168" spans="1:5" ht="140.25">
      <c r="A168" t="s">
        <v>58</v>
      </c>
      <c r="E168" s="39" t="s">
        <v>215</v>
      </c>
    </row>
    <row r="169" spans="1:16" ht="12.75">
      <c r="A169" t="s">
        <v>50</v>
      </c>
      <c s="34" t="s">
        <v>216</v>
      </c>
      <c s="34" t="s">
        <v>217</v>
      </c>
      <c s="35" t="s">
        <v>5</v>
      </c>
      <c s="6" t="s">
        <v>218</v>
      </c>
      <c s="36" t="s">
        <v>202</v>
      </c>
      <c s="37">
        <v>30</v>
      </c>
      <c s="36">
        <v>0</v>
      </c>
      <c s="36">
        <f>ROUND(G169*H169,6)</f>
      </c>
      <c r="L169" s="38">
        <v>0</v>
      </c>
      <c s="32">
        <f>ROUND(ROUND(L169,2)*ROUND(G169,3),2)</f>
      </c>
      <c s="36" t="s">
        <v>55</v>
      </c>
      <c>
        <f>(M169*21)/100</f>
      </c>
      <c t="s">
        <v>28</v>
      </c>
    </row>
    <row r="170" spans="1:5" ht="12.75">
      <c r="A170" s="35" t="s">
        <v>56</v>
      </c>
      <c r="E170" s="39" t="s">
        <v>218</v>
      </c>
    </row>
    <row r="171" spans="1:5" ht="12.75">
      <c r="A171" s="35" t="s">
        <v>57</v>
      </c>
      <c r="E171" s="40" t="s">
        <v>5</v>
      </c>
    </row>
    <row r="172" spans="1:5" ht="140.25">
      <c r="A172" t="s">
        <v>58</v>
      </c>
      <c r="E172" s="39" t="s">
        <v>219</v>
      </c>
    </row>
    <row r="173" spans="1:16" ht="25.5">
      <c r="A173" t="s">
        <v>50</v>
      </c>
      <c s="34" t="s">
        <v>220</v>
      </c>
      <c s="34" t="s">
        <v>221</v>
      </c>
      <c s="35" t="s">
        <v>5</v>
      </c>
      <c s="6" t="s">
        <v>222</v>
      </c>
      <c s="36" t="s">
        <v>202</v>
      </c>
      <c s="37">
        <v>36</v>
      </c>
      <c s="36">
        <v>0</v>
      </c>
      <c s="36">
        <f>ROUND(G173*H173,6)</f>
      </c>
      <c r="L173" s="38">
        <v>0</v>
      </c>
      <c s="32">
        <f>ROUND(ROUND(L173,2)*ROUND(G173,3),2)</f>
      </c>
      <c s="36" t="s">
        <v>62</v>
      </c>
      <c>
        <f>(M173*21)/100</f>
      </c>
      <c t="s">
        <v>28</v>
      </c>
    </row>
    <row r="174" spans="1:5" ht="25.5">
      <c r="A174" s="35" t="s">
        <v>56</v>
      </c>
      <c r="E174" s="39" t="s">
        <v>222</v>
      </c>
    </row>
    <row r="175" spans="1:5" ht="12.75">
      <c r="A175" s="35" t="s">
        <v>57</v>
      </c>
      <c r="E175" s="40" t="s">
        <v>5</v>
      </c>
    </row>
    <row r="176" spans="1:5" ht="178.5">
      <c r="A176" t="s">
        <v>58</v>
      </c>
      <c r="E176" s="39" t="s">
        <v>223</v>
      </c>
    </row>
    <row r="177" spans="1:16" ht="12.75">
      <c r="A177" t="s">
        <v>50</v>
      </c>
      <c s="34" t="s">
        <v>224</v>
      </c>
      <c s="34" t="s">
        <v>225</v>
      </c>
      <c s="35" t="s">
        <v>5</v>
      </c>
      <c s="6" t="s">
        <v>226</v>
      </c>
      <c s="36" t="s">
        <v>202</v>
      </c>
      <c s="37">
        <v>3000</v>
      </c>
      <c s="36">
        <v>0</v>
      </c>
      <c s="36">
        <f>ROUND(G177*H177,6)</f>
      </c>
      <c r="L177" s="38">
        <v>0</v>
      </c>
      <c s="32">
        <f>ROUND(ROUND(L177,2)*ROUND(G177,3),2)</f>
      </c>
      <c s="36" t="s">
        <v>62</v>
      </c>
      <c>
        <f>(M177*21)/100</f>
      </c>
      <c t="s">
        <v>28</v>
      </c>
    </row>
    <row r="178" spans="1:5" ht="12.75">
      <c r="A178" s="35" t="s">
        <v>56</v>
      </c>
      <c r="E178" s="39" t="s">
        <v>226</v>
      </c>
    </row>
    <row r="179" spans="1:5" ht="12.75">
      <c r="A179" s="35" t="s">
        <v>57</v>
      </c>
      <c r="E179" s="40" t="s">
        <v>5</v>
      </c>
    </row>
    <row r="180" spans="1:5" ht="140.25">
      <c r="A180" t="s">
        <v>58</v>
      </c>
      <c r="E180" s="39" t="s">
        <v>227</v>
      </c>
    </row>
    <row r="181" spans="1:16" ht="12.75">
      <c r="A181" t="s">
        <v>50</v>
      </c>
      <c s="34" t="s">
        <v>228</v>
      </c>
      <c s="34" t="s">
        <v>229</v>
      </c>
      <c s="35" t="s">
        <v>5</v>
      </c>
      <c s="6" t="s">
        <v>230</v>
      </c>
      <c s="36" t="s">
        <v>202</v>
      </c>
      <c s="37">
        <v>1000</v>
      </c>
      <c s="36">
        <v>0</v>
      </c>
      <c s="36">
        <f>ROUND(G181*H181,6)</f>
      </c>
      <c r="L181" s="38">
        <v>0</v>
      </c>
      <c s="32">
        <f>ROUND(ROUND(L181,2)*ROUND(G181,3),2)</f>
      </c>
      <c s="36" t="s">
        <v>55</v>
      </c>
      <c>
        <f>(M181*21)/100</f>
      </c>
      <c t="s">
        <v>28</v>
      </c>
    </row>
    <row r="182" spans="1:5" ht="12.75">
      <c r="A182" s="35" t="s">
        <v>56</v>
      </c>
      <c r="E182" s="39" t="s">
        <v>230</v>
      </c>
    </row>
    <row r="183" spans="1:5" ht="12.75">
      <c r="A183" s="35" t="s">
        <v>57</v>
      </c>
      <c r="E183" s="40" t="s">
        <v>5</v>
      </c>
    </row>
    <row r="184" spans="1:5" ht="140.25">
      <c r="A184" t="s">
        <v>58</v>
      </c>
      <c r="E184" s="39" t="s">
        <v>231</v>
      </c>
    </row>
    <row r="185" spans="1:16" ht="12.75">
      <c r="A185" t="s">
        <v>50</v>
      </c>
      <c s="34" t="s">
        <v>232</v>
      </c>
      <c s="34" t="s">
        <v>233</v>
      </c>
      <c s="35" t="s">
        <v>5</v>
      </c>
      <c s="6" t="s">
        <v>234</v>
      </c>
      <c s="36" t="s">
        <v>202</v>
      </c>
      <c s="37">
        <v>2000</v>
      </c>
      <c s="36">
        <v>0</v>
      </c>
      <c s="36">
        <f>ROUND(G185*H185,6)</f>
      </c>
      <c r="L185" s="38">
        <v>0</v>
      </c>
      <c s="32">
        <f>ROUND(ROUND(L185,2)*ROUND(G185,3),2)</f>
      </c>
      <c s="36" t="s">
        <v>55</v>
      </c>
      <c>
        <f>(M185*21)/100</f>
      </c>
      <c t="s">
        <v>28</v>
      </c>
    </row>
    <row r="186" spans="1:5" ht="12.75">
      <c r="A186" s="35" t="s">
        <v>56</v>
      </c>
      <c r="E186" s="39" t="s">
        <v>234</v>
      </c>
    </row>
    <row r="187" spans="1:5" ht="12.75">
      <c r="A187" s="35" t="s">
        <v>57</v>
      </c>
      <c r="E187" s="40" t="s">
        <v>5</v>
      </c>
    </row>
    <row r="188" spans="1:5" ht="140.25">
      <c r="A188" t="s">
        <v>58</v>
      </c>
      <c r="E188" s="39" t="s">
        <v>235</v>
      </c>
    </row>
    <row r="189" spans="1:16" ht="12.75">
      <c r="A189" t="s">
        <v>50</v>
      </c>
      <c s="34" t="s">
        <v>236</v>
      </c>
      <c s="34" t="s">
        <v>237</v>
      </c>
      <c s="35" t="s">
        <v>5</v>
      </c>
      <c s="6" t="s">
        <v>238</v>
      </c>
      <c s="36" t="s">
        <v>239</v>
      </c>
      <c s="37">
        <v>2</v>
      </c>
      <c s="36">
        <v>0</v>
      </c>
      <c s="36">
        <f>ROUND(G189*H189,6)</f>
      </c>
      <c r="L189" s="38">
        <v>0</v>
      </c>
      <c s="32">
        <f>ROUND(ROUND(L189,2)*ROUND(G189,3),2)</f>
      </c>
      <c s="36" t="s">
        <v>62</v>
      </c>
      <c>
        <f>(M189*21)/100</f>
      </c>
      <c t="s">
        <v>28</v>
      </c>
    </row>
    <row r="190" spans="1:5" ht="12.75">
      <c r="A190" s="35" t="s">
        <v>56</v>
      </c>
      <c r="E190" s="39" t="s">
        <v>238</v>
      </c>
    </row>
    <row r="191" spans="1:5" ht="12.75">
      <c r="A191" s="35" t="s">
        <v>57</v>
      </c>
      <c r="E191" s="40" t="s">
        <v>5</v>
      </c>
    </row>
    <row r="192" spans="1:5" ht="89.25">
      <c r="A192" t="s">
        <v>58</v>
      </c>
      <c r="E192" s="39" t="s">
        <v>240</v>
      </c>
    </row>
    <row r="193" spans="1:16" ht="12.75">
      <c r="A193" t="s">
        <v>50</v>
      </c>
      <c s="34" t="s">
        <v>241</v>
      </c>
      <c s="34" t="s">
        <v>242</v>
      </c>
      <c s="35" t="s">
        <v>5</v>
      </c>
      <c s="6" t="s">
        <v>243</v>
      </c>
      <c s="36" t="s">
        <v>244</v>
      </c>
      <c s="37">
        <v>1</v>
      </c>
      <c s="36">
        <v>0</v>
      </c>
      <c s="36">
        <f>ROUND(G193*H193,6)</f>
      </c>
      <c r="L193" s="38">
        <v>0</v>
      </c>
      <c s="32">
        <f>ROUND(ROUND(L193,2)*ROUND(G193,3),2)</f>
      </c>
      <c s="36" t="s">
        <v>62</v>
      </c>
      <c>
        <f>(M193*21)/100</f>
      </c>
      <c t="s">
        <v>28</v>
      </c>
    </row>
    <row r="194" spans="1:5" ht="12.75">
      <c r="A194" s="35" t="s">
        <v>56</v>
      </c>
      <c r="E194" s="39" t="s">
        <v>243</v>
      </c>
    </row>
    <row r="195" spans="1:5" ht="12.75">
      <c r="A195" s="35" t="s">
        <v>57</v>
      </c>
      <c r="E195" s="40" t="s">
        <v>5</v>
      </c>
    </row>
    <row r="196" spans="1:5" ht="89.25">
      <c r="A196" t="s">
        <v>58</v>
      </c>
      <c r="E196" s="39" t="s">
        <v>245</v>
      </c>
    </row>
    <row r="197" spans="1:16" ht="12.75">
      <c r="A197" t="s">
        <v>50</v>
      </c>
      <c s="34" t="s">
        <v>246</v>
      </c>
      <c s="34" t="s">
        <v>247</v>
      </c>
      <c s="35" t="s">
        <v>5</v>
      </c>
      <c s="6" t="s">
        <v>248</v>
      </c>
      <c s="36" t="s">
        <v>54</v>
      </c>
      <c s="37">
        <v>24</v>
      </c>
      <c s="36">
        <v>0</v>
      </c>
      <c s="36">
        <f>ROUND(G197*H197,6)</f>
      </c>
      <c r="L197" s="38">
        <v>0</v>
      </c>
      <c s="32">
        <f>ROUND(ROUND(L197,2)*ROUND(G197,3),2)</f>
      </c>
      <c s="36" t="s">
        <v>55</v>
      </c>
      <c>
        <f>(M197*21)/100</f>
      </c>
      <c t="s">
        <v>28</v>
      </c>
    </row>
    <row r="198" spans="1:5" ht="12.75">
      <c r="A198" s="35" t="s">
        <v>56</v>
      </c>
      <c r="E198" s="39" t="s">
        <v>248</v>
      </c>
    </row>
    <row r="199" spans="1:5" ht="12.75">
      <c r="A199" s="35" t="s">
        <v>57</v>
      </c>
      <c r="E199" s="40" t="s">
        <v>5</v>
      </c>
    </row>
    <row r="200" spans="1:5" ht="191.25">
      <c r="A200" t="s">
        <v>58</v>
      </c>
      <c r="E200" s="39" t="s">
        <v>249</v>
      </c>
    </row>
    <row r="201" spans="1:16" ht="12.75">
      <c r="A201" t="s">
        <v>50</v>
      </c>
      <c s="34" t="s">
        <v>250</v>
      </c>
      <c s="34" t="s">
        <v>251</v>
      </c>
      <c s="35" t="s">
        <v>5</v>
      </c>
      <c s="6" t="s">
        <v>252</v>
      </c>
      <c s="36" t="s">
        <v>54</v>
      </c>
      <c s="37">
        <v>24</v>
      </c>
      <c s="36">
        <v>0</v>
      </c>
      <c s="36">
        <f>ROUND(G201*H201,6)</f>
      </c>
      <c r="L201" s="38">
        <v>0</v>
      </c>
      <c s="32">
        <f>ROUND(ROUND(L201,2)*ROUND(G201,3),2)</f>
      </c>
      <c s="36" t="s">
        <v>55</v>
      </c>
      <c>
        <f>(M201*21)/100</f>
      </c>
      <c t="s">
        <v>28</v>
      </c>
    </row>
    <row r="202" spans="1:5" ht="12.75">
      <c r="A202" s="35" t="s">
        <v>56</v>
      </c>
      <c r="E202" s="39" t="s">
        <v>252</v>
      </c>
    </row>
    <row r="203" spans="1:5" ht="12.75">
      <c r="A203" s="35" t="s">
        <v>57</v>
      </c>
      <c r="E203" s="40" t="s">
        <v>5</v>
      </c>
    </row>
    <row r="204" spans="1:5" ht="191.25">
      <c r="A204" t="s">
        <v>58</v>
      </c>
      <c r="E204" s="39" t="s">
        <v>253</v>
      </c>
    </row>
    <row r="205" spans="1:16" ht="12.75">
      <c r="A205" t="s">
        <v>50</v>
      </c>
      <c s="34" t="s">
        <v>254</v>
      </c>
      <c s="34" t="s">
        <v>160</v>
      </c>
      <c s="35" t="s">
        <v>5</v>
      </c>
      <c s="6" t="s">
        <v>161</v>
      </c>
      <c s="36" t="s">
        <v>54</v>
      </c>
      <c s="37">
        <v>1</v>
      </c>
      <c s="36">
        <v>0</v>
      </c>
      <c s="36">
        <f>ROUND(G205*H205,6)</f>
      </c>
      <c r="L205" s="38">
        <v>0</v>
      </c>
      <c s="32">
        <f>ROUND(ROUND(L205,2)*ROUND(G205,3),2)</f>
      </c>
      <c s="36" t="s">
        <v>55</v>
      </c>
      <c>
        <f>(M205*21)/100</f>
      </c>
      <c t="s">
        <v>28</v>
      </c>
    </row>
    <row r="206" spans="1:5" ht="12.75">
      <c r="A206" s="35" t="s">
        <v>56</v>
      </c>
      <c r="E206" s="39" t="s">
        <v>161</v>
      </c>
    </row>
    <row r="207" spans="1:5" ht="12.75">
      <c r="A207" s="35" t="s">
        <v>57</v>
      </c>
      <c r="E207" s="40" t="s">
        <v>5</v>
      </c>
    </row>
    <row r="208" spans="1:5" ht="191.25">
      <c r="A208" t="s">
        <v>58</v>
      </c>
      <c r="E208" s="39" t="s">
        <v>162</v>
      </c>
    </row>
    <row r="209" spans="1:16" ht="12.75">
      <c r="A209" t="s">
        <v>50</v>
      </c>
      <c s="34" t="s">
        <v>255</v>
      </c>
      <c s="34" t="s">
        <v>217</v>
      </c>
      <c s="35" t="s">
        <v>51</v>
      </c>
      <c s="6" t="s">
        <v>218</v>
      </c>
      <c s="36" t="s">
        <v>202</v>
      </c>
      <c s="37">
        <v>60</v>
      </c>
      <c s="36">
        <v>0</v>
      </c>
      <c s="36">
        <f>ROUND(G209*H209,6)</f>
      </c>
      <c r="L209" s="38">
        <v>0</v>
      </c>
      <c s="32">
        <f>ROUND(ROUND(L209,2)*ROUND(G209,3),2)</f>
      </c>
      <c s="36" t="s">
        <v>55</v>
      </c>
      <c>
        <f>(M209*21)/100</f>
      </c>
      <c t="s">
        <v>28</v>
      </c>
    </row>
    <row r="210" spans="1:5" ht="12.75">
      <c r="A210" s="35" t="s">
        <v>56</v>
      </c>
      <c r="E210" s="39" t="s">
        <v>218</v>
      </c>
    </row>
    <row r="211" spans="1:5" ht="12.75">
      <c r="A211" s="35" t="s">
        <v>57</v>
      </c>
      <c r="E211" s="40" t="s">
        <v>5</v>
      </c>
    </row>
    <row r="212" spans="1:5" ht="140.25">
      <c r="A212" t="s">
        <v>58</v>
      </c>
      <c r="E212" s="39" t="s">
        <v>219</v>
      </c>
    </row>
    <row r="213" spans="1:16" ht="12.75">
      <c r="A213" t="s">
        <v>50</v>
      </c>
      <c s="34" t="s">
        <v>256</v>
      </c>
      <c s="34" t="s">
        <v>257</v>
      </c>
      <c s="35" t="s">
        <v>5</v>
      </c>
      <c s="6" t="s">
        <v>258</v>
      </c>
      <c s="36" t="s">
        <v>202</v>
      </c>
      <c s="37">
        <v>72</v>
      </c>
      <c s="36">
        <v>0</v>
      </c>
      <c s="36">
        <f>ROUND(G213*H213,6)</f>
      </c>
      <c r="L213" s="38">
        <v>0</v>
      </c>
      <c s="32">
        <f>ROUND(ROUND(L213,2)*ROUND(G213,3),2)</f>
      </c>
      <c s="36" t="s">
        <v>62</v>
      </c>
      <c>
        <f>(M213*21)/100</f>
      </c>
      <c t="s">
        <v>28</v>
      </c>
    </row>
    <row r="214" spans="1:5" ht="12.75">
      <c r="A214" s="35" t="s">
        <v>56</v>
      </c>
      <c r="E214" s="39" t="s">
        <v>258</v>
      </c>
    </row>
    <row r="215" spans="1:5" ht="12.75">
      <c r="A215" s="35" t="s">
        <v>57</v>
      </c>
      <c r="E215" s="40" t="s">
        <v>5</v>
      </c>
    </row>
    <row r="216" spans="1:5" ht="89.25">
      <c r="A216" t="s">
        <v>58</v>
      </c>
      <c r="E216" s="39" t="s">
        <v>259</v>
      </c>
    </row>
    <row r="217" spans="1:16" ht="12.75">
      <c r="A217" t="s">
        <v>50</v>
      </c>
      <c s="34" t="s">
        <v>260</v>
      </c>
      <c s="34" t="s">
        <v>261</v>
      </c>
      <c s="35" t="s">
        <v>5</v>
      </c>
      <c s="6" t="s">
        <v>262</v>
      </c>
      <c s="36" t="s">
        <v>54</v>
      </c>
      <c s="37">
        <v>1</v>
      </c>
      <c s="36">
        <v>0</v>
      </c>
      <c s="36">
        <f>ROUND(G217*H217,6)</f>
      </c>
      <c r="L217" s="38">
        <v>0</v>
      </c>
      <c s="32">
        <f>ROUND(ROUND(L217,2)*ROUND(G217,3),2)</f>
      </c>
      <c s="36" t="s">
        <v>55</v>
      </c>
      <c>
        <f>(M217*21)/100</f>
      </c>
      <c t="s">
        <v>28</v>
      </c>
    </row>
    <row r="218" spans="1:5" ht="12.75">
      <c r="A218" s="35" t="s">
        <v>56</v>
      </c>
      <c r="E218" s="39" t="s">
        <v>262</v>
      </c>
    </row>
    <row r="219" spans="1:5" ht="12.75">
      <c r="A219" s="35" t="s">
        <v>57</v>
      </c>
      <c r="E219" s="40" t="s">
        <v>5</v>
      </c>
    </row>
    <row r="220" spans="1:5" ht="191.25">
      <c r="A220" t="s">
        <v>58</v>
      </c>
      <c r="E220" s="39" t="s">
        <v>263</v>
      </c>
    </row>
    <row r="221" spans="1:16" ht="12.75">
      <c r="A221" t="s">
        <v>50</v>
      </c>
      <c s="34" t="s">
        <v>264</v>
      </c>
      <c s="34" t="s">
        <v>265</v>
      </c>
      <c s="35" t="s">
        <v>5</v>
      </c>
      <c s="6" t="s">
        <v>266</v>
      </c>
      <c s="36" t="s">
        <v>54</v>
      </c>
      <c s="37">
        <v>1</v>
      </c>
      <c s="36">
        <v>0</v>
      </c>
      <c s="36">
        <f>ROUND(G221*H221,6)</f>
      </c>
      <c r="L221" s="38">
        <v>0</v>
      </c>
      <c s="32">
        <f>ROUND(ROUND(L221,2)*ROUND(G221,3),2)</f>
      </c>
      <c s="36" t="s">
        <v>55</v>
      </c>
      <c>
        <f>(M221*21)/100</f>
      </c>
      <c t="s">
        <v>28</v>
      </c>
    </row>
    <row r="222" spans="1:5" ht="12.75">
      <c r="A222" s="35" t="s">
        <v>56</v>
      </c>
      <c r="E222" s="39" t="s">
        <v>266</v>
      </c>
    </row>
    <row r="223" spans="1:5" ht="12.75">
      <c r="A223" s="35" t="s">
        <v>57</v>
      </c>
      <c r="E223" s="40" t="s">
        <v>5</v>
      </c>
    </row>
    <row r="224" spans="1:5" ht="89.25">
      <c r="A224" t="s">
        <v>58</v>
      </c>
      <c r="E224" s="39" t="s">
        <v>267</v>
      </c>
    </row>
    <row r="225" spans="1:16" ht="12.75">
      <c r="A225" t="s">
        <v>50</v>
      </c>
      <c s="34" t="s">
        <v>268</v>
      </c>
      <c s="34" t="s">
        <v>269</v>
      </c>
      <c s="35" t="s">
        <v>5</v>
      </c>
      <c s="6" t="s">
        <v>270</v>
      </c>
      <c s="36" t="s">
        <v>54</v>
      </c>
      <c s="37">
        <v>3</v>
      </c>
      <c s="36">
        <v>0</v>
      </c>
      <c s="36">
        <f>ROUND(G225*H225,6)</f>
      </c>
      <c r="L225" s="38">
        <v>0</v>
      </c>
      <c s="32">
        <f>ROUND(ROUND(L225,2)*ROUND(G225,3),2)</f>
      </c>
      <c s="36" t="s">
        <v>55</v>
      </c>
      <c>
        <f>(M225*21)/100</f>
      </c>
      <c t="s">
        <v>28</v>
      </c>
    </row>
    <row r="226" spans="1:5" ht="12.75">
      <c r="A226" s="35" t="s">
        <v>56</v>
      </c>
      <c r="E226" s="39" t="s">
        <v>270</v>
      </c>
    </row>
    <row r="227" spans="1:5" ht="12.75">
      <c r="A227" s="35" t="s">
        <v>57</v>
      </c>
      <c r="E227" s="40" t="s">
        <v>5</v>
      </c>
    </row>
    <row r="228" spans="1:5" ht="140.25">
      <c r="A228" t="s">
        <v>58</v>
      </c>
      <c r="E228" s="39" t="s">
        <v>271</v>
      </c>
    </row>
    <row r="229" spans="1:16" ht="12.75">
      <c r="A229" t="s">
        <v>50</v>
      </c>
      <c s="34" t="s">
        <v>272</v>
      </c>
      <c s="34" t="s">
        <v>273</v>
      </c>
      <c s="35" t="s">
        <v>5</v>
      </c>
      <c s="6" t="s">
        <v>274</v>
      </c>
      <c s="36" t="s">
        <v>54</v>
      </c>
      <c s="37">
        <v>2</v>
      </c>
      <c s="36">
        <v>0</v>
      </c>
      <c s="36">
        <f>ROUND(G229*H229,6)</f>
      </c>
      <c r="L229" s="38">
        <v>0</v>
      </c>
      <c s="32">
        <f>ROUND(ROUND(L229,2)*ROUND(G229,3),2)</f>
      </c>
      <c s="36" t="s">
        <v>55</v>
      </c>
      <c>
        <f>(M229*21)/100</f>
      </c>
      <c t="s">
        <v>28</v>
      </c>
    </row>
    <row r="230" spans="1:5" ht="12.75">
      <c r="A230" s="35" t="s">
        <v>56</v>
      </c>
      <c r="E230" s="39" t="s">
        <v>274</v>
      </c>
    </row>
    <row r="231" spans="1:5" ht="12.75">
      <c r="A231" s="35" t="s">
        <v>57</v>
      </c>
      <c r="E231" s="40" t="s">
        <v>5</v>
      </c>
    </row>
    <row r="232" spans="1:5" ht="140.25">
      <c r="A232" t="s">
        <v>58</v>
      </c>
      <c r="E232" s="39" t="s">
        <v>275</v>
      </c>
    </row>
    <row r="233" spans="1:16" ht="12.75">
      <c r="A233" t="s">
        <v>50</v>
      </c>
      <c s="34" t="s">
        <v>276</v>
      </c>
      <c s="34" t="s">
        <v>277</v>
      </c>
      <c s="35" t="s">
        <v>5</v>
      </c>
      <c s="6" t="s">
        <v>278</v>
      </c>
      <c s="36" t="s">
        <v>54</v>
      </c>
      <c s="37">
        <v>1</v>
      </c>
      <c s="36">
        <v>0</v>
      </c>
      <c s="36">
        <f>ROUND(G233*H233,6)</f>
      </c>
      <c r="L233" s="38">
        <v>0</v>
      </c>
      <c s="32">
        <f>ROUND(ROUND(L233,2)*ROUND(G233,3),2)</f>
      </c>
      <c s="36" t="s">
        <v>62</v>
      </c>
      <c>
        <f>(M233*21)/100</f>
      </c>
      <c t="s">
        <v>28</v>
      </c>
    </row>
    <row r="234" spans="1:5" ht="12.75">
      <c r="A234" s="35" t="s">
        <v>56</v>
      </c>
      <c r="E234" s="39" t="s">
        <v>278</v>
      </c>
    </row>
    <row r="235" spans="1:5" ht="12.75">
      <c r="A235" s="35" t="s">
        <v>57</v>
      </c>
      <c r="E235" s="40" t="s">
        <v>5</v>
      </c>
    </row>
    <row r="236" spans="1:5" ht="89.25">
      <c r="A236" t="s">
        <v>58</v>
      </c>
      <c r="E236" s="39" t="s">
        <v>279</v>
      </c>
    </row>
    <row r="237" spans="1:16" ht="12.75">
      <c r="A237" t="s">
        <v>50</v>
      </c>
      <c s="34" t="s">
        <v>280</v>
      </c>
      <c s="34" t="s">
        <v>281</v>
      </c>
      <c s="35" t="s">
        <v>5</v>
      </c>
      <c s="6" t="s">
        <v>282</v>
      </c>
      <c s="36" t="s">
        <v>244</v>
      </c>
      <c s="37">
        <v>2</v>
      </c>
      <c s="36">
        <v>0</v>
      </c>
      <c s="36">
        <f>ROUND(G237*H237,6)</f>
      </c>
      <c r="L237" s="38">
        <v>0</v>
      </c>
      <c s="32">
        <f>ROUND(ROUND(L237,2)*ROUND(G237,3),2)</f>
      </c>
      <c s="36" t="s">
        <v>62</v>
      </c>
      <c>
        <f>(M237*21)/100</f>
      </c>
      <c t="s">
        <v>28</v>
      </c>
    </row>
    <row r="238" spans="1:5" ht="12.75">
      <c r="A238" s="35" t="s">
        <v>56</v>
      </c>
      <c r="E238" s="39" t="s">
        <v>282</v>
      </c>
    </row>
    <row r="239" spans="1:5" ht="12.75">
      <c r="A239" s="35" t="s">
        <v>57</v>
      </c>
      <c r="E239" s="40" t="s">
        <v>5</v>
      </c>
    </row>
    <row r="240" spans="1:5" ht="89.25">
      <c r="A240" t="s">
        <v>58</v>
      </c>
      <c r="E240" s="39" t="s">
        <v>283</v>
      </c>
    </row>
    <row r="241" spans="1:16" ht="12.75">
      <c r="A241" t="s">
        <v>50</v>
      </c>
      <c s="34" t="s">
        <v>284</v>
      </c>
      <c s="34" t="s">
        <v>285</v>
      </c>
      <c s="35" t="s">
        <v>5</v>
      </c>
      <c s="6" t="s">
        <v>286</v>
      </c>
      <c s="36" t="s">
        <v>244</v>
      </c>
      <c s="37">
        <v>30</v>
      </c>
      <c s="36">
        <v>0</v>
      </c>
      <c s="36">
        <f>ROUND(G241*H241,6)</f>
      </c>
      <c r="L241" s="38">
        <v>0</v>
      </c>
      <c s="32">
        <f>ROUND(ROUND(L241,2)*ROUND(G241,3),2)</f>
      </c>
      <c s="36" t="s">
        <v>62</v>
      </c>
      <c>
        <f>(M241*21)/100</f>
      </c>
      <c t="s">
        <v>28</v>
      </c>
    </row>
    <row r="242" spans="1:5" ht="12.75">
      <c r="A242" s="35" t="s">
        <v>56</v>
      </c>
      <c r="E242" s="39" t="s">
        <v>286</v>
      </c>
    </row>
    <row r="243" spans="1:5" ht="12.75">
      <c r="A243" s="35" t="s">
        <v>57</v>
      </c>
      <c r="E243" s="40" t="s">
        <v>5</v>
      </c>
    </row>
    <row r="244" spans="1:5" ht="89.25">
      <c r="A244" t="s">
        <v>58</v>
      </c>
      <c r="E244" s="39" t="s">
        <v>287</v>
      </c>
    </row>
    <row r="245" spans="1:16" ht="12.75">
      <c r="A245" t="s">
        <v>50</v>
      </c>
      <c s="34" t="s">
        <v>288</v>
      </c>
      <c s="34" t="s">
        <v>289</v>
      </c>
      <c s="35" t="s">
        <v>5</v>
      </c>
      <c s="6" t="s">
        <v>290</v>
      </c>
      <c s="36" t="s">
        <v>244</v>
      </c>
      <c s="37">
        <v>5</v>
      </c>
      <c s="36">
        <v>0</v>
      </c>
      <c s="36">
        <f>ROUND(G245*H245,6)</f>
      </c>
      <c r="L245" s="38">
        <v>0</v>
      </c>
      <c s="32">
        <f>ROUND(ROUND(L245,2)*ROUND(G245,3),2)</f>
      </c>
      <c s="36" t="s">
        <v>62</v>
      </c>
      <c>
        <f>(M245*21)/100</f>
      </c>
      <c t="s">
        <v>28</v>
      </c>
    </row>
    <row r="246" spans="1:5" ht="12.75">
      <c r="A246" s="35" t="s">
        <v>56</v>
      </c>
      <c r="E246" s="39" t="s">
        <v>290</v>
      </c>
    </row>
    <row r="247" spans="1:5" ht="12.75">
      <c r="A247" s="35" t="s">
        <v>57</v>
      </c>
      <c r="E247" s="40" t="s">
        <v>5</v>
      </c>
    </row>
    <row r="248" spans="1:5" ht="89.25">
      <c r="A248" t="s">
        <v>58</v>
      </c>
      <c r="E248" s="39" t="s">
        <v>291</v>
      </c>
    </row>
    <row r="249" spans="1:16" ht="12.75">
      <c r="A249" t="s">
        <v>50</v>
      </c>
      <c s="34" t="s">
        <v>292</v>
      </c>
      <c s="34" t="s">
        <v>293</v>
      </c>
      <c s="35" t="s">
        <v>5</v>
      </c>
      <c s="6" t="s">
        <v>294</v>
      </c>
      <c s="36" t="s">
        <v>244</v>
      </c>
      <c s="37">
        <v>10</v>
      </c>
      <c s="36">
        <v>0</v>
      </c>
      <c s="36">
        <f>ROUND(G249*H249,6)</f>
      </c>
      <c r="L249" s="38">
        <v>0</v>
      </c>
      <c s="32">
        <f>ROUND(ROUND(L249,2)*ROUND(G249,3),2)</f>
      </c>
      <c s="36" t="s">
        <v>62</v>
      </c>
      <c>
        <f>(M249*21)/100</f>
      </c>
      <c t="s">
        <v>28</v>
      </c>
    </row>
    <row r="250" spans="1:5" ht="12.75">
      <c r="A250" s="35" t="s">
        <v>56</v>
      </c>
      <c r="E250" s="39" t="s">
        <v>294</v>
      </c>
    </row>
    <row r="251" spans="1:5" ht="12.75">
      <c r="A251" s="35" t="s">
        <v>57</v>
      </c>
      <c r="E251" s="40" t="s">
        <v>5</v>
      </c>
    </row>
    <row r="252" spans="1:5" ht="89.25">
      <c r="A252" t="s">
        <v>58</v>
      </c>
      <c r="E252" s="39" t="s">
        <v>295</v>
      </c>
    </row>
    <row r="253" spans="1:16" ht="12.75">
      <c r="A253" t="s">
        <v>50</v>
      </c>
      <c s="34" t="s">
        <v>296</v>
      </c>
      <c s="34" t="s">
        <v>297</v>
      </c>
      <c s="35" t="s">
        <v>5</v>
      </c>
      <c s="6" t="s">
        <v>298</v>
      </c>
      <c s="36" t="s">
        <v>244</v>
      </c>
      <c s="37">
        <v>15</v>
      </c>
      <c s="36">
        <v>0</v>
      </c>
      <c s="36">
        <f>ROUND(G253*H253,6)</f>
      </c>
      <c r="L253" s="38">
        <v>0</v>
      </c>
      <c s="32">
        <f>ROUND(ROUND(L253,2)*ROUND(G253,3),2)</f>
      </c>
      <c s="36" t="s">
        <v>62</v>
      </c>
      <c>
        <f>(M253*21)/100</f>
      </c>
      <c t="s">
        <v>28</v>
      </c>
    </row>
    <row r="254" spans="1:5" ht="12.75">
      <c r="A254" s="35" t="s">
        <v>56</v>
      </c>
      <c r="E254" s="39" t="s">
        <v>298</v>
      </c>
    </row>
    <row r="255" spans="1:5" ht="12.75">
      <c r="A255" s="35" t="s">
        <v>57</v>
      </c>
      <c r="E255" s="40" t="s">
        <v>5</v>
      </c>
    </row>
    <row r="256" spans="1:5" ht="89.25">
      <c r="A256" t="s">
        <v>58</v>
      </c>
      <c r="E256" s="39" t="s">
        <v>299</v>
      </c>
    </row>
    <row r="257" spans="1:16" ht="12.75">
      <c r="A257" t="s">
        <v>50</v>
      </c>
      <c s="34" t="s">
        <v>300</v>
      </c>
      <c s="34" t="s">
        <v>301</v>
      </c>
      <c s="35" t="s">
        <v>5</v>
      </c>
      <c s="6" t="s">
        <v>302</v>
      </c>
      <c s="36" t="s">
        <v>244</v>
      </c>
      <c s="37">
        <v>5</v>
      </c>
      <c s="36">
        <v>0</v>
      </c>
      <c s="36">
        <f>ROUND(G257*H257,6)</f>
      </c>
      <c r="L257" s="38">
        <v>0</v>
      </c>
      <c s="32">
        <f>ROUND(ROUND(L257,2)*ROUND(G257,3),2)</f>
      </c>
      <c s="36" t="s">
        <v>62</v>
      </c>
      <c>
        <f>(M257*21)/100</f>
      </c>
      <c t="s">
        <v>28</v>
      </c>
    </row>
    <row r="258" spans="1:5" ht="12.75">
      <c r="A258" s="35" t="s">
        <v>56</v>
      </c>
      <c r="E258" s="39" t="s">
        <v>302</v>
      </c>
    </row>
    <row r="259" spans="1:5" ht="12.75">
      <c r="A259" s="35" t="s">
        <v>57</v>
      </c>
      <c r="E259" s="40" t="s">
        <v>5</v>
      </c>
    </row>
    <row r="260" spans="1:5" ht="89.25">
      <c r="A260" t="s">
        <v>58</v>
      </c>
      <c r="E260" s="39" t="s">
        <v>303</v>
      </c>
    </row>
    <row r="261" spans="1:16" ht="12.75">
      <c r="A261" t="s">
        <v>50</v>
      </c>
      <c s="34" t="s">
        <v>304</v>
      </c>
      <c s="34" t="s">
        <v>305</v>
      </c>
      <c s="35" t="s">
        <v>5</v>
      </c>
      <c s="6" t="s">
        <v>306</v>
      </c>
      <c s="36" t="s">
        <v>244</v>
      </c>
      <c s="37">
        <v>5</v>
      </c>
      <c s="36">
        <v>0</v>
      </c>
      <c s="36">
        <f>ROUND(G261*H261,6)</f>
      </c>
      <c r="L261" s="38">
        <v>0</v>
      </c>
      <c s="32">
        <f>ROUND(ROUND(L261,2)*ROUND(G261,3),2)</f>
      </c>
      <c s="36" t="s">
        <v>62</v>
      </c>
      <c>
        <f>(M261*21)/100</f>
      </c>
      <c t="s">
        <v>28</v>
      </c>
    </row>
    <row r="262" spans="1:5" ht="12.75">
      <c r="A262" s="35" t="s">
        <v>56</v>
      </c>
      <c r="E262" s="39" t="s">
        <v>306</v>
      </c>
    </row>
    <row r="263" spans="1:5" ht="12.75">
      <c r="A263" s="35" t="s">
        <v>57</v>
      </c>
      <c r="E263" s="40" t="s">
        <v>5</v>
      </c>
    </row>
    <row r="264" spans="1:5" ht="89.25">
      <c r="A264" t="s">
        <v>58</v>
      </c>
      <c r="E264" s="39" t="s">
        <v>307</v>
      </c>
    </row>
    <row r="265" spans="1:16" ht="25.5">
      <c r="A265" t="s">
        <v>50</v>
      </c>
      <c s="34" t="s">
        <v>308</v>
      </c>
      <c s="34" t="s">
        <v>309</v>
      </c>
      <c s="35" t="s">
        <v>5</v>
      </c>
      <c s="6" t="s">
        <v>310</v>
      </c>
      <c s="36" t="s">
        <v>202</v>
      </c>
      <c s="37">
        <v>2000</v>
      </c>
      <c s="36">
        <v>0</v>
      </c>
      <c s="36">
        <f>ROUND(G265*H265,6)</f>
      </c>
      <c r="L265" s="38">
        <v>0</v>
      </c>
      <c s="32">
        <f>ROUND(ROUND(L265,2)*ROUND(G265,3),2)</f>
      </c>
      <c s="36" t="s">
        <v>55</v>
      </c>
      <c>
        <f>(M265*21)/100</f>
      </c>
      <c t="s">
        <v>28</v>
      </c>
    </row>
    <row r="266" spans="1:5" ht="25.5">
      <c r="A266" s="35" t="s">
        <v>56</v>
      </c>
      <c r="E266" s="39" t="s">
        <v>310</v>
      </c>
    </row>
    <row r="267" spans="1:5" ht="12.75">
      <c r="A267" s="35" t="s">
        <v>57</v>
      </c>
      <c r="E267" s="40" t="s">
        <v>5</v>
      </c>
    </row>
    <row r="268" spans="1:5" ht="191.25">
      <c r="A268" t="s">
        <v>58</v>
      </c>
      <c r="E268" s="39" t="s">
        <v>311</v>
      </c>
    </row>
    <row r="269" spans="1:16" ht="12.75">
      <c r="A269" t="s">
        <v>50</v>
      </c>
      <c s="34" t="s">
        <v>312</v>
      </c>
      <c s="34" t="s">
        <v>313</v>
      </c>
      <c s="35" t="s">
        <v>5</v>
      </c>
      <c s="6" t="s">
        <v>314</v>
      </c>
      <c s="36" t="s">
        <v>202</v>
      </c>
      <c s="37">
        <v>2100</v>
      </c>
      <c s="36">
        <v>0</v>
      </c>
      <c s="36">
        <f>ROUND(G269*H269,6)</f>
      </c>
      <c r="L269" s="38">
        <v>0</v>
      </c>
      <c s="32">
        <f>ROUND(ROUND(L269,2)*ROUND(G269,3),2)</f>
      </c>
      <c s="36" t="s">
        <v>55</v>
      </c>
      <c>
        <f>(M269*21)/100</f>
      </c>
      <c t="s">
        <v>28</v>
      </c>
    </row>
    <row r="270" spans="1:5" ht="12.75">
      <c r="A270" s="35" t="s">
        <v>56</v>
      </c>
      <c r="E270" s="39" t="s">
        <v>314</v>
      </c>
    </row>
    <row r="271" spans="1:5" ht="12.75">
      <c r="A271" s="35" t="s">
        <v>57</v>
      </c>
      <c r="E271" s="40" t="s">
        <v>5</v>
      </c>
    </row>
    <row r="272" spans="1:5" ht="89.25">
      <c r="A272" t="s">
        <v>58</v>
      </c>
      <c r="E272" s="39" t="s">
        <v>315</v>
      </c>
    </row>
    <row r="273" spans="1:16" ht="12.75">
      <c r="A273" t="s">
        <v>50</v>
      </c>
      <c s="34" t="s">
        <v>316</v>
      </c>
      <c s="34" t="s">
        <v>317</v>
      </c>
      <c s="35" t="s">
        <v>5</v>
      </c>
      <c s="6" t="s">
        <v>318</v>
      </c>
      <c s="36" t="s">
        <v>54</v>
      </c>
      <c s="37">
        <v>6000</v>
      </c>
      <c s="36">
        <v>0</v>
      </c>
      <c s="36">
        <f>ROUND(G273*H273,6)</f>
      </c>
      <c r="L273" s="38">
        <v>0</v>
      </c>
      <c s="32">
        <f>ROUND(ROUND(L273,2)*ROUND(G273,3),2)</f>
      </c>
      <c s="36" t="s">
        <v>55</v>
      </c>
      <c>
        <f>(M273*21)/100</f>
      </c>
      <c t="s">
        <v>28</v>
      </c>
    </row>
    <row r="274" spans="1:5" ht="12.75">
      <c r="A274" s="35" t="s">
        <v>56</v>
      </c>
      <c r="E274" s="39" t="s">
        <v>318</v>
      </c>
    </row>
    <row r="275" spans="1:5" ht="12.75">
      <c r="A275" s="35" t="s">
        <v>57</v>
      </c>
      <c r="E275" s="40" t="s">
        <v>5</v>
      </c>
    </row>
    <row r="276" spans="1:5" ht="140.25">
      <c r="A276" t="s">
        <v>58</v>
      </c>
      <c r="E276" s="39" t="s">
        <v>319</v>
      </c>
    </row>
    <row r="277" spans="1:16" ht="12.75">
      <c r="A277" t="s">
        <v>50</v>
      </c>
      <c s="34" t="s">
        <v>320</v>
      </c>
      <c s="34" t="s">
        <v>321</v>
      </c>
      <c s="35" t="s">
        <v>5</v>
      </c>
      <c s="6" t="s">
        <v>322</v>
      </c>
      <c s="36" t="s">
        <v>244</v>
      </c>
      <c s="37">
        <v>6000</v>
      </c>
      <c s="36">
        <v>0</v>
      </c>
      <c s="36">
        <f>ROUND(G277*H277,6)</f>
      </c>
      <c r="L277" s="38">
        <v>0</v>
      </c>
      <c s="32">
        <f>ROUND(ROUND(L277,2)*ROUND(G277,3),2)</f>
      </c>
      <c s="36" t="s">
        <v>62</v>
      </c>
      <c>
        <f>(M277*21)/100</f>
      </c>
      <c t="s">
        <v>28</v>
      </c>
    </row>
    <row r="278" spans="1:5" ht="12.75">
      <c r="A278" s="35" t="s">
        <v>56</v>
      </c>
      <c r="E278" s="39" t="s">
        <v>322</v>
      </c>
    </row>
    <row r="279" spans="1:5" ht="12.75">
      <c r="A279" s="35" t="s">
        <v>57</v>
      </c>
      <c r="E279" s="40" t="s">
        <v>5</v>
      </c>
    </row>
    <row r="280" spans="1:5" ht="89.25">
      <c r="A280" t="s">
        <v>58</v>
      </c>
      <c r="E280" s="39" t="s">
        <v>323</v>
      </c>
    </row>
    <row r="281" spans="1:16" ht="12.75">
      <c r="A281" t="s">
        <v>50</v>
      </c>
      <c s="34" t="s">
        <v>324</v>
      </c>
      <c s="34" t="s">
        <v>325</v>
      </c>
      <c s="35" t="s">
        <v>5</v>
      </c>
      <c s="6" t="s">
        <v>326</v>
      </c>
      <c s="36" t="s">
        <v>244</v>
      </c>
      <c s="37">
        <v>6000</v>
      </c>
      <c s="36">
        <v>0</v>
      </c>
      <c s="36">
        <f>ROUND(G281*H281,6)</f>
      </c>
      <c r="L281" s="38">
        <v>0</v>
      </c>
      <c s="32">
        <f>ROUND(ROUND(L281,2)*ROUND(G281,3),2)</f>
      </c>
      <c s="36" t="s">
        <v>62</v>
      </c>
      <c>
        <f>(M281*21)/100</f>
      </c>
      <c t="s">
        <v>28</v>
      </c>
    </row>
    <row r="282" spans="1:5" ht="12.75">
      <c r="A282" s="35" t="s">
        <v>56</v>
      </c>
      <c r="E282" s="39" t="s">
        <v>326</v>
      </c>
    </row>
    <row r="283" spans="1:5" ht="12.75">
      <c r="A283" s="35" t="s">
        <v>57</v>
      </c>
      <c r="E283" s="40" t="s">
        <v>5</v>
      </c>
    </row>
    <row r="284" spans="1:5" ht="89.25">
      <c r="A284" t="s">
        <v>58</v>
      </c>
      <c r="E284" s="39" t="s">
        <v>327</v>
      </c>
    </row>
    <row r="285" spans="1:16" ht="12.75">
      <c r="A285" t="s">
        <v>50</v>
      </c>
      <c s="34" t="s">
        <v>328</v>
      </c>
      <c s="34" t="s">
        <v>329</v>
      </c>
      <c s="35" t="s">
        <v>5</v>
      </c>
      <c s="6" t="s">
        <v>330</v>
      </c>
      <c s="36" t="s">
        <v>202</v>
      </c>
      <c s="37">
        <v>13000</v>
      </c>
      <c s="36">
        <v>0</v>
      </c>
      <c s="36">
        <f>ROUND(G285*H285,6)</f>
      </c>
      <c r="L285" s="38">
        <v>0</v>
      </c>
      <c s="32">
        <f>ROUND(ROUND(L285,2)*ROUND(G285,3),2)</f>
      </c>
      <c s="36" t="s">
        <v>55</v>
      </c>
      <c>
        <f>(M285*21)/100</f>
      </c>
      <c t="s">
        <v>28</v>
      </c>
    </row>
    <row r="286" spans="1:5" ht="12.75">
      <c r="A286" s="35" t="s">
        <v>56</v>
      </c>
      <c r="E286" s="39" t="s">
        <v>330</v>
      </c>
    </row>
    <row r="287" spans="1:5" ht="12.75">
      <c r="A287" s="35" t="s">
        <v>57</v>
      </c>
      <c r="E287" s="40" t="s">
        <v>5</v>
      </c>
    </row>
    <row r="288" spans="1:5" ht="140.25">
      <c r="A288" t="s">
        <v>58</v>
      </c>
      <c r="E288" s="39" t="s">
        <v>331</v>
      </c>
    </row>
    <row r="289" spans="1:16" ht="12.75">
      <c r="A289" t="s">
        <v>50</v>
      </c>
      <c s="34" t="s">
        <v>332</v>
      </c>
      <c s="34" t="s">
        <v>333</v>
      </c>
      <c s="35" t="s">
        <v>5</v>
      </c>
      <c s="6" t="s">
        <v>334</v>
      </c>
      <c s="36" t="s">
        <v>202</v>
      </c>
      <c s="37">
        <v>10500</v>
      </c>
      <c s="36">
        <v>0</v>
      </c>
      <c s="36">
        <f>ROUND(G289*H289,6)</f>
      </c>
      <c r="L289" s="38">
        <v>0</v>
      </c>
      <c s="32">
        <f>ROUND(ROUND(L289,2)*ROUND(G289,3),2)</f>
      </c>
      <c s="36" t="s">
        <v>55</v>
      </c>
      <c>
        <f>(M289*21)/100</f>
      </c>
      <c t="s">
        <v>28</v>
      </c>
    </row>
    <row r="290" spans="1:5" ht="12.75">
      <c r="A290" s="35" t="s">
        <v>56</v>
      </c>
      <c r="E290" s="39" t="s">
        <v>334</v>
      </c>
    </row>
    <row r="291" spans="1:5" ht="12.75">
      <c r="A291" s="35" t="s">
        <v>57</v>
      </c>
      <c r="E291" s="40" t="s">
        <v>5</v>
      </c>
    </row>
    <row r="292" spans="1:5" ht="89.25">
      <c r="A292" t="s">
        <v>58</v>
      </c>
      <c r="E292" s="39" t="s">
        <v>335</v>
      </c>
    </row>
    <row r="293" spans="1:16" ht="12.75">
      <c r="A293" t="s">
        <v>50</v>
      </c>
      <c s="34" t="s">
        <v>336</v>
      </c>
      <c s="34" t="s">
        <v>337</v>
      </c>
      <c s="35" t="s">
        <v>5</v>
      </c>
      <c s="6" t="s">
        <v>338</v>
      </c>
      <c s="36" t="s">
        <v>202</v>
      </c>
      <c s="37">
        <v>3150</v>
      </c>
      <c s="36">
        <v>0</v>
      </c>
      <c s="36">
        <f>ROUND(G293*H293,6)</f>
      </c>
      <c r="L293" s="38">
        <v>0</v>
      </c>
      <c s="32">
        <f>ROUND(ROUND(L293,2)*ROUND(G293,3),2)</f>
      </c>
      <c s="36" t="s">
        <v>55</v>
      </c>
      <c>
        <f>(M293*21)/100</f>
      </c>
      <c t="s">
        <v>28</v>
      </c>
    </row>
    <row r="294" spans="1:5" ht="12.75">
      <c r="A294" s="35" t="s">
        <v>56</v>
      </c>
      <c r="E294" s="39" t="s">
        <v>338</v>
      </c>
    </row>
    <row r="295" spans="1:5" ht="12.75">
      <c r="A295" s="35" t="s">
        <v>57</v>
      </c>
      <c r="E295" s="40" t="s">
        <v>5</v>
      </c>
    </row>
    <row r="296" spans="1:5" ht="89.25">
      <c r="A296" t="s">
        <v>58</v>
      </c>
      <c r="E296" s="39" t="s">
        <v>339</v>
      </c>
    </row>
    <row r="297" spans="1:13" ht="12.75">
      <c r="A297" t="s">
        <v>47</v>
      </c>
      <c r="C297" s="31" t="s">
        <v>340</v>
      </c>
      <c r="E297" s="33" t="s">
        <v>341</v>
      </c>
      <c r="J297" s="32">
        <f>0</f>
      </c>
      <c s="32">
        <f>0</f>
      </c>
      <c s="32">
        <f>0+L298+L302+L306+L310+L314+L318+L322+L326+L330+L334+L338+L342+L346+L350+L354</f>
      </c>
      <c s="32">
        <f>0+M298+M302+M306+M310+M314+M318+M322+M326+M330+M334+M338+M342+M346+M350+M354</f>
      </c>
    </row>
    <row r="298" spans="1:16" ht="25.5">
      <c r="A298" t="s">
        <v>50</v>
      </c>
      <c s="34" t="s">
        <v>342</v>
      </c>
      <c s="34" t="s">
        <v>343</v>
      </c>
      <c s="35" t="s">
        <v>5</v>
      </c>
      <c s="6" t="s">
        <v>344</v>
      </c>
      <c s="36" t="s">
        <v>54</v>
      </c>
      <c s="37">
        <v>70</v>
      </c>
      <c s="36">
        <v>0</v>
      </c>
      <c s="36">
        <f>ROUND(G298*H298,6)</f>
      </c>
      <c r="L298" s="38">
        <v>0</v>
      </c>
      <c s="32">
        <f>ROUND(ROUND(L298,2)*ROUND(G298,3),2)</f>
      </c>
      <c s="36" t="s">
        <v>55</v>
      </c>
      <c>
        <f>(M298*21)/100</f>
      </c>
      <c t="s">
        <v>28</v>
      </c>
    </row>
    <row r="299" spans="1:5" ht="25.5">
      <c r="A299" s="35" t="s">
        <v>56</v>
      </c>
      <c r="E299" s="39" t="s">
        <v>344</v>
      </c>
    </row>
    <row r="300" spans="1:5" ht="12.75">
      <c r="A300" s="35" t="s">
        <v>57</v>
      </c>
      <c r="E300" s="40" t="s">
        <v>5</v>
      </c>
    </row>
    <row r="301" spans="1:5" ht="191.25">
      <c r="A301" t="s">
        <v>58</v>
      </c>
      <c r="E301" s="39" t="s">
        <v>345</v>
      </c>
    </row>
    <row r="302" spans="1:16" ht="12.75">
      <c r="A302" t="s">
        <v>50</v>
      </c>
      <c s="34" t="s">
        <v>346</v>
      </c>
      <c s="34" t="s">
        <v>347</v>
      </c>
      <c s="35" t="s">
        <v>5</v>
      </c>
      <c s="6" t="s">
        <v>348</v>
      </c>
      <c s="36" t="s">
        <v>239</v>
      </c>
      <c s="37">
        <v>70</v>
      </c>
      <c s="36">
        <v>0</v>
      </c>
      <c s="36">
        <f>ROUND(G302*H302,6)</f>
      </c>
      <c r="L302" s="38">
        <v>0</v>
      </c>
      <c s="32">
        <f>ROUND(ROUND(L302,2)*ROUND(G302,3),2)</f>
      </c>
      <c s="36" t="s">
        <v>62</v>
      </c>
      <c>
        <f>(M302*21)/100</f>
      </c>
      <c t="s">
        <v>28</v>
      </c>
    </row>
    <row r="303" spans="1:5" ht="12.75">
      <c r="A303" s="35" t="s">
        <v>56</v>
      </c>
      <c r="E303" s="39" t="s">
        <v>348</v>
      </c>
    </row>
    <row r="304" spans="1:5" ht="12.75">
      <c r="A304" s="35" t="s">
        <v>57</v>
      </c>
      <c r="E304" s="40" t="s">
        <v>5</v>
      </c>
    </row>
    <row r="305" spans="1:5" ht="89.25">
      <c r="A305" t="s">
        <v>58</v>
      </c>
      <c r="E305" s="39" t="s">
        <v>349</v>
      </c>
    </row>
    <row r="306" spans="1:16" ht="12.75">
      <c r="A306" t="s">
        <v>50</v>
      </c>
      <c s="34" t="s">
        <v>350</v>
      </c>
      <c s="34" t="s">
        <v>351</v>
      </c>
      <c s="35" t="s">
        <v>5</v>
      </c>
      <c s="6" t="s">
        <v>352</v>
      </c>
      <c s="36" t="s">
        <v>239</v>
      </c>
      <c s="37">
        <v>1</v>
      </c>
      <c s="36">
        <v>0</v>
      </c>
      <c s="36">
        <f>ROUND(G306*H306,6)</f>
      </c>
      <c r="L306" s="38">
        <v>0</v>
      </c>
      <c s="32">
        <f>ROUND(ROUND(L306,2)*ROUND(G306,3),2)</f>
      </c>
      <c s="36" t="s">
        <v>62</v>
      </c>
      <c>
        <f>(M306*21)/100</f>
      </c>
      <c t="s">
        <v>28</v>
      </c>
    </row>
    <row r="307" spans="1:5" ht="12.75">
      <c r="A307" s="35" t="s">
        <v>56</v>
      </c>
      <c r="E307" s="39" t="s">
        <v>352</v>
      </c>
    </row>
    <row r="308" spans="1:5" ht="12.75">
      <c r="A308" s="35" t="s">
        <v>57</v>
      </c>
      <c r="E308" s="40" t="s">
        <v>5</v>
      </c>
    </row>
    <row r="309" spans="1:5" ht="89.25">
      <c r="A309" t="s">
        <v>58</v>
      </c>
      <c r="E309" s="39" t="s">
        <v>353</v>
      </c>
    </row>
    <row r="310" spans="1:16" ht="12.75">
      <c r="A310" t="s">
        <v>50</v>
      </c>
      <c s="34" t="s">
        <v>354</v>
      </c>
      <c s="34" t="s">
        <v>355</v>
      </c>
      <c s="35" t="s">
        <v>5</v>
      </c>
      <c s="6" t="s">
        <v>356</v>
      </c>
      <c s="36" t="s">
        <v>202</v>
      </c>
      <c s="37">
        <v>13000</v>
      </c>
      <c s="36">
        <v>0</v>
      </c>
      <c s="36">
        <f>ROUND(G310*H310,6)</f>
      </c>
      <c r="L310" s="38">
        <v>0</v>
      </c>
      <c s="32">
        <f>ROUND(ROUND(L310,2)*ROUND(G310,3),2)</f>
      </c>
      <c s="36" t="s">
        <v>62</v>
      </c>
      <c>
        <f>(M310*21)/100</f>
      </c>
      <c t="s">
        <v>28</v>
      </c>
    </row>
    <row r="311" spans="1:5" ht="12.75">
      <c r="A311" s="35" t="s">
        <v>56</v>
      </c>
      <c r="E311" s="39" t="s">
        <v>356</v>
      </c>
    </row>
    <row r="312" spans="1:5" ht="12.75">
      <c r="A312" s="35" t="s">
        <v>57</v>
      </c>
      <c r="E312" s="40" t="s">
        <v>5</v>
      </c>
    </row>
    <row r="313" spans="1:5" ht="89.25">
      <c r="A313" t="s">
        <v>58</v>
      </c>
      <c r="E313" s="39" t="s">
        <v>357</v>
      </c>
    </row>
    <row r="314" spans="1:16" ht="12.75">
      <c r="A314" t="s">
        <v>50</v>
      </c>
      <c s="34" t="s">
        <v>358</v>
      </c>
      <c s="34" t="s">
        <v>359</v>
      </c>
      <c s="35" t="s">
        <v>5</v>
      </c>
      <c s="6" t="s">
        <v>360</v>
      </c>
      <c s="36" t="s">
        <v>202</v>
      </c>
      <c s="37">
        <v>13000</v>
      </c>
      <c s="36">
        <v>0</v>
      </c>
      <c s="36">
        <f>ROUND(G314*H314,6)</f>
      </c>
      <c r="L314" s="38">
        <v>0</v>
      </c>
      <c s="32">
        <f>ROUND(ROUND(L314,2)*ROUND(G314,3),2)</f>
      </c>
      <c s="36" t="s">
        <v>55</v>
      </c>
      <c>
        <f>(M314*21)/100</f>
      </c>
      <c t="s">
        <v>28</v>
      </c>
    </row>
    <row r="315" spans="1:5" ht="12.75">
      <c r="A315" s="35" t="s">
        <v>56</v>
      </c>
      <c r="E315" s="39" t="s">
        <v>360</v>
      </c>
    </row>
    <row r="316" spans="1:5" ht="12.75">
      <c r="A316" s="35" t="s">
        <v>57</v>
      </c>
      <c r="E316" s="40" t="s">
        <v>5</v>
      </c>
    </row>
    <row r="317" spans="1:5" ht="191.25">
      <c r="A317" t="s">
        <v>58</v>
      </c>
      <c r="E317" s="39" t="s">
        <v>361</v>
      </c>
    </row>
    <row r="318" spans="1:16" ht="12.75">
      <c r="A318" t="s">
        <v>50</v>
      </c>
      <c s="34" t="s">
        <v>362</v>
      </c>
      <c s="34" t="s">
        <v>363</v>
      </c>
      <c s="35" t="s">
        <v>5</v>
      </c>
      <c s="6" t="s">
        <v>364</v>
      </c>
      <c s="36" t="s">
        <v>244</v>
      </c>
      <c s="37">
        <v>10</v>
      </c>
      <c s="36">
        <v>0</v>
      </c>
      <c s="36">
        <f>ROUND(G318*H318,6)</f>
      </c>
      <c r="L318" s="38">
        <v>0</v>
      </c>
      <c s="32">
        <f>ROUND(ROUND(L318,2)*ROUND(G318,3),2)</f>
      </c>
      <c s="36" t="s">
        <v>62</v>
      </c>
      <c>
        <f>(M318*21)/100</f>
      </c>
      <c t="s">
        <v>28</v>
      </c>
    </row>
    <row r="319" spans="1:5" ht="12.75">
      <c r="A319" s="35" t="s">
        <v>56</v>
      </c>
      <c r="E319" s="39" t="s">
        <v>364</v>
      </c>
    </row>
    <row r="320" spans="1:5" ht="12.75">
      <c r="A320" s="35" t="s">
        <v>57</v>
      </c>
      <c r="E320" s="40" t="s">
        <v>5</v>
      </c>
    </row>
    <row r="321" spans="1:5" ht="89.25">
      <c r="A321" t="s">
        <v>58</v>
      </c>
      <c r="E321" s="39" t="s">
        <v>365</v>
      </c>
    </row>
    <row r="322" spans="1:16" ht="12.75">
      <c r="A322" t="s">
        <v>50</v>
      </c>
      <c s="34" t="s">
        <v>366</v>
      </c>
      <c s="34" t="s">
        <v>367</v>
      </c>
      <c s="35" t="s">
        <v>5</v>
      </c>
      <c s="6" t="s">
        <v>368</v>
      </c>
      <c s="36" t="s">
        <v>244</v>
      </c>
      <c s="37">
        <v>100</v>
      </c>
      <c s="36">
        <v>0</v>
      </c>
      <c s="36">
        <f>ROUND(G322*H322,6)</f>
      </c>
      <c r="L322" s="38">
        <v>0</v>
      </c>
      <c s="32">
        <f>ROUND(ROUND(L322,2)*ROUND(G322,3),2)</f>
      </c>
      <c s="36" t="s">
        <v>62</v>
      </c>
      <c>
        <f>(M322*21)/100</f>
      </c>
      <c t="s">
        <v>28</v>
      </c>
    </row>
    <row r="323" spans="1:5" ht="12.75">
      <c r="A323" s="35" t="s">
        <v>56</v>
      </c>
      <c r="E323" s="39" t="s">
        <v>368</v>
      </c>
    </row>
    <row r="324" spans="1:5" ht="12.75">
      <c r="A324" s="35" t="s">
        <v>57</v>
      </c>
      <c r="E324" s="40" t="s">
        <v>5</v>
      </c>
    </row>
    <row r="325" spans="1:5" ht="89.25">
      <c r="A325" t="s">
        <v>58</v>
      </c>
      <c r="E325" s="39" t="s">
        <v>369</v>
      </c>
    </row>
    <row r="326" spans="1:16" ht="12.75">
      <c r="A326" t="s">
        <v>50</v>
      </c>
      <c s="34" t="s">
        <v>370</v>
      </c>
      <c s="34" t="s">
        <v>371</v>
      </c>
      <c s="35" t="s">
        <v>5</v>
      </c>
      <c s="6" t="s">
        <v>372</v>
      </c>
      <c s="36" t="s">
        <v>244</v>
      </c>
      <c s="37">
        <v>10</v>
      </c>
      <c s="36">
        <v>0</v>
      </c>
      <c s="36">
        <f>ROUND(G326*H326,6)</f>
      </c>
      <c r="L326" s="38">
        <v>0</v>
      </c>
      <c s="32">
        <f>ROUND(ROUND(L326,2)*ROUND(G326,3),2)</f>
      </c>
      <c s="36" t="s">
        <v>62</v>
      </c>
      <c>
        <f>(M326*21)/100</f>
      </c>
      <c t="s">
        <v>28</v>
      </c>
    </row>
    <row r="327" spans="1:5" ht="12.75">
      <c r="A327" s="35" t="s">
        <v>56</v>
      </c>
      <c r="E327" s="39" t="s">
        <v>372</v>
      </c>
    </row>
    <row r="328" spans="1:5" ht="12.75">
      <c r="A328" s="35" t="s">
        <v>57</v>
      </c>
      <c r="E328" s="40" t="s">
        <v>5</v>
      </c>
    </row>
    <row r="329" spans="1:5" ht="89.25">
      <c r="A329" t="s">
        <v>58</v>
      </c>
      <c r="E329" s="39" t="s">
        <v>373</v>
      </c>
    </row>
    <row r="330" spans="1:16" ht="12.75">
      <c r="A330" t="s">
        <v>50</v>
      </c>
      <c s="34" t="s">
        <v>374</v>
      </c>
      <c s="34" t="s">
        <v>375</v>
      </c>
      <c s="35" t="s">
        <v>5</v>
      </c>
      <c s="6" t="s">
        <v>376</v>
      </c>
      <c s="36" t="s">
        <v>239</v>
      </c>
      <c s="37">
        <v>1</v>
      </c>
      <c s="36">
        <v>0</v>
      </c>
      <c s="36">
        <f>ROUND(G330*H330,6)</f>
      </c>
      <c r="L330" s="38">
        <v>0</v>
      </c>
      <c s="32">
        <f>ROUND(ROUND(L330,2)*ROUND(G330,3),2)</f>
      </c>
      <c s="36" t="s">
        <v>62</v>
      </c>
      <c>
        <f>(M330*21)/100</f>
      </c>
      <c t="s">
        <v>28</v>
      </c>
    </row>
    <row r="331" spans="1:5" ht="12.75">
      <c r="A331" s="35" t="s">
        <v>56</v>
      </c>
      <c r="E331" s="39" t="s">
        <v>376</v>
      </c>
    </row>
    <row r="332" spans="1:5" ht="12.75">
      <c r="A332" s="35" t="s">
        <v>57</v>
      </c>
      <c r="E332" s="40" t="s">
        <v>5</v>
      </c>
    </row>
    <row r="333" spans="1:5" ht="89.25">
      <c r="A333" t="s">
        <v>58</v>
      </c>
      <c r="E333" s="39" t="s">
        <v>377</v>
      </c>
    </row>
    <row r="334" spans="1:16" ht="12.75">
      <c r="A334" t="s">
        <v>50</v>
      </c>
      <c s="34" t="s">
        <v>378</v>
      </c>
      <c s="34" t="s">
        <v>379</v>
      </c>
      <c s="35" t="s">
        <v>5</v>
      </c>
      <c s="6" t="s">
        <v>380</v>
      </c>
      <c s="36" t="s">
        <v>239</v>
      </c>
      <c s="37">
        <v>1</v>
      </c>
      <c s="36">
        <v>0</v>
      </c>
      <c s="36">
        <f>ROUND(G334*H334,6)</f>
      </c>
      <c r="L334" s="38">
        <v>0</v>
      </c>
      <c s="32">
        <f>ROUND(ROUND(L334,2)*ROUND(G334,3),2)</f>
      </c>
      <c s="36" t="s">
        <v>62</v>
      </c>
      <c>
        <f>(M334*21)/100</f>
      </c>
      <c t="s">
        <v>28</v>
      </c>
    </row>
    <row r="335" spans="1:5" ht="12.75">
      <c r="A335" s="35" t="s">
        <v>56</v>
      </c>
      <c r="E335" s="39" t="s">
        <v>380</v>
      </c>
    </row>
    <row r="336" spans="1:5" ht="12.75">
      <c r="A336" s="35" t="s">
        <v>57</v>
      </c>
      <c r="E336" s="40" t="s">
        <v>5</v>
      </c>
    </row>
    <row r="337" spans="1:5" ht="89.25">
      <c r="A337" t="s">
        <v>58</v>
      </c>
      <c r="E337" s="39" t="s">
        <v>381</v>
      </c>
    </row>
    <row r="338" spans="1:16" ht="12.75">
      <c r="A338" t="s">
        <v>50</v>
      </c>
      <c s="34" t="s">
        <v>382</v>
      </c>
      <c s="34" t="s">
        <v>383</v>
      </c>
      <c s="35" t="s">
        <v>5</v>
      </c>
      <c s="6" t="s">
        <v>384</v>
      </c>
      <c s="36" t="s">
        <v>239</v>
      </c>
      <c s="37">
        <v>1</v>
      </c>
      <c s="36">
        <v>0</v>
      </c>
      <c s="36">
        <f>ROUND(G338*H338,6)</f>
      </c>
      <c r="L338" s="38">
        <v>0</v>
      </c>
      <c s="32">
        <f>ROUND(ROUND(L338,2)*ROUND(G338,3),2)</f>
      </c>
      <c s="36" t="s">
        <v>62</v>
      </c>
      <c>
        <f>(M338*21)/100</f>
      </c>
      <c t="s">
        <v>28</v>
      </c>
    </row>
    <row r="339" spans="1:5" ht="12.75">
      <c r="A339" s="35" t="s">
        <v>56</v>
      </c>
      <c r="E339" s="39" t="s">
        <v>384</v>
      </c>
    </row>
    <row r="340" spans="1:5" ht="12.75">
      <c r="A340" s="35" t="s">
        <v>57</v>
      </c>
      <c r="E340" s="40" t="s">
        <v>5</v>
      </c>
    </row>
    <row r="341" spans="1:5" ht="89.25">
      <c r="A341" t="s">
        <v>58</v>
      </c>
      <c r="E341" s="39" t="s">
        <v>385</v>
      </c>
    </row>
    <row r="342" spans="1:16" ht="12.75">
      <c r="A342" t="s">
        <v>50</v>
      </c>
      <c s="34" t="s">
        <v>386</v>
      </c>
      <c s="34" t="s">
        <v>387</v>
      </c>
      <c s="35" t="s">
        <v>5</v>
      </c>
      <c s="6" t="s">
        <v>388</v>
      </c>
      <c s="36" t="s">
        <v>239</v>
      </c>
      <c s="37">
        <v>1</v>
      </c>
      <c s="36">
        <v>0</v>
      </c>
      <c s="36">
        <f>ROUND(G342*H342,6)</f>
      </c>
      <c r="L342" s="38">
        <v>0</v>
      </c>
      <c s="32">
        <f>ROUND(ROUND(L342,2)*ROUND(G342,3),2)</f>
      </c>
      <c s="36" t="s">
        <v>62</v>
      </c>
      <c>
        <f>(M342*21)/100</f>
      </c>
      <c t="s">
        <v>28</v>
      </c>
    </row>
    <row r="343" spans="1:5" ht="12.75">
      <c r="A343" s="35" t="s">
        <v>56</v>
      </c>
      <c r="E343" s="39" t="s">
        <v>388</v>
      </c>
    </row>
    <row r="344" spans="1:5" ht="12.75">
      <c r="A344" s="35" t="s">
        <v>57</v>
      </c>
      <c r="E344" s="40" t="s">
        <v>5</v>
      </c>
    </row>
    <row r="345" spans="1:5" ht="89.25">
      <c r="A345" t="s">
        <v>58</v>
      </c>
      <c r="E345" s="39" t="s">
        <v>389</v>
      </c>
    </row>
    <row r="346" spans="1:16" ht="12.75">
      <c r="A346" t="s">
        <v>50</v>
      </c>
      <c s="34" t="s">
        <v>390</v>
      </c>
      <c s="34" t="s">
        <v>391</v>
      </c>
      <c s="35" t="s">
        <v>5</v>
      </c>
      <c s="6" t="s">
        <v>392</v>
      </c>
      <c s="36" t="s">
        <v>54</v>
      </c>
      <c s="37">
        <v>2</v>
      </c>
      <c s="36">
        <v>0</v>
      </c>
      <c s="36">
        <f>ROUND(G346*H346,6)</f>
      </c>
      <c r="L346" s="38">
        <v>0</v>
      </c>
      <c s="32">
        <f>ROUND(ROUND(L346,2)*ROUND(G346,3),2)</f>
      </c>
      <c s="36" t="s">
        <v>55</v>
      </c>
      <c>
        <f>(M346*21)/100</f>
      </c>
      <c t="s">
        <v>28</v>
      </c>
    </row>
    <row r="347" spans="1:5" ht="12.75">
      <c r="A347" s="35" t="s">
        <v>56</v>
      </c>
      <c r="E347" s="39" t="s">
        <v>392</v>
      </c>
    </row>
    <row r="348" spans="1:5" ht="12.75">
      <c r="A348" s="35" t="s">
        <v>57</v>
      </c>
      <c r="E348" s="40" t="s">
        <v>5</v>
      </c>
    </row>
    <row r="349" spans="1:5" ht="140.25">
      <c r="A349" t="s">
        <v>58</v>
      </c>
      <c r="E349" s="39" t="s">
        <v>393</v>
      </c>
    </row>
    <row r="350" spans="1:16" ht="12.75">
      <c r="A350" t="s">
        <v>50</v>
      </c>
      <c s="34" t="s">
        <v>394</v>
      </c>
      <c s="34" t="s">
        <v>395</v>
      </c>
      <c s="35" t="s">
        <v>5</v>
      </c>
      <c s="6" t="s">
        <v>396</v>
      </c>
      <c s="36" t="s">
        <v>54</v>
      </c>
      <c s="37">
        <v>17</v>
      </c>
      <c s="36">
        <v>0</v>
      </c>
      <c s="36">
        <f>ROUND(G350*H350,6)</f>
      </c>
      <c r="L350" s="38">
        <v>0</v>
      </c>
      <c s="32">
        <f>ROUND(ROUND(L350,2)*ROUND(G350,3),2)</f>
      </c>
      <c s="36" t="s">
        <v>55</v>
      </c>
      <c>
        <f>(M350*21)/100</f>
      </c>
      <c t="s">
        <v>28</v>
      </c>
    </row>
    <row r="351" spans="1:5" ht="12.75">
      <c r="A351" s="35" t="s">
        <v>56</v>
      </c>
      <c r="E351" s="39" t="s">
        <v>396</v>
      </c>
    </row>
    <row r="352" spans="1:5" ht="12.75">
      <c r="A352" s="35" t="s">
        <v>57</v>
      </c>
      <c r="E352" s="40" t="s">
        <v>5</v>
      </c>
    </row>
    <row r="353" spans="1:5" ht="140.25">
      <c r="A353" t="s">
        <v>58</v>
      </c>
      <c r="E353" s="39" t="s">
        <v>397</v>
      </c>
    </row>
    <row r="354" spans="1:16" ht="12.75">
      <c r="A354" t="s">
        <v>50</v>
      </c>
      <c s="34" t="s">
        <v>398</v>
      </c>
      <c s="34" t="s">
        <v>399</v>
      </c>
      <c s="35" t="s">
        <v>5</v>
      </c>
      <c s="6" t="s">
        <v>400</v>
      </c>
      <c s="36" t="s">
        <v>54</v>
      </c>
      <c s="37">
        <v>1</v>
      </c>
      <c s="36">
        <v>0</v>
      </c>
      <c s="36">
        <f>ROUND(G354*H354,6)</f>
      </c>
      <c r="L354" s="38">
        <v>0</v>
      </c>
      <c s="32">
        <f>ROUND(ROUND(L354,2)*ROUND(G354,3),2)</f>
      </c>
      <c s="36" t="s">
        <v>55</v>
      </c>
      <c>
        <f>(M354*21)/100</f>
      </c>
      <c t="s">
        <v>28</v>
      </c>
    </row>
    <row r="355" spans="1:5" ht="12.75">
      <c r="A355" s="35" t="s">
        <v>56</v>
      </c>
      <c r="E355" s="39" t="s">
        <v>400</v>
      </c>
    </row>
    <row r="356" spans="1:5" ht="12.75">
      <c r="A356" s="35" t="s">
        <v>57</v>
      </c>
      <c r="E356" s="40" t="s">
        <v>5</v>
      </c>
    </row>
    <row r="357" spans="1:5" ht="140.25">
      <c r="A357" t="s">
        <v>58</v>
      </c>
      <c r="E357"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9183</v>
      </c>
      <c s="41">
        <f>Rekapitulace!C30</f>
      </c>
      <c s="20" t="s">
        <v>0</v>
      </c>
      <c t="s">
        <v>23</v>
      </c>
      <c t="s">
        <v>28</v>
      </c>
    </row>
    <row r="4" spans="1:16" ht="32" customHeight="1">
      <c r="A4" s="24" t="s">
        <v>20</v>
      </c>
      <c s="25" t="s">
        <v>29</v>
      </c>
      <c s="27" t="s">
        <v>9183</v>
      </c>
      <c r="E4" s="26" t="s">
        <v>9184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9186</v>
      </c>
      <c r="E8" s="30" t="s">
        <v>9184</v>
      </c>
      <c r="J8" s="29">
        <f>0+J9+J14+J27+J44+J65</f>
      </c>
      <c s="29">
        <f>0+K9+K14+K27+K44+K65</f>
      </c>
      <c s="29">
        <f>0+L9+L14+L27+L44+L65</f>
      </c>
      <c s="29">
        <f>0+M9+M14+M27+M44+M65</f>
      </c>
    </row>
    <row r="9" spans="1:13" ht="12.75">
      <c r="A9" t="s">
        <v>47</v>
      </c>
      <c r="C9" s="31" t="s">
        <v>4279</v>
      </c>
      <c r="E9" s="33" t="s">
        <v>9187</v>
      </c>
      <c r="J9" s="32">
        <f>0</f>
      </c>
      <c s="32">
        <f>0</f>
      </c>
      <c s="32">
        <f>0+L10</f>
      </c>
      <c s="32">
        <f>0+M10</f>
      </c>
    </row>
    <row r="10" spans="1:16" ht="12.75">
      <c r="A10" t="s">
        <v>50</v>
      </c>
      <c s="34" t="s">
        <v>110</v>
      </c>
      <c s="34" t="s">
        <v>9188</v>
      </c>
      <c s="35" t="s">
        <v>5</v>
      </c>
      <c s="6" t="s">
        <v>9187</v>
      </c>
      <c s="36" t="s">
        <v>239</v>
      </c>
      <c s="37">
        <v>1</v>
      </c>
      <c s="36">
        <v>0</v>
      </c>
      <c s="36">
        <f>ROUND(G10*H10,6)</f>
      </c>
      <c r="L10" s="38">
        <v>0</v>
      </c>
      <c s="32">
        <f>ROUND(ROUND(L10,2)*ROUND(G10,3),2)</f>
      </c>
      <c s="36" t="s">
        <v>2183</v>
      </c>
      <c>
        <f>(M10*21)/100</f>
      </c>
      <c t="s">
        <v>28</v>
      </c>
    </row>
    <row r="11" spans="1:5" ht="12.75">
      <c r="A11" s="35" t="s">
        <v>56</v>
      </c>
      <c r="E11" s="39" t="s">
        <v>9187</v>
      </c>
    </row>
    <row r="12" spans="1:5" ht="12.75">
      <c r="A12" s="35" t="s">
        <v>57</v>
      </c>
      <c r="E12" s="40" t="s">
        <v>5</v>
      </c>
    </row>
    <row r="13" spans="1:5" ht="89.25">
      <c r="A13" t="s">
        <v>58</v>
      </c>
      <c r="E13" s="39" t="s">
        <v>9189</v>
      </c>
    </row>
    <row r="14" spans="1:13" ht="12.75">
      <c r="A14" t="s">
        <v>47</v>
      </c>
      <c r="C14" s="31" t="s">
        <v>48</v>
      </c>
      <c r="E14" s="33" t="s">
        <v>9190</v>
      </c>
      <c r="J14" s="32">
        <f>0</f>
      </c>
      <c s="32">
        <f>0</f>
      </c>
      <c s="32">
        <f>0+L15+L19+L23</f>
      </c>
      <c s="32">
        <f>0+M15+M19+M23</f>
      </c>
    </row>
    <row r="15" spans="1:16" ht="12.75">
      <c r="A15" t="s">
        <v>50</v>
      </c>
      <c s="34" t="s">
        <v>51</v>
      </c>
      <c s="34" t="s">
        <v>9191</v>
      </c>
      <c s="35" t="s">
        <v>5</v>
      </c>
      <c s="6" t="s">
        <v>9192</v>
      </c>
      <c s="36" t="s">
        <v>239</v>
      </c>
      <c s="37">
        <v>1</v>
      </c>
      <c s="36">
        <v>0</v>
      </c>
      <c s="36">
        <f>ROUND(G15*H15,6)</f>
      </c>
      <c r="L15" s="38">
        <v>0</v>
      </c>
      <c s="32">
        <f>ROUND(ROUND(L15,2)*ROUND(G15,3),2)</f>
      </c>
      <c s="36" t="s">
        <v>62</v>
      </c>
      <c>
        <f>(M15*21)/100</f>
      </c>
      <c t="s">
        <v>28</v>
      </c>
    </row>
    <row r="16" spans="1:5" ht="12.75">
      <c r="A16" s="35" t="s">
        <v>56</v>
      </c>
      <c r="E16" s="39" t="s">
        <v>9192</v>
      </c>
    </row>
    <row r="17" spans="1:5" ht="12.75">
      <c r="A17" s="35" t="s">
        <v>57</v>
      </c>
      <c r="E17" s="40" t="s">
        <v>5</v>
      </c>
    </row>
    <row r="18" spans="1:5" ht="409.5">
      <c r="A18" t="s">
        <v>58</v>
      </c>
      <c r="E18" s="39" t="s">
        <v>9193</v>
      </c>
    </row>
    <row r="19" spans="1:16" ht="12.75">
      <c r="A19" t="s">
        <v>50</v>
      </c>
      <c s="34" t="s">
        <v>28</v>
      </c>
      <c s="34" t="s">
        <v>9194</v>
      </c>
      <c s="35" t="s">
        <v>5</v>
      </c>
      <c s="6" t="s">
        <v>9195</v>
      </c>
      <c s="36" t="s">
        <v>239</v>
      </c>
      <c s="37">
        <v>1</v>
      </c>
      <c s="36">
        <v>0</v>
      </c>
      <c s="36">
        <f>ROUND(G19*H19,6)</f>
      </c>
      <c r="L19" s="38">
        <v>0</v>
      </c>
      <c s="32">
        <f>ROUND(ROUND(L19,2)*ROUND(G19,3),2)</f>
      </c>
      <c s="36" t="s">
        <v>62</v>
      </c>
      <c>
        <f>(M19*21)/100</f>
      </c>
      <c t="s">
        <v>28</v>
      </c>
    </row>
    <row r="20" spans="1:5" ht="12.75">
      <c r="A20" s="35" t="s">
        <v>56</v>
      </c>
      <c r="E20" s="39" t="s">
        <v>9195</v>
      </c>
    </row>
    <row r="21" spans="1:5" ht="12.75">
      <c r="A21" s="35" t="s">
        <v>57</v>
      </c>
      <c r="E21" s="40" t="s">
        <v>5</v>
      </c>
    </row>
    <row r="22" spans="1:5" ht="409.5">
      <c r="A22" t="s">
        <v>58</v>
      </c>
      <c r="E22" s="39" t="s">
        <v>9196</v>
      </c>
    </row>
    <row r="23" spans="1:16" ht="12.75">
      <c r="A23" t="s">
        <v>50</v>
      </c>
      <c s="34" t="s">
        <v>26</v>
      </c>
      <c s="34" t="s">
        <v>9197</v>
      </c>
      <c s="35" t="s">
        <v>5</v>
      </c>
      <c s="6" t="s">
        <v>9198</v>
      </c>
      <c s="36" t="s">
        <v>239</v>
      </c>
      <c s="37">
        <v>1</v>
      </c>
      <c s="36">
        <v>0</v>
      </c>
      <c s="36">
        <f>ROUND(G23*H23,6)</f>
      </c>
      <c r="L23" s="38">
        <v>0</v>
      </c>
      <c s="32">
        <f>ROUND(ROUND(L23,2)*ROUND(G23,3),2)</f>
      </c>
      <c s="36" t="s">
        <v>62</v>
      </c>
      <c>
        <f>(M23*21)/100</f>
      </c>
      <c t="s">
        <v>28</v>
      </c>
    </row>
    <row r="24" spans="1:5" ht="12.75">
      <c r="A24" s="35" t="s">
        <v>56</v>
      </c>
      <c r="E24" s="39" t="s">
        <v>9198</v>
      </c>
    </row>
    <row r="25" spans="1:5" ht="12.75">
      <c r="A25" s="35" t="s">
        <v>57</v>
      </c>
      <c r="E25" s="40" t="s">
        <v>5</v>
      </c>
    </row>
    <row r="26" spans="1:5" ht="242.25">
      <c r="A26" t="s">
        <v>58</v>
      </c>
      <c r="E26" s="39" t="s">
        <v>9199</v>
      </c>
    </row>
    <row r="27" spans="1:13" ht="12.75">
      <c r="A27" t="s">
        <v>47</v>
      </c>
      <c r="C27" s="31" t="s">
        <v>130</v>
      </c>
      <c r="E27" s="33" t="s">
        <v>592</v>
      </c>
      <c r="J27" s="32">
        <f>0</f>
      </c>
      <c s="32">
        <f>0</f>
      </c>
      <c s="32">
        <f>0+L28+L32+L36+L40</f>
      </c>
      <c s="32">
        <f>0+M28+M32+M36+M40</f>
      </c>
    </row>
    <row r="28" spans="1:16" ht="12.75">
      <c r="A28" t="s">
        <v>50</v>
      </c>
      <c s="34" t="s">
        <v>67</v>
      </c>
      <c s="34" t="s">
        <v>9200</v>
      </c>
      <c s="35" t="s">
        <v>5</v>
      </c>
      <c s="6" t="s">
        <v>9201</v>
      </c>
      <c s="36" t="s">
        <v>239</v>
      </c>
      <c s="37">
        <v>1</v>
      </c>
      <c s="36">
        <v>0</v>
      </c>
      <c s="36">
        <f>ROUND(G28*H28,6)</f>
      </c>
      <c r="L28" s="38">
        <v>0</v>
      </c>
      <c s="32">
        <f>ROUND(ROUND(L28,2)*ROUND(G28,3),2)</f>
      </c>
      <c s="36" t="s">
        <v>62</v>
      </c>
      <c>
        <f>(M28*21)/100</f>
      </c>
      <c t="s">
        <v>28</v>
      </c>
    </row>
    <row r="29" spans="1:5" ht="12.75">
      <c r="A29" s="35" t="s">
        <v>56</v>
      </c>
      <c r="E29" s="39" t="s">
        <v>9201</v>
      </c>
    </row>
    <row r="30" spans="1:5" ht="12.75">
      <c r="A30" s="35" t="s">
        <v>57</v>
      </c>
      <c r="E30" s="40" t="s">
        <v>5</v>
      </c>
    </row>
    <row r="31" spans="1:5" ht="344.25">
      <c r="A31" t="s">
        <v>58</v>
      </c>
      <c r="E31" s="39" t="s">
        <v>9202</v>
      </c>
    </row>
    <row r="32" spans="1:16" ht="12.75">
      <c r="A32" t="s">
        <v>50</v>
      </c>
      <c s="34" t="s">
        <v>71</v>
      </c>
      <c s="34" t="s">
        <v>9203</v>
      </c>
      <c s="35" t="s">
        <v>5</v>
      </c>
      <c s="6" t="s">
        <v>9204</v>
      </c>
      <c s="36" t="s">
        <v>239</v>
      </c>
      <c s="37">
        <v>1</v>
      </c>
      <c s="36">
        <v>0</v>
      </c>
      <c s="36">
        <f>ROUND(G32*H32,6)</f>
      </c>
      <c r="L32" s="38">
        <v>0</v>
      </c>
      <c s="32">
        <f>ROUND(ROUND(L32,2)*ROUND(G32,3),2)</f>
      </c>
      <c s="36" t="s">
        <v>62</v>
      </c>
      <c>
        <f>(M32*21)/100</f>
      </c>
      <c t="s">
        <v>28</v>
      </c>
    </row>
    <row r="33" spans="1:5" ht="12.75">
      <c r="A33" s="35" t="s">
        <v>56</v>
      </c>
      <c r="E33" s="39" t="s">
        <v>9204</v>
      </c>
    </row>
    <row r="34" spans="1:5" ht="12.75">
      <c r="A34" s="35" t="s">
        <v>57</v>
      </c>
      <c r="E34" s="40" t="s">
        <v>5</v>
      </c>
    </row>
    <row r="35" spans="1:5" ht="395.25">
      <c r="A35" t="s">
        <v>58</v>
      </c>
      <c r="E35" s="39" t="s">
        <v>9205</v>
      </c>
    </row>
    <row r="36" spans="1:16" ht="12.75">
      <c r="A36" t="s">
        <v>50</v>
      </c>
      <c s="34" t="s">
        <v>27</v>
      </c>
      <c s="34" t="s">
        <v>9206</v>
      </c>
      <c s="35" t="s">
        <v>5</v>
      </c>
      <c s="6" t="s">
        <v>9207</v>
      </c>
      <c s="36" t="s">
        <v>239</v>
      </c>
      <c s="37">
        <v>1</v>
      </c>
      <c s="36">
        <v>0</v>
      </c>
      <c s="36">
        <f>ROUND(G36*H36,6)</f>
      </c>
      <c r="L36" s="38">
        <v>0</v>
      </c>
      <c s="32">
        <f>ROUND(ROUND(L36,2)*ROUND(G36,3),2)</f>
      </c>
      <c s="36" t="s">
        <v>62</v>
      </c>
      <c>
        <f>(M36*21)/100</f>
      </c>
      <c t="s">
        <v>28</v>
      </c>
    </row>
    <row r="37" spans="1:5" ht="12.75">
      <c r="A37" s="35" t="s">
        <v>56</v>
      </c>
      <c r="E37" s="39" t="s">
        <v>9207</v>
      </c>
    </row>
    <row r="38" spans="1:5" ht="12.75">
      <c r="A38" s="35" t="s">
        <v>57</v>
      </c>
      <c r="E38" s="40" t="s">
        <v>5</v>
      </c>
    </row>
    <row r="39" spans="1:5" ht="89.25">
      <c r="A39" t="s">
        <v>58</v>
      </c>
      <c r="E39" s="39" t="s">
        <v>9208</v>
      </c>
    </row>
    <row r="40" spans="1:16" ht="12.75">
      <c r="A40" t="s">
        <v>50</v>
      </c>
      <c s="34" t="s">
        <v>82</v>
      </c>
      <c s="34" t="s">
        <v>9209</v>
      </c>
      <c s="35" t="s">
        <v>5</v>
      </c>
      <c s="6" t="s">
        <v>9210</v>
      </c>
      <c s="36" t="s">
        <v>239</v>
      </c>
      <c s="37">
        <v>1</v>
      </c>
      <c s="36">
        <v>0</v>
      </c>
      <c s="36">
        <f>ROUND(G40*H40,6)</f>
      </c>
      <c r="L40" s="38">
        <v>0</v>
      </c>
      <c s="32">
        <f>ROUND(ROUND(L40,2)*ROUND(G40,3),2)</f>
      </c>
      <c s="36" t="s">
        <v>62</v>
      </c>
      <c>
        <f>(M40*21)/100</f>
      </c>
      <c t="s">
        <v>28</v>
      </c>
    </row>
    <row r="41" spans="1:5" ht="12.75">
      <c r="A41" s="35" t="s">
        <v>56</v>
      </c>
      <c r="E41" s="39" t="s">
        <v>9210</v>
      </c>
    </row>
    <row r="42" spans="1:5" ht="25.5">
      <c r="A42" s="35" t="s">
        <v>57</v>
      </c>
      <c r="E42" s="42" t="s">
        <v>9211</v>
      </c>
    </row>
    <row r="43" spans="1:5" ht="89.25">
      <c r="A43" t="s">
        <v>58</v>
      </c>
      <c r="E43" s="39" t="s">
        <v>9212</v>
      </c>
    </row>
    <row r="44" spans="1:13" ht="12.75">
      <c r="A44" t="s">
        <v>47</v>
      </c>
      <c r="C44" s="31" t="s">
        <v>9162</v>
      </c>
      <c r="E44" s="33" t="s">
        <v>9163</v>
      </c>
      <c r="J44" s="32">
        <f>0</f>
      </c>
      <c s="32">
        <f>0</f>
      </c>
      <c s="32">
        <f>0+L45+L49+L53+L57+L61</f>
      </c>
      <c s="32">
        <f>0+M45+M49+M53+M57+M61</f>
      </c>
    </row>
    <row r="45" spans="1:16" ht="12.75">
      <c r="A45" t="s">
        <v>50</v>
      </c>
      <c s="34" t="s">
        <v>86</v>
      </c>
      <c s="34" t="s">
        <v>9213</v>
      </c>
      <c s="35" t="s">
        <v>5</v>
      </c>
      <c s="6" t="s">
        <v>9214</v>
      </c>
      <c s="36" t="s">
        <v>239</v>
      </c>
      <c s="37">
        <v>1</v>
      </c>
      <c s="36">
        <v>0</v>
      </c>
      <c s="36">
        <f>ROUND(G45*H45,6)</f>
      </c>
      <c r="L45" s="38">
        <v>0</v>
      </c>
      <c s="32">
        <f>ROUND(ROUND(L45,2)*ROUND(G45,3),2)</f>
      </c>
      <c s="36" t="s">
        <v>62</v>
      </c>
      <c>
        <f>(M45*21)/100</f>
      </c>
      <c t="s">
        <v>28</v>
      </c>
    </row>
    <row r="46" spans="1:5" ht="12.75">
      <c r="A46" s="35" t="s">
        <v>56</v>
      </c>
      <c r="E46" s="39" t="s">
        <v>9214</v>
      </c>
    </row>
    <row r="47" spans="1:5" ht="12.75">
      <c r="A47" s="35" t="s">
        <v>57</v>
      </c>
      <c r="E47" s="40" t="s">
        <v>5</v>
      </c>
    </row>
    <row r="48" spans="1:5" ht="89.25">
      <c r="A48" t="s">
        <v>58</v>
      </c>
      <c r="E48" s="39" t="s">
        <v>9215</v>
      </c>
    </row>
    <row r="49" spans="1:16" ht="12.75">
      <c r="A49" t="s">
        <v>50</v>
      </c>
      <c s="34" t="s">
        <v>90</v>
      </c>
      <c s="34" t="s">
        <v>9216</v>
      </c>
      <c s="35" t="s">
        <v>5</v>
      </c>
      <c s="6" t="s">
        <v>9217</v>
      </c>
      <c s="36" t="s">
        <v>239</v>
      </c>
      <c s="37">
        <v>1</v>
      </c>
      <c s="36">
        <v>0</v>
      </c>
      <c s="36">
        <f>ROUND(G49*H49,6)</f>
      </c>
      <c r="L49" s="38">
        <v>0</v>
      </c>
      <c s="32">
        <f>ROUND(ROUND(L49,2)*ROUND(G49,3),2)</f>
      </c>
      <c s="36" t="s">
        <v>62</v>
      </c>
      <c>
        <f>(M49*21)/100</f>
      </c>
      <c t="s">
        <v>28</v>
      </c>
    </row>
    <row r="50" spans="1:5" ht="12.75">
      <c r="A50" s="35" t="s">
        <v>56</v>
      </c>
      <c r="E50" s="39" t="s">
        <v>9217</v>
      </c>
    </row>
    <row r="51" spans="1:5" ht="12.75">
      <c r="A51" s="35" t="s">
        <v>57</v>
      </c>
      <c r="E51" s="40" t="s">
        <v>5</v>
      </c>
    </row>
    <row r="52" spans="1:5" ht="89.25">
      <c r="A52" t="s">
        <v>58</v>
      </c>
      <c r="E52" s="39" t="s">
        <v>9218</v>
      </c>
    </row>
    <row r="53" spans="1:16" ht="12.75">
      <c r="A53" t="s">
        <v>50</v>
      </c>
      <c s="34" t="s">
        <v>94</v>
      </c>
      <c s="34" t="s">
        <v>9219</v>
      </c>
      <c s="35" t="s">
        <v>5</v>
      </c>
      <c s="6" t="s">
        <v>9220</v>
      </c>
      <c s="36" t="s">
        <v>239</v>
      </c>
      <c s="37">
        <v>1</v>
      </c>
      <c s="36">
        <v>0</v>
      </c>
      <c s="36">
        <f>ROUND(G53*H53,6)</f>
      </c>
      <c r="L53" s="38">
        <v>0</v>
      </c>
      <c s="32">
        <f>ROUND(ROUND(L53,2)*ROUND(G53,3),2)</f>
      </c>
      <c s="36" t="s">
        <v>62</v>
      </c>
      <c>
        <f>(M53*21)/100</f>
      </c>
      <c t="s">
        <v>28</v>
      </c>
    </row>
    <row r="54" spans="1:5" ht="12.75">
      <c r="A54" s="35" t="s">
        <v>56</v>
      </c>
      <c r="E54" s="39" t="s">
        <v>9220</v>
      </c>
    </row>
    <row r="55" spans="1:5" ht="12.75">
      <c r="A55" s="35" t="s">
        <v>57</v>
      </c>
      <c r="E55" s="40" t="s">
        <v>5</v>
      </c>
    </row>
    <row r="56" spans="1:5" ht="89.25">
      <c r="A56" t="s">
        <v>58</v>
      </c>
      <c r="E56" s="39" t="s">
        <v>9221</v>
      </c>
    </row>
    <row r="57" spans="1:16" ht="12.75">
      <c r="A57" t="s">
        <v>50</v>
      </c>
      <c s="34" t="s">
        <v>98</v>
      </c>
      <c s="34" t="s">
        <v>9222</v>
      </c>
      <c s="35" t="s">
        <v>5</v>
      </c>
      <c s="6" t="s">
        <v>9223</v>
      </c>
      <c s="36" t="s">
        <v>239</v>
      </c>
      <c s="37">
        <v>1</v>
      </c>
      <c s="36">
        <v>0</v>
      </c>
      <c s="36">
        <f>ROUND(G57*H57,6)</f>
      </c>
      <c r="L57" s="38">
        <v>0</v>
      </c>
      <c s="32">
        <f>ROUND(ROUND(L57,2)*ROUND(G57,3),2)</f>
      </c>
      <c s="36" t="s">
        <v>62</v>
      </c>
      <c>
        <f>(M57*21)/100</f>
      </c>
      <c t="s">
        <v>28</v>
      </c>
    </row>
    <row r="58" spans="1:5" ht="12.75">
      <c r="A58" s="35" t="s">
        <v>56</v>
      </c>
      <c r="E58" s="39" t="s">
        <v>9223</v>
      </c>
    </row>
    <row r="59" spans="1:5" ht="12.75">
      <c r="A59" s="35" t="s">
        <v>57</v>
      </c>
      <c r="E59" s="40" t="s">
        <v>5</v>
      </c>
    </row>
    <row r="60" spans="1:5" ht="89.25">
      <c r="A60" t="s">
        <v>58</v>
      </c>
      <c r="E60" s="39" t="s">
        <v>9224</v>
      </c>
    </row>
    <row r="61" spans="1:16" ht="12.75">
      <c r="A61" t="s">
        <v>50</v>
      </c>
      <c s="34" t="s">
        <v>106</v>
      </c>
      <c s="34" t="s">
        <v>9225</v>
      </c>
      <c s="35" t="s">
        <v>5</v>
      </c>
      <c s="6" t="s">
        <v>9226</v>
      </c>
      <c s="36" t="s">
        <v>239</v>
      </c>
      <c s="37">
        <v>1</v>
      </c>
      <c s="36">
        <v>0</v>
      </c>
      <c s="36">
        <f>ROUND(G61*H61,6)</f>
      </c>
      <c r="L61" s="38">
        <v>0</v>
      </c>
      <c s="32">
        <f>ROUND(ROUND(L61,2)*ROUND(G61,3),2)</f>
      </c>
      <c s="36" t="s">
        <v>62</v>
      </c>
      <c>
        <f>(M61*21)/100</f>
      </c>
      <c t="s">
        <v>28</v>
      </c>
    </row>
    <row r="62" spans="1:5" ht="12.75">
      <c r="A62" s="35" t="s">
        <v>56</v>
      </c>
      <c r="E62" s="39" t="s">
        <v>9226</v>
      </c>
    </row>
    <row r="63" spans="1:5" ht="12.75">
      <c r="A63" s="35" t="s">
        <v>57</v>
      </c>
      <c r="E63" s="40" t="s">
        <v>5</v>
      </c>
    </row>
    <row r="64" spans="1:5" ht="89.25">
      <c r="A64" t="s">
        <v>58</v>
      </c>
      <c r="E64" s="39" t="s">
        <v>9227</v>
      </c>
    </row>
    <row r="65" spans="1:13" ht="12.75">
      <c r="A65" t="s">
        <v>47</v>
      </c>
      <c r="C65" s="31" t="s">
        <v>9228</v>
      </c>
      <c r="E65" s="33" t="s">
        <v>9229</v>
      </c>
      <c r="J65" s="32">
        <f>0</f>
      </c>
      <c s="32">
        <f>0</f>
      </c>
      <c s="32">
        <f>0+L66</f>
      </c>
      <c s="32">
        <f>0+M66</f>
      </c>
    </row>
    <row r="66" spans="1:16" ht="12.75">
      <c r="A66" t="s">
        <v>50</v>
      </c>
      <c s="34" t="s">
        <v>102</v>
      </c>
      <c s="34" t="s">
        <v>9230</v>
      </c>
      <c s="35" t="s">
        <v>5</v>
      </c>
      <c s="6" t="s">
        <v>9231</v>
      </c>
      <c s="36" t="s">
        <v>239</v>
      </c>
      <c s="37">
        <v>1</v>
      </c>
      <c s="36">
        <v>0</v>
      </c>
      <c s="36">
        <f>ROUND(G66*H66,6)</f>
      </c>
      <c r="L66" s="38">
        <v>0</v>
      </c>
      <c s="32">
        <f>ROUND(ROUND(L66,2)*ROUND(G66,3),2)</f>
      </c>
      <c s="36" t="s">
        <v>62</v>
      </c>
      <c>
        <f>(M66*21)/100</f>
      </c>
      <c t="s">
        <v>28</v>
      </c>
    </row>
    <row r="67" spans="1:5" ht="12.75">
      <c r="A67" s="35" t="s">
        <v>56</v>
      </c>
      <c r="E67" s="39" t="s">
        <v>9231</v>
      </c>
    </row>
    <row r="68" spans="1:5" ht="12.75">
      <c r="A68" s="35" t="s">
        <v>57</v>
      </c>
      <c r="E68" s="40" t="s">
        <v>5</v>
      </c>
    </row>
    <row r="69" spans="1:5" ht="89.25">
      <c r="A69" t="s">
        <v>58</v>
      </c>
      <c r="E69" s="39" t="s">
        <v>9232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9233</v>
      </c>
      <c s="41">
        <f>Rekapitulace!C32</f>
      </c>
      <c s="20" t="s">
        <v>0</v>
      </c>
      <c t="s">
        <v>23</v>
      </c>
      <c t="s">
        <v>28</v>
      </c>
    </row>
    <row r="4" spans="1:16" ht="32" customHeight="1">
      <c r="A4" s="24" t="s">
        <v>20</v>
      </c>
      <c s="25" t="s">
        <v>29</v>
      </c>
      <c s="27" t="s">
        <v>9233</v>
      </c>
      <c r="E4" s="26" t="s">
        <v>9234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9236</v>
      </c>
      <c r="E8" s="30" t="s">
        <v>9234</v>
      </c>
      <c r="J8" s="29">
        <f>0+J9</f>
      </c>
      <c s="29">
        <f>0+K9</f>
      </c>
      <c s="29">
        <f>0+L9</f>
      </c>
      <c s="29">
        <f>0+M9</f>
      </c>
    </row>
    <row r="9" spans="1:13" ht="12.75">
      <c r="A9" t="s">
        <v>47</v>
      </c>
      <c r="C9" s="31" t="s">
        <v>2417</v>
      </c>
      <c r="E9" s="33" t="s">
        <v>2418</v>
      </c>
      <c r="J9" s="32">
        <f>0</f>
      </c>
      <c s="32">
        <f>0</f>
      </c>
      <c s="32">
        <f>0+L10+L14+L18+L22+L26+L30+L34</f>
      </c>
      <c s="32">
        <f>0+M10+M14+M18+M22+M26+M30+M34</f>
      </c>
    </row>
    <row r="10" spans="1:16" ht="25.5">
      <c r="A10" t="s">
        <v>50</v>
      </c>
      <c s="34" t="s">
        <v>51</v>
      </c>
      <c s="34" t="s">
        <v>9126</v>
      </c>
      <c s="35" t="s">
        <v>8079</v>
      </c>
      <c s="6" t="s">
        <v>9237</v>
      </c>
      <c s="36" t="s">
        <v>2176</v>
      </c>
      <c s="37">
        <v>1871.19</v>
      </c>
      <c s="36">
        <v>0</v>
      </c>
      <c s="36">
        <f>ROUND(G10*H10,6)</f>
      </c>
      <c r="L10" s="38">
        <v>0</v>
      </c>
      <c s="32">
        <f>ROUND(ROUND(L10,2)*ROUND(G10,3),2)</f>
      </c>
      <c s="36" t="s">
        <v>62</v>
      </c>
      <c>
        <f>(M10*21)/100</f>
      </c>
      <c t="s">
        <v>28</v>
      </c>
    </row>
    <row r="11" spans="1:5" ht="25.5">
      <c r="A11" s="35" t="s">
        <v>56</v>
      </c>
      <c r="E11" s="39" t="s">
        <v>9237</v>
      </c>
    </row>
    <row r="12" spans="1:5" ht="25.5">
      <c r="A12" s="35" t="s">
        <v>57</v>
      </c>
      <c r="E12" s="42" t="s">
        <v>9238</v>
      </c>
    </row>
    <row r="13" spans="1:5" ht="178.5">
      <c r="A13" t="s">
        <v>58</v>
      </c>
      <c r="E13" s="39" t="s">
        <v>9239</v>
      </c>
    </row>
    <row r="14" spans="1:16" ht="25.5">
      <c r="A14" t="s">
        <v>50</v>
      </c>
      <c s="34" t="s">
        <v>28</v>
      </c>
      <c s="34" t="s">
        <v>9132</v>
      </c>
      <c s="35" t="s">
        <v>8084</v>
      </c>
      <c s="6" t="s">
        <v>9240</v>
      </c>
      <c s="36" t="s">
        <v>2176</v>
      </c>
      <c s="37">
        <v>2423.469</v>
      </c>
      <c s="36">
        <v>0</v>
      </c>
      <c s="36">
        <f>ROUND(G14*H14,6)</f>
      </c>
      <c r="L14" s="38">
        <v>0</v>
      </c>
      <c s="32">
        <f>ROUND(ROUND(L14,2)*ROUND(G14,3),2)</f>
      </c>
      <c s="36" t="s">
        <v>62</v>
      </c>
      <c>
        <f>(M14*21)/100</f>
      </c>
      <c t="s">
        <v>28</v>
      </c>
    </row>
    <row r="15" spans="1:5" ht="25.5">
      <c r="A15" s="35" t="s">
        <v>56</v>
      </c>
      <c r="E15" s="39" t="s">
        <v>9240</v>
      </c>
    </row>
    <row r="16" spans="1:5" ht="25.5">
      <c r="A16" s="35" t="s">
        <v>57</v>
      </c>
      <c r="E16" s="42" t="s">
        <v>9241</v>
      </c>
    </row>
    <row r="17" spans="1:5" ht="178.5">
      <c r="A17" t="s">
        <v>58</v>
      </c>
      <c r="E17" s="39" t="s">
        <v>9242</v>
      </c>
    </row>
    <row r="18" spans="1:16" ht="25.5">
      <c r="A18" t="s">
        <v>50</v>
      </c>
      <c s="34" t="s">
        <v>26</v>
      </c>
      <c s="34" t="s">
        <v>9138</v>
      </c>
      <c s="35" t="s">
        <v>8089</v>
      </c>
      <c s="6" t="s">
        <v>9243</v>
      </c>
      <c s="36" t="s">
        <v>2176</v>
      </c>
      <c s="37">
        <v>285.184</v>
      </c>
      <c s="36">
        <v>0</v>
      </c>
      <c s="36">
        <f>ROUND(G18*H18,6)</f>
      </c>
      <c r="L18" s="38">
        <v>0</v>
      </c>
      <c s="32">
        <f>ROUND(ROUND(L18,2)*ROUND(G18,3),2)</f>
      </c>
      <c s="36" t="s">
        <v>62</v>
      </c>
      <c>
        <f>(M18*21)/100</f>
      </c>
      <c t="s">
        <v>28</v>
      </c>
    </row>
    <row r="19" spans="1:5" ht="25.5">
      <c r="A19" s="35" t="s">
        <v>56</v>
      </c>
      <c r="E19" s="39" t="s">
        <v>9243</v>
      </c>
    </row>
    <row r="20" spans="1:5" ht="25.5">
      <c r="A20" s="35" t="s">
        <v>57</v>
      </c>
      <c r="E20" s="42" t="s">
        <v>9244</v>
      </c>
    </row>
    <row r="21" spans="1:5" ht="178.5">
      <c r="A21" t="s">
        <v>58</v>
      </c>
      <c r="E21" s="39" t="s">
        <v>9245</v>
      </c>
    </row>
    <row r="22" spans="1:16" ht="25.5">
      <c r="A22" t="s">
        <v>50</v>
      </c>
      <c s="34" t="s">
        <v>67</v>
      </c>
      <c s="34" t="s">
        <v>9144</v>
      </c>
      <c s="35" t="s">
        <v>8094</v>
      </c>
      <c s="6" t="s">
        <v>9246</v>
      </c>
      <c s="36" t="s">
        <v>2176</v>
      </c>
      <c s="37">
        <v>1061.087</v>
      </c>
      <c s="36">
        <v>0</v>
      </c>
      <c s="36">
        <f>ROUND(G22*H22,6)</f>
      </c>
      <c r="L22" s="38">
        <v>0</v>
      </c>
      <c s="32">
        <f>ROUND(ROUND(L22,2)*ROUND(G22,3),2)</f>
      </c>
      <c s="36" t="s">
        <v>62</v>
      </c>
      <c>
        <f>(M22*21)/100</f>
      </c>
      <c t="s">
        <v>28</v>
      </c>
    </row>
    <row r="23" spans="1:5" ht="25.5">
      <c r="A23" s="35" t="s">
        <v>56</v>
      </c>
      <c r="E23" s="39" t="s">
        <v>9246</v>
      </c>
    </row>
    <row r="24" spans="1:5" ht="25.5">
      <c r="A24" s="35" t="s">
        <v>57</v>
      </c>
      <c r="E24" s="42" t="s">
        <v>9247</v>
      </c>
    </row>
    <row r="25" spans="1:5" ht="178.5">
      <c r="A25" t="s">
        <v>58</v>
      </c>
      <c r="E25" s="39" t="s">
        <v>9248</v>
      </c>
    </row>
    <row r="26" spans="1:16" ht="25.5">
      <c r="A26" t="s">
        <v>50</v>
      </c>
      <c s="34" t="s">
        <v>71</v>
      </c>
      <c s="34" t="s">
        <v>2173</v>
      </c>
      <c s="35" t="s">
        <v>2174</v>
      </c>
      <c s="6" t="s">
        <v>9249</v>
      </c>
      <c s="36" t="s">
        <v>2176</v>
      </c>
      <c s="37">
        <v>648.901</v>
      </c>
      <c s="36">
        <v>0</v>
      </c>
      <c s="36">
        <f>ROUND(G26*H26,6)</f>
      </c>
      <c r="L26" s="38">
        <v>0</v>
      </c>
      <c s="32">
        <f>ROUND(ROUND(L26,2)*ROUND(G26,3),2)</f>
      </c>
      <c s="36" t="s">
        <v>62</v>
      </c>
      <c>
        <f>(M26*21)/100</f>
      </c>
      <c t="s">
        <v>28</v>
      </c>
    </row>
    <row r="27" spans="1:5" ht="25.5">
      <c r="A27" s="35" t="s">
        <v>56</v>
      </c>
      <c r="E27" s="39" t="s">
        <v>9249</v>
      </c>
    </row>
    <row r="28" spans="1:5" ht="89.25">
      <c r="A28" s="35" t="s">
        <v>57</v>
      </c>
      <c r="E28" s="42" t="s">
        <v>9250</v>
      </c>
    </row>
    <row r="29" spans="1:5" ht="178.5">
      <c r="A29" t="s">
        <v>58</v>
      </c>
      <c r="E29" s="39" t="s">
        <v>9251</v>
      </c>
    </row>
    <row r="30" spans="1:16" ht="25.5">
      <c r="A30" t="s">
        <v>50</v>
      </c>
      <c s="34" t="s">
        <v>27</v>
      </c>
      <c s="34" t="s">
        <v>9152</v>
      </c>
      <c s="35" t="s">
        <v>8103</v>
      </c>
      <c s="6" t="s">
        <v>9252</v>
      </c>
      <c s="36" t="s">
        <v>2176</v>
      </c>
      <c s="37">
        <v>60.528</v>
      </c>
      <c s="36">
        <v>0</v>
      </c>
      <c s="36">
        <f>ROUND(G30*H30,6)</f>
      </c>
      <c r="L30" s="38">
        <v>0</v>
      </c>
      <c s="32">
        <f>ROUND(ROUND(L30,2)*ROUND(G30,3),2)</f>
      </c>
      <c s="36" t="s">
        <v>62</v>
      </c>
      <c>
        <f>(M30*21)/100</f>
      </c>
      <c t="s">
        <v>28</v>
      </c>
    </row>
    <row r="31" spans="1:5" ht="25.5">
      <c r="A31" s="35" t="s">
        <v>56</v>
      </c>
      <c r="E31" s="39" t="s">
        <v>9252</v>
      </c>
    </row>
    <row r="32" spans="1:5" ht="25.5">
      <c r="A32" s="35" t="s">
        <v>57</v>
      </c>
      <c r="E32" s="42" t="s">
        <v>9253</v>
      </c>
    </row>
    <row r="33" spans="1:5" ht="178.5">
      <c r="A33" t="s">
        <v>58</v>
      </c>
      <c r="E33" s="39" t="s">
        <v>9254</v>
      </c>
    </row>
    <row r="34" spans="1:16" ht="25.5">
      <c r="A34" t="s">
        <v>50</v>
      </c>
      <c s="34" t="s">
        <v>78</v>
      </c>
      <c s="34" t="s">
        <v>3259</v>
      </c>
      <c s="35" t="s">
        <v>3260</v>
      </c>
      <c s="6" t="s">
        <v>9255</v>
      </c>
      <c s="36" t="s">
        <v>2176</v>
      </c>
      <c s="37">
        <v>29.45</v>
      </c>
      <c s="36">
        <v>0</v>
      </c>
      <c s="36">
        <f>ROUND(G34*H34,6)</f>
      </c>
      <c r="L34" s="38">
        <v>0</v>
      </c>
      <c s="32">
        <f>ROUND(ROUND(L34,2)*ROUND(G34,3),2)</f>
      </c>
      <c s="36" t="s">
        <v>62</v>
      </c>
      <c>
        <f>(M34*21)/100</f>
      </c>
      <c t="s">
        <v>28</v>
      </c>
    </row>
    <row r="35" spans="1:5" ht="25.5">
      <c r="A35" s="35" t="s">
        <v>56</v>
      </c>
      <c r="E35" s="39" t="s">
        <v>9255</v>
      </c>
    </row>
    <row r="36" spans="1:5" ht="51">
      <c r="A36" s="35" t="s">
        <v>57</v>
      </c>
      <c r="E36" s="42" t="s">
        <v>9256</v>
      </c>
    </row>
    <row r="37" spans="1:5" ht="178.5">
      <c r="A37" t="s">
        <v>58</v>
      </c>
      <c r="E37" s="39" t="s">
        <v>9257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9258</v>
      </c>
      <c s="41">
        <f>Rekapitulace!C34</f>
      </c>
      <c s="20" t="s">
        <v>0</v>
      </c>
      <c t="s">
        <v>23</v>
      </c>
      <c t="s">
        <v>28</v>
      </c>
    </row>
    <row r="4" spans="1:16" ht="32" customHeight="1">
      <c r="A4" s="24" t="s">
        <v>20</v>
      </c>
      <c s="25" t="s">
        <v>29</v>
      </c>
      <c s="27" t="s">
        <v>9258</v>
      </c>
      <c r="E4" s="26" t="s">
        <v>9259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9261</v>
      </c>
      <c r="E8" s="30" t="s">
        <v>9259</v>
      </c>
      <c r="J8" s="29">
        <f>0+J9+J22+J27</f>
      </c>
      <c s="29">
        <f>0+K9+K22+K27</f>
      </c>
      <c s="29">
        <f>0+L9+L22+L27</f>
      </c>
      <c s="29">
        <f>0+M9+M22+M27</f>
      </c>
    </row>
    <row r="9" spans="1:13" ht="12.75">
      <c r="A9" t="s">
        <v>47</v>
      </c>
      <c r="C9" s="31" t="s">
        <v>9162</v>
      </c>
      <c r="E9" s="33" t="s">
        <v>9163</v>
      </c>
      <c r="J9" s="32">
        <f>0</f>
      </c>
      <c s="32">
        <f>0</f>
      </c>
      <c s="32">
        <f>0+L10+L14+L18</f>
      </c>
      <c s="32">
        <f>0+M10+M14+M18</f>
      </c>
    </row>
    <row r="10" spans="1:16" ht="25.5">
      <c r="A10" t="s">
        <v>50</v>
      </c>
      <c s="34" t="s">
        <v>51</v>
      </c>
      <c s="34" t="s">
        <v>9262</v>
      </c>
      <c s="35" t="s">
        <v>5</v>
      </c>
      <c s="6" t="s">
        <v>9263</v>
      </c>
      <c s="36" t="s">
        <v>239</v>
      </c>
      <c s="37">
        <v>1</v>
      </c>
      <c s="36">
        <v>0</v>
      </c>
      <c s="36">
        <f>ROUND(G10*H10,6)</f>
      </c>
      <c r="L10" s="38">
        <v>0</v>
      </c>
      <c s="32">
        <f>ROUND(ROUND(L10,2)*ROUND(G10,3),2)</f>
      </c>
      <c s="36" t="s">
        <v>62</v>
      </c>
      <c>
        <f>(M10*21)/100</f>
      </c>
      <c t="s">
        <v>28</v>
      </c>
    </row>
    <row r="11" spans="1:5" ht="25.5">
      <c r="A11" s="35" t="s">
        <v>56</v>
      </c>
      <c r="E11" s="39" t="s">
        <v>9263</v>
      </c>
    </row>
    <row r="12" spans="1:5" ht="12.75">
      <c r="A12" s="35" t="s">
        <v>57</v>
      </c>
      <c r="E12" s="40" t="s">
        <v>5</v>
      </c>
    </row>
    <row r="13" spans="1:5" ht="140.25">
      <c r="A13" t="s">
        <v>58</v>
      </c>
      <c r="E13" s="39" t="s">
        <v>9264</v>
      </c>
    </row>
    <row r="14" spans="1:16" ht="12.75">
      <c r="A14" t="s">
        <v>50</v>
      </c>
      <c s="34" t="s">
        <v>26</v>
      </c>
      <c s="34" t="s">
        <v>9265</v>
      </c>
      <c s="35" t="s">
        <v>5</v>
      </c>
      <c s="6" t="s">
        <v>9266</v>
      </c>
      <c s="36" t="s">
        <v>239</v>
      </c>
      <c s="37">
        <v>1</v>
      </c>
      <c s="36">
        <v>0</v>
      </c>
      <c s="36">
        <f>ROUND(G14*H14,6)</f>
      </c>
      <c r="L14" s="38">
        <v>0</v>
      </c>
      <c s="32">
        <f>ROUND(ROUND(L14,2)*ROUND(G14,3),2)</f>
      </c>
      <c s="36" t="s">
        <v>62</v>
      </c>
      <c>
        <f>(M14*21)/100</f>
      </c>
      <c t="s">
        <v>28</v>
      </c>
    </row>
    <row r="15" spans="1:5" ht="12.75">
      <c r="A15" s="35" t="s">
        <v>56</v>
      </c>
      <c r="E15" s="39" t="s">
        <v>9266</v>
      </c>
    </row>
    <row r="16" spans="1:5" ht="12.75">
      <c r="A16" s="35" t="s">
        <v>57</v>
      </c>
      <c r="E16" s="40" t="s">
        <v>5</v>
      </c>
    </row>
    <row r="17" spans="1:5" ht="89.25">
      <c r="A17" t="s">
        <v>58</v>
      </c>
      <c r="E17" s="39" t="s">
        <v>9267</v>
      </c>
    </row>
    <row r="18" spans="1:16" ht="12.75">
      <c r="A18" t="s">
        <v>50</v>
      </c>
      <c s="34" t="s">
        <v>67</v>
      </c>
      <c s="34" t="s">
        <v>9268</v>
      </c>
      <c s="35" t="s">
        <v>5</v>
      </c>
      <c s="6" t="s">
        <v>9269</v>
      </c>
      <c s="36" t="s">
        <v>239</v>
      </c>
      <c s="37">
        <v>1</v>
      </c>
      <c s="36">
        <v>0</v>
      </c>
      <c s="36">
        <f>ROUND(G18*H18,6)</f>
      </c>
      <c r="L18" s="38">
        <v>0</v>
      </c>
      <c s="32">
        <f>ROUND(ROUND(L18,2)*ROUND(G18,3),2)</f>
      </c>
      <c s="36" t="s">
        <v>62</v>
      </c>
      <c>
        <f>(M18*21)/100</f>
      </c>
      <c t="s">
        <v>28</v>
      </c>
    </row>
    <row r="19" spans="1:5" ht="12.75">
      <c r="A19" s="35" t="s">
        <v>56</v>
      </c>
      <c r="E19" s="39" t="s">
        <v>9269</v>
      </c>
    </row>
    <row r="20" spans="1:5" ht="12.75">
      <c r="A20" s="35" t="s">
        <v>57</v>
      </c>
      <c r="E20" s="40" t="s">
        <v>5</v>
      </c>
    </row>
    <row r="21" spans="1:5" ht="89.25">
      <c r="A21" t="s">
        <v>58</v>
      </c>
      <c r="E21" s="39" t="s">
        <v>9270</v>
      </c>
    </row>
    <row r="22" spans="1:13" ht="12.75">
      <c r="A22" t="s">
        <v>47</v>
      </c>
      <c r="C22" s="31" t="s">
        <v>9271</v>
      </c>
      <c r="E22" s="33" t="s">
        <v>9272</v>
      </c>
      <c r="J22" s="32">
        <f>0</f>
      </c>
      <c s="32">
        <f>0</f>
      </c>
      <c s="32">
        <f>0+L23</f>
      </c>
      <c s="32">
        <f>0+M23</f>
      </c>
    </row>
    <row r="23" spans="1:16" ht="12.75">
      <c r="A23" t="s">
        <v>50</v>
      </c>
      <c s="34" t="s">
        <v>27</v>
      </c>
      <c s="34" t="s">
        <v>9273</v>
      </c>
      <c s="35" t="s">
        <v>5</v>
      </c>
      <c s="6" t="s">
        <v>9274</v>
      </c>
      <c s="36" t="s">
        <v>239</v>
      </c>
      <c s="37">
        <v>1</v>
      </c>
      <c s="36">
        <v>0</v>
      </c>
      <c s="36">
        <f>ROUND(G23*H23,6)</f>
      </c>
      <c r="L23" s="38">
        <v>0</v>
      </c>
      <c s="32">
        <f>ROUND(ROUND(L23,2)*ROUND(G23,3),2)</f>
      </c>
      <c s="36" t="s">
        <v>62</v>
      </c>
      <c>
        <f>(M23*21)/100</f>
      </c>
      <c t="s">
        <v>28</v>
      </c>
    </row>
    <row r="24" spans="1:5" ht="12.75">
      <c r="A24" s="35" t="s">
        <v>56</v>
      </c>
      <c r="E24" s="39" t="s">
        <v>9274</v>
      </c>
    </row>
    <row r="25" spans="1:5" ht="12.75">
      <c r="A25" s="35" t="s">
        <v>57</v>
      </c>
      <c r="E25" s="40" t="s">
        <v>5</v>
      </c>
    </row>
    <row r="26" spans="1:5" ht="89.25">
      <c r="A26" t="s">
        <v>58</v>
      </c>
      <c r="E26" s="39" t="s">
        <v>9275</v>
      </c>
    </row>
    <row r="27" spans="1:13" ht="12.75">
      <c r="A27" t="s">
        <v>47</v>
      </c>
      <c r="C27" s="31" t="s">
        <v>9172</v>
      </c>
      <c r="E27" s="33" t="s">
        <v>9173</v>
      </c>
      <c r="J27" s="32">
        <f>0</f>
      </c>
      <c s="32">
        <f>0</f>
      </c>
      <c s="32">
        <f>0+L28+L32</f>
      </c>
      <c s="32">
        <f>0+M28+M32</f>
      </c>
    </row>
    <row r="28" spans="1:16" ht="25.5">
      <c r="A28" t="s">
        <v>50</v>
      </c>
      <c s="34" t="s">
        <v>78</v>
      </c>
      <c s="34" t="s">
        <v>9276</v>
      </c>
      <c s="35" t="s">
        <v>5</v>
      </c>
      <c s="6" t="s">
        <v>9277</v>
      </c>
      <c s="36" t="s">
        <v>239</v>
      </c>
      <c s="37">
        <v>1</v>
      </c>
      <c s="36">
        <v>0</v>
      </c>
      <c s="36">
        <f>ROUND(G28*H28,6)</f>
      </c>
      <c r="L28" s="38">
        <v>0</v>
      </c>
      <c s="32">
        <f>ROUND(ROUND(L28,2)*ROUND(G28,3),2)</f>
      </c>
      <c s="36" t="s">
        <v>62</v>
      </c>
      <c>
        <f>(M28*21)/100</f>
      </c>
      <c t="s">
        <v>28</v>
      </c>
    </row>
    <row r="29" spans="1:5" ht="25.5">
      <c r="A29" s="35" t="s">
        <v>56</v>
      </c>
      <c r="E29" s="39" t="s">
        <v>9277</v>
      </c>
    </row>
    <row r="30" spans="1:5" ht="12.75">
      <c r="A30" s="35" t="s">
        <v>57</v>
      </c>
      <c r="E30" s="40" t="s">
        <v>5</v>
      </c>
    </row>
    <row r="31" spans="1:5" ht="140.25">
      <c r="A31" t="s">
        <v>58</v>
      </c>
      <c r="E31" s="39" t="s">
        <v>9278</v>
      </c>
    </row>
    <row r="32" spans="1:16" ht="12.75">
      <c r="A32" t="s">
        <v>50</v>
      </c>
      <c s="34" t="s">
        <v>82</v>
      </c>
      <c s="34" t="s">
        <v>9279</v>
      </c>
      <c s="35" t="s">
        <v>5</v>
      </c>
      <c s="6" t="s">
        <v>9280</v>
      </c>
      <c s="36" t="s">
        <v>239</v>
      </c>
      <c s="37">
        <v>1</v>
      </c>
      <c s="36">
        <v>0</v>
      </c>
      <c s="36">
        <f>ROUND(G32*H32,6)</f>
      </c>
      <c r="L32" s="38">
        <v>0</v>
      </c>
      <c s="32">
        <f>ROUND(ROUND(L32,2)*ROUND(G32,3),2)</f>
      </c>
      <c s="36" t="s">
        <v>55</v>
      </c>
      <c>
        <f>(M32*21)/100</f>
      </c>
      <c t="s">
        <v>28</v>
      </c>
    </row>
    <row r="33" spans="1:5" ht="12.75">
      <c r="A33" s="35" t="s">
        <v>56</v>
      </c>
      <c r="E33" s="39" t="s">
        <v>9280</v>
      </c>
    </row>
    <row r="34" spans="1:5" ht="38.25">
      <c r="A34" s="35" t="s">
        <v>57</v>
      </c>
      <c r="E34" s="42" t="s">
        <v>9281</v>
      </c>
    </row>
    <row r="35" spans="1:5" ht="191.25">
      <c r="A35" t="s">
        <v>58</v>
      </c>
      <c r="E35" s="39" t="s">
        <v>9282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9283</v>
      </c>
      <c s="41">
        <f>Rekapitulace!C36</f>
      </c>
      <c s="20" t="s">
        <v>0</v>
      </c>
      <c t="s">
        <v>23</v>
      </c>
      <c t="s">
        <v>28</v>
      </c>
    </row>
    <row r="4" spans="1:16" ht="32" customHeight="1">
      <c r="A4" s="24" t="s">
        <v>20</v>
      </c>
      <c s="25" t="s">
        <v>29</v>
      </c>
      <c s="27" t="s">
        <v>9283</v>
      </c>
      <c r="E4" s="26" t="s">
        <v>9284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9286</v>
      </c>
      <c r="E8" s="30" t="s">
        <v>9284</v>
      </c>
      <c r="J8" s="29">
        <f>0+J9+J86+J179+J188</f>
      </c>
      <c s="29">
        <f>0+K9+K86+K179+K188</f>
      </c>
      <c s="29">
        <f>0+L9+L86+L179+L188</f>
      </c>
      <c s="29">
        <f>0+M9+M86+M179+M188</f>
      </c>
    </row>
    <row r="9" spans="1:13" ht="12.75">
      <c r="A9" t="s">
        <v>47</v>
      </c>
      <c r="C9" s="31" t="s">
        <v>2357</v>
      </c>
      <c r="E9" s="33" t="s">
        <v>2358</v>
      </c>
      <c r="J9" s="32">
        <f>0</f>
      </c>
      <c s="32">
        <f>0</f>
      </c>
      <c s="32">
        <f>0+L10+L14+L18+L22+L26+L30+L34+L38+L42+L46+L50+L54+L58+L62+L66+L70+L74+L78+L82</f>
      </c>
      <c s="32">
        <f>0+M10+M14+M18+M22+M26+M30+M34+M38+M42+M46+M50+M54+M58+M62+M66+M70+M74+M78+M82</f>
      </c>
    </row>
    <row r="10" spans="1:16" ht="12.75">
      <c r="A10" t="s">
        <v>50</v>
      </c>
      <c s="34" t="s">
        <v>51</v>
      </c>
      <c s="34" t="s">
        <v>9287</v>
      </c>
      <c s="35" t="s">
        <v>5</v>
      </c>
      <c s="6" t="s">
        <v>9288</v>
      </c>
      <c s="36" t="s">
        <v>54</v>
      </c>
      <c s="37">
        <v>137</v>
      </c>
      <c s="36">
        <v>0</v>
      </c>
      <c s="36">
        <f>ROUND(G10*H10,6)</f>
      </c>
      <c r="L10" s="38">
        <v>0</v>
      </c>
      <c s="32">
        <f>ROUND(ROUND(L10,2)*ROUND(G10,3),2)</f>
      </c>
      <c s="36" t="s">
        <v>55</v>
      </c>
      <c>
        <f>(M10*21)/100</f>
      </c>
      <c t="s">
        <v>28</v>
      </c>
    </row>
    <row r="11" spans="1:5" ht="12.75">
      <c r="A11" s="35" t="s">
        <v>56</v>
      </c>
      <c r="E11" s="39" t="s">
        <v>9288</v>
      </c>
    </row>
    <row r="12" spans="1:5" ht="12.75">
      <c r="A12" s="35" t="s">
        <v>57</v>
      </c>
      <c r="E12" s="40" t="s">
        <v>5</v>
      </c>
    </row>
    <row r="13" spans="1:5" ht="140.25">
      <c r="A13" t="s">
        <v>58</v>
      </c>
      <c r="E13" s="39" t="s">
        <v>9289</v>
      </c>
    </row>
    <row r="14" spans="1:16" ht="25.5">
      <c r="A14" t="s">
        <v>50</v>
      </c>
      <c s="34" t="s">
        <v>28</v>
      </c>
      <c s="34" t="s">
        <v>9290</v>
      </c>
      <c s="35" t="s">
        <v>5</v>
      </c>
      <c s="6" t="s">
        <v>9291</v>
      </c>
      <c s="36" t="s">
        <v>54</v>
      </c>
      <c s="37">
        <v>18</v>
      </c>
      <c s="36">
        <v>0</v>
      </c>
      <c s="36">
        <f>ROUND(G14*H14,6)</f>
      </c>
      <c r="L14" s="38">
        <v>0</v>
      </c>
      <c s="32">
        <f>ROUND(ROUND(L14,2)*ROUND(G14,3),2)</f>
      </c>
      <c s="36" t="s">
        <v>62</v>
      </c>
      <c>
        <f>(M14*21)/100</f>
      </c>
      <c t="s">
        <v>28</v>
      </c>
    </row>
    <row r="15" spans="1:5" ht="25.5">
      <c r="A15" s="35" t="s">
        <v>56</v>
      </c>
      <c r="E15" s="39" t="s">
        <v>9291</v>
      </c>
    </row>
    <row r="16" spans="1:5" ht="12.75">
      <c r="A16" s="35" t="s">
        <v>57</v>
      </c>
      <c r="E16" s="40" t="s">
        <v>5</v>
      </c>
    </row>
    <row r="17" spans="1:5" ht="140.25">
      <c r="A17" t="s">
        <v>58</v>
      </c>
      <c r="E17" s="39" t="s">
        <v>9292</v>
      </c>
    </row>
    <row r="18" spans="1:16" ht="25.5">
      <c r="A18" t="s">
        <v>50</v>
      </c>
      <c s="34" t="s">
        <v>26</v>
      </c>
      <c s="34" t="s">
        <v>5165</v>
      </c>
      <c s="35" t="s">
        <v>5</v>
      </c>
      <c s="6" t="s">
        <v>9293</v>
      </c>
      <c s="36" t="s">
        <v>54</v>
      </c>
      <c s="37">
        <v>97</v>
      </c>
      <c s="36">
        <v>0</v>
      </c>
      <c s="36">
        <f>ROUND(G18*H18,6)</f>
      </c>
      <c r="L18" s="38">
        <v>0</v>
      </c>
      <c s="32">
        <f>ROUND(ROUND(L18,2)*ROUND(G18,3),2)</f>
      </c>
      <c s="36" t="s">
        <v>2183</v>
      </c>
      <c>
        <f>(M18*21)/100</f>
      </c>
      <c t="s">
        <v>28</v>
      </c>
    </row>
    <row r="19" spans="1:5" ht="25.5">
      <c r="A19" s="35" t="s">
        <v>56</v>
      </c>
      <c r="E19" s="39" t="s">
        <v>9293</v>
      </c>
    </row>
    <row r="20" spans="1:5" ht="12.75">
      <c r="A20" s="35" t="s">
        <v>57</v>
      </c>
      <c r="E20" s="40" t="s">
        <v>5</v>
      </c>
    </row>
    <row r="21" spans="1:5" ht="140.25">
      <c r="A21" t="s">
        <v>58</v>
      </c>
      <c r="E21" s="39" t="s">
        <v>9294</v>
      </c>
    </row>
    <row r="22" spans="1:16" ht="25.5">
      <c r="A22" t="s">
        <v>50</v>
      </c>
      <c s="34" t="s">
        <v>67</v>
      </c>
      <c s="34" t="s">
        <v>9295</v>
      </c>
      <c s="35" t="s">
        <v>5</v>
      </c>
      <c s="6" t="s">
        <v>9296</v>
      </c>
      <c s="36" t="s">
        <v>54</v>
      </c>
      <c s="37">
        <v>7</v>
      </c>
      <c s="36">
        <v>0</v>
      </c>
      <c s="36">
        <f>ROUND(G22*H22,6)</f>
      </c>
      <c r="L22" s="38">
        <v>0</v>
      </c>
      <c s="32">
        <f>ROUND(ROUND(L22,2)*ROUND(G22,3),2)</f>
      </c>
      <c s="36" t="s">
        <v>62</v>
      </c>
      <c>
        <f>(M22*21)/100</f>
      </c>
      <c t="s">
        <v>28</v>
      </c>
    </row>
    <row r="23" spans="1:5" ht="25.5">
      <c r="A23" s="35" t="s">
        <v>56</v>
      </c>
      <c r="E23" s="39" t="s">
        <v>9296</v>
      </c>
    </row>
    <row r="24" spans="1:5" ht="12.75">
      <c r="A24" s="35" t="s">
        <v>57</v>
      </c>
      <c r="E24" s="40" t="s">
        <v>5</v>
      </c>
    </row>
    <row r="25" spans="1:5" ht="140.25">
      <c r="A25" t="s">
        <v>58</v>
      </c>
      <c r="E25" s="39" t="s">
        <v>9297</v>
      </c>
    </row>
    <row r="26" spans="1:16" ht="12.75">
      <c r="A26" t="s">
        <v>50</v>
      </c>
      <c s="34" t="s">
        <v>71</v>
      </c>
      <c s="34" t="s">
        <v>9298</v>
      </c>
      <c s="35" t="s">
        <v>5</v>
      </c>
      <c s="6" t="s">
        <v>9299</v>
      </c>
      <c s="36" t="s">
        <v>54</v>
      </c>
      <c s="37">
        <v>11</v>
      </c>
      <c s="36">
        <v>0</v>
      </c>
      <c s="36">
        <f>ROUND(G26*H26,6)</f>
      </c>
      <c r="L26" s="38">
        <v>0</v>
      </c>
      <c s="32">
        <f>ROUND(ROUND(L26,2)*ROUND(G26,3),2)</f>
      </c>
      <c s="36" t="s">
        <v>62</v>
      </c>
      <c>
        <f>(M26*21)/100</f>
      </c>
      <c t="s">
        <v>28</v>
      </c>
    </row>
    <row r="27" spans="1:5" ht="12.75">
      <c r="A27" s="35" t="s">
        <v>56</v>
      </c>
      <c r="E27" s="39" t="s">
        <v>9299</v>
      </c>
    </row>
    <row r="28" spans="1:5" ht="12.75">
      <c r="A28" s="35" t="s">
        <v>57</v>
      </c>
      <c r="E28" s="40" t="s">
        <v>5</v>
      </c>
    </row>
    <row r="29" spans="1:5" ht="140.25">
      <c r="A29" t="s">
        <v>58</v>
      </c>
      <c r="E29" s="39" t="s">
        <v>9300</v>
      </c>
    </row>
    <row r="30" spans="1:16" ht="25.5">
      <c r="A30" t="s">
        <v>50</v>
      </c>
      <c s="34" t="s">
        <v>27</v>
      </c>
      <c s="34" t="s">
        <v>9301</v>
      </c>
      <c s="35" t="s">
        <v>5</v>
      </c>
      <c s="6" t="s">
        <v>9302</v>
      </c>
      <c s="36" t="s">
        <v>54</v>
      </c>
      <c s="37">
        <v>4</v>
      </c>
      <c s="36">
        <v>0</v>
      </c>
      <c s="36">
        <f>ROUND(G30*H30,6)</f>
      </c>
      <c r="L30" s="38">
        <v>0</v>
      </c>
      <c s="32">
        <f>ROUND(ROUND(L30,2)*ROUND(G30,3),2)</f>
      </c>
      <c s="36" t="s">
        <v>2183</v>
      </c>
      <c>
        <f>(M30*21)/100</f>
      </c>
      <c t="s">
        <v>28</v>
      </c>
    </row>
    <row r="31" spans="1:5" ht="25.5">
      <c r="A31" s="35" t="s">
        <v>56</v>
      </c>
      <c r="E31" s="39" t="s">
        <v>9303</v>
      </c>
    </row>
    <row r="32" spans="1:5" ht="12.75">
      <c r="A32" s="35" t="s">
        <v>57</v>
      </c>
      <c r="E32" s="40" t="s">
        <v>5</v>
      </c>
    </row>
    <row r="33" spans="1:5" ht="114.75">
      <c r="A33" t="s">
        <v>58</v>
      </c>
      <c r="E33" s="39" t="s">
        <v>9304</v>
      </c>
    </row>
    <row r="34" spans="1:16" ht="12.75">
      <c r="A34" t="s">
        <v>50</v>
      </c>
      <c s="34" t="s">
        <v>78</v>
      </c>
      <c s="34" t="s">
        <v>9305</v>
      </c>
      <c s="35" t="s">
        <v>5</v>
      </c>
      <c s="6" t="s">
        <v>9306</v>
      </c>
      <c s="36" t="s">
        <v>54</v>
      </c>
      <c s="37">
        <v>142</v>
      </c>
      <c s="36">
        <v>0</v>
      </c>
      <c s="36">
        <f>ROUND(G34*H34,6)</f>
      </c>
      <c r="L34" s="38">
        <v>0</v>
      </c>
      <c s="32">
        <f>ROUND(ROUND(L34,2)*ROUND(G34,3),2)</f>
      </c>
      <c s="36" t="s">
        <v>55</v>
      </c>
      <c>
        <f>(M34*21)/100</f>
      </c>
      <c t="s">
        <v>28</v>
      </c>
    </row>
    <row r="35" spans="1:5" ht="12.75">
      <c r="A35" s="35" t="s">
        <v>56</v>
      </c>
      <c r="E35" s="39" t="s">
        <v>9306</v>
      </c>
    </row>
    <row r="36" spans="1:5" ht="12.75">
      <c r="A36" s="35" t="s">
        <v>57</v>
      </c>
      <c r="E36" s="40" t="s">
        <v>5</v>
      </c>
    </row>
    <row r="37" spans="1:5" ht="140.25">
      <c r="A37" t="s">
        <v>58</v>
      </c>
      <c r="E37" s="39" t="s">
        <v>9307</v>
      </c>
    </row>
    <row r="38" spans="1:16" ht="25.5">
      <c r="A38" t="s">
        <v>50</v>
      </c>
      <c s="34" t="s">
        <v>82</v>
      </c>
      <c s="34" t="s">
        <v>9308</v>
      </c>
      <c s="35" t="s">
        <v>5</v>
      </c>
      <c s="6" t="s">
        <v>9309</v>
      </c>
      <c s="36" t="s">
        <v>54</v>
      </c>
      <c s="37">
        <v>82</v>
      </c>
      <c s="36">
        <v>0</v>
      </c>
      <c s="36">
        <f>ROUND(G38*H38,6)</f>
      </c>
      <c r="L38" s="38">
        <v>0</v>
      </c>
      <c s="32">
        <f>ROUND(ROUND(L38,2)*ROUND(G38,3),2)</f>
      </c>
      <c s="36" t="s">
        <v>62</v>
      </c>
      <c>
        <f>(M38*21)/100</f>
      </c>
      <c t="s">
        <v>28</v>
      </c>
    </row>
    <row r="39" spans="1:5" ht="25.5">
      <c r="A39" s="35" t="s">
        <v>56</v>
      </c>
      <c r="E39" s="39" t="s">
        <v>9309</v>
      </c>
    </row>
    <row r="40" spans="1:5" ht="12.75">
      <c r="A40" s="35" t="s">
        <v>57</v>
      </c>
      <c r="E40" s="40" t="s">
        <v>5</v>
      </c>
    </row>
    <row r="41" spans="1:5" ht="140.25">
      <c r="A41" t="s">
        <v>58</v>
      </c>
      <c r="E41" s="39" t="s">
        <v>9310</v>
      </c>
    </row>
    <row r="42" spans="1:16" ht="25.5">
      <c r="A42" t="s">
        <v>50</v>
      </c>
      <c s="34" t="s">
        <v>86</v>
      </c>
      <c s="34" t="s">
        <v>9311</v>
      </c>
      <c s="35" t="s">
        <v>5</v>
      </c>
      <c s="6" t="s">
        <v>9312</v>
      </c>
      <c s="36" t="s">
        <v>54</v>
      </c>
      <c s="37">
        <v>60</v>
      </c>
      <c s="36">
        <v>0</v>
      </c>
      <c s="36">
        <f>ROUND(G42*H42,6)</f>
      </c>
      <c r="L42" s="38">
        <v>0</v>
      </c>
      <c s="32">
        <f>ROUND(ROUND(L42,2)*ROUND(G42,3),2)</f>
      </c>
      <c s="36" t="s">
        <v>62</v>
      </c>
      <c>
        <f>(M42*21)/100</f>
      </c>
      <c t="s">
        <v>28</v>
      </c>
    </row>
    <row r="43" spans="1:5" ht="25.5">
      <c r="A43" s="35" t="s">
        <v>56</v>
      </c>
      <c r="E43" s="39" t="s">
        <v>9312</v>
      </c>
    </row>
    <row r="44" spans="1:5" ht="12.75">
      <c r="A44" s="35" t="s">
        <v>57</v>
      </c>
      <c r="E44" s="40" t="s">
        <v>5</v>
      </c>
    </row>
    <row r="45" spans="1:5" ht="140.25">
      <c r="A45" t="s">
        <v>58</v>
      </c>
      <c r="E45" s="39" t="s">
        <v>9313</v>
      </c>
    </row>
    <row r="46" spans="1:16" ht="12.75">
      <c r="A46" t="s">
        <v>50</v>
      </c>
      <c s="34" t="s">
        <v>90</v>
      </c>
      <c s="34" t="s">
        <v>9314</v>
      </c>
      <c s="35" t="s">
        <v>5</v>
      </c>
      <c s="6" t="s">
        <v>9315</v>
      </c>
      <c s="36" t="s">
        <v>54</v>
      </c>
      <c s="37">
        <v>6</v>
      </c>
      <c s="36">
        <v>0</v>
      </c>
      <c s="36">
        <f>ROUND(G46*H46,6)</f>
      </c>
      <c r="L46" s="38">
        <v>0</v>
      </c>
      <c s="32">
        <f>ROUND(ROUND(L46,2)*ROUND(G46,3),2)</f>
      </c>
      <c s="36" t="s">
        <v>62</v>
      </c>
      <c>
        <f>(M46*21)/100</f>
      </c>
      <c t="s">
        <v>28</v>
      </c>
    </row>
    <row r="47" spans="1:5" ht="12.75">
      <c r="A47" s="35" t="s">
        <v>56</v>
      </c>
      <c r="E47" s="39" t="s">
        <v>9315</v>
      </c>
    </row>
    <row r="48" spans="1:5" ht="12.75">
      <c r="A48" s="35" t="s">
        <v>57</v>
      </c>
      <c r="E48" s="40" t="s">
        <v>5</v>
      </c>
    </row>
    <row r="49" spans="1:5" ht="140.25">
      <c r="A49" t="s">
        <v>58</v>
      </c>
      <c r="E49" s="39" t="s">
        <v>9316</v>
      </c>
    </row>
    <row r="50" spans="1:16" ht="12.75">
      <c r="A50" t="s">
        <v>50</v>
      </c>
      <c s="34" t="s">
        <v>94</v>
      </c>
      <c s="34" t="s">
        <v>9317</v>
      </c>
      <c s="35" t="s">
        <v>5</v>
      </c>
      <c s="6" t="s">
        <v>9318</v>
      </c>
      <c s="36" t="s">
        <v>54</v>
      </c>
      <c s="37">
        <v>79</v>
      </c>
      <c s="36">
        <v>0</v>
      </c>
      <c s="36">
        <f>ROUND(G50*H50,6)</f>
      </c>
      <c r="L50" s="38">
        <v>0</v>
      </c>
      <c s="32">
        <f>ROUND(ROUND(L50,2)*ROUND(G50,3),2)</f>
      </c>
      <c s="36" t="s">
        <v>55</v>
      </c>
      <c>
        <f>(M50*21)/100</f>
      </c>
      <c t="s">
        <v>28</v>
      </c>
    </row>
    <row r="51" spans="1:5" ht="12.75">
      <c r="A51" s="35" t="s">
        <v>56</v>
      </c>
      <c r="E51" s="39" t="s">
        <v>9318</v>
      </c>
    </row>
    <row r="52" spans="1:5" ht="12.75">
      <c r="A52" s="35" t="s">
        <v>57</v>
      </c>
      <c r="E52" s="40" t="s">
        <v>5</v>
      </c>
    </row>
    <row r="53" spans="1:5" ht="140.25">
      <c r="A53" t="s">
        <v>58</v>
      </c>
      <c r="E53" s="39" t="s">
        <v>9319</v>
      </c>
    </row>
    <row r="54" spans="1:16" ht="25.5">
      <c r="A54" t="s">
        <v>50</v>
      </c>
      <c s="34" t="s">
        <v>98</v>
      </c>
      <c s="34" t="s">
        <v>9320</v>
      </c>
      <c s="35" t="s">
        <v>5</v>
      </c>
      <c s="6" t="s">
        <v>9321</v>
      </c>
      <c s="36" t="s">
        <v>54</v>
      </c>
      <c s="37">
        <v>79</v>
      </c>
      <c s="36">
        <v>0</v>
      </c>
      <c s="36">
        <f>ROUND(G54*H54,6)</f>
      </c>
      <c r="L54" s="38">
        <v>0</v>
      </c>
      <c s="32">
        <f>ROUND(ROUND(L54,2)*ROUND(G54,3),2)</f>
      </c>
      <c s="36" t="s">
        <v>62</v>
      </c>
      <c>
        <f>(M54*21)/100</f>
      </c>
      <c t="s">
        <v>28</v>
      </c>
    </row>
    <row r="55" spans="1:5" ht="38.25">
      <c r="A55" s="35" t="s">
        <v>56</v>
      </c>
      <c r="E55" s="39" t="s">
        <v>9322</v>
      </c>
    </row>
    <row r="56" spans="1:5" ht="12.75">
      <c r="A56" s="35" t="s">
        <v>57</v>
      </c>
      <c r="E56" s="40" t="s">
        <v>5</v>
      </c>
    </row>
    <row r="57" spans="1:5" ht="140.25">
      <c r="A57" t="s">
        <v>58</v>
      </c>
      <c r="E57" s="39" t="s">
        <v>9323</v>
      </c>
    </row>
    <row r="58" spans="1:16" ht="12.75">
      <c r="A58" t="s">
        <v>50</v>
      </c>
      <c s="34" t="s">
        <v>102</v>
      </c>
      <c s="34" t="s">
        <v>9324</v>
      </c>
      <c s="35" t="s">
        <v>5</v>
      </c>
      <c s="6" t="s">
        <v>9325</v>
      </c>
      <c s="36" t="s">
        <v>54</v>
      </c>
      <c s="37">
        <v>85</v>
      </c>
      <c s="36">
        <v>0</v>
      </c>
      <c s="36">
        <f>ROUND(G58*H58,6)</f>
      </c>
      <c r="L58" s="38">
        <v>0</v>
      </c>
      <c s="32">
        <f>ROUND(ROUND(L58,2)*ROUND(G58,3),2)</f>
      </c>
      <c s="36" t="s">
        <v>55</v>
      </c>
      <c>
        <f>(M58*21)/100</f>
      </c>
      <c t="s">
        <v>28</v>
      </c>
    </row>
    <row r="59" spans="1:5" ht="12.75">
      <c r="A59" s="35" t="s">
        <v>56</v>
      </c>
      <c r="E59" s="39" t="s">
        <v>9325</v>
      </c>
    </row>
    <row r="60" spans="1:5" ht="12.75">
      <c r="A60" s="35" t="s">
        <v>57</v>
      </c>
      <c r="E60" s="40" t="s">
        <v>5</v>
      </c>
    </row>
    <row r="61" spans="1:5" ht="140.25">
      <c r="A61" t="s">
        <v>58</v>
      </c>
      <c r="E61" s="39" t="s">
        <v>9326</v>
      </c>
    </row>
    <row r="62" spans="1:16" ht="25.5">
      <c r="A62" t="s">
        <v>50</v>
      </c>
      <c s="34" t="s">
        <v>106</v>
      </c>
      <c s="34" t="s">
        <v>9327</v>
      </c>
      <c s="35" t="s">
        <v>5</v>
      </c>
      <c s="6" t="s">
        <v>9328</v>
      </c>
      <c s="36" t="s">
        <v>54</v>
      </c>
      <c s="37">
        <v>85</v>
      </c>
      <c s="36">
        <v>0</v>
      </c>
      <c s="36">
        <f>ROUND(G62*H62,6)</f>
      </c>
      <c r="L62" s="38">
        <v>0</v>
      </c>
      <c s="32">
        <f>ROUND(ROUND(L62,2)*ROUND(G62,3),2)</f>
      </c>
      <c s="36" t="s">
        <v>62</v>
      </c>
      <c>
        <f>(M62*21)/100</f>
      </c>
      <c t="s">
        <v>28</v>
      </c>
    </row>
    <row r="63" spans="1:5" ht="25.5">
      <c r="A63" s="35" t="s">
        <v>56</v>
      </c>
      <c r="E63" s="39" t="s">
        <v>9328</v>
      </c>
    </row>
    <row r="64" spans="1:5" ht="12.75">
      <c r="A64" s="35" t="s">
        <v>57</v>
      </c>
      <c r="E64" s="40" t="s">
        <v>5</v>
      </c>
    </row>
    <row r="65" spans="1:5" ht="140.25">
      <c r="A65" t="s">
        <v>58</v>
      </c>
      <c r="E65" s="39" t="s">
        <v>9329</v>
      </c>
    </row>
    <row r="66" spans="1:16" ht="12.75">
      <c r="A66" t="s">
        <v>50</v>
      </c>
      <c s="34" t="s">
        <v>110</v>
      </c>
      <c s="34" t="s">
        <v>9330</v>
      </c>
      <c s="35" t="s">
        <v>5</v>
      </c>
      <c s="6" t="s">
        <v>9331</v>
      </c>
      <c s="36" t="s">
        <v>54</v>
      </c>
      <c s="37">
        <v>3</v>
      </c>
      <c s="36">
        <v>0</v>
      </c>
      <c s="36">
        <f>ROUND(G66*H66,6)</f>
      </c>
      <c r="L66" s="38">
        <v>0</v>
      </c>
      <c s="32">
        <f>ROUND(ROUND(L66,2)*ROUND(G66,3),2)</f>
      </c>
      <c s="36" t="s">
        <v>55</v>
      </c>
      <c>
        <f>(M66*21)/100</f>
      </c>
      <c t="s">
        <v>28</v>
      </c>
    </row>
    <row r="67" spans="1:5" ht="12.75">
      <c r="A67" s="35" t="s">
        <v>56</v>
      </c>
      <c r="E67" s="39" t="s">
        <v>9331</v>
      </c>
    </row>
    <row r="68" spans="1:5" ht="12.75">
      <c r="A68" s="35" t="s">
        <v>57</v>
      </c>
      <c r="E68" s="40" t="s">
        <v>5</v>
      </c>
    </row>
    <row r="69" spans="1:5" ht="140.25">
      <c r="A69" t="s">
        <v>58</v>
      </c>
      <c r="E69" s="39" t="s">
        <v>9332</v>
      </c>
    </row>
    <row r="70" spans="1:16" ht="25.5">
      <c r="A70" t="s">
        <v>50</v>
      </c>
      <c s="34" t="s">
        <v>114</v>
      </c>
      <c s="34" t="s">
        <v>9333</v>
      </c>
      <c s="35" t="s">
        <v>5</v>
      </c>
      <c s="6" t="s">
        <v>9334</v>
      </c>
      <c s="36" t="s">
        <v>54</v>
      </c>
      <c s="37">
        <v>3</v>
      </c>
      <c s="36">
        <v>0</v>
      </c>
      <c s="36">
        <f>ROUND(G70*H70,6)</f>
      </c>
      <c r="L70" s="38">
        <v>0</v>
      </c>
      <c s="32">
        <f>ROUND(ROUND(L70,2)*ROUND(G70,3),2)</f>
      </c>
      <c s="36" t="s">
        <v>62</v>
      </c>
      <c>
        <f>(M70*21)/100</f>
      </c>
      <c t="s">
        <v>28</v>
      </c>
    </row>
    <row r="71" spans="1:5" ht="25.5">
      <c r="A71" s="35" t="s">
        <v>56</v>
      </c>
      <c r="E71" s="39" t="s">
        <v>9334</v>
      </c>
    </row>
    <row r="72" spans="1:5" ht="12.75">
      <c r="A72" s="35" t="s">
        <v>57</v>
      </c>
      <c r="E72" s="40" t="s">
        <v>5</v>
      </c>
    </row>
    <row r="73" spans="1:5" ht="140.25">
      <c r="A73" t="s">
        <v>58</v>
      </c>
      <c r="E73" s="39" t="s">
        <v>9335</v>
      </c>
    </row>
    <row r="74" spans="1:16" ht="12.75">
      <c r="A74" t="s">
        <v>50</v>
      </c>
      <c s="34" t="s">
        <v>118</v>
      </c>
      <c s="34" t="s">
        <v>9336</v>
      </c>
      <c s="35" t="s">
        <v>5</v>
      </c>
      <c s="6" t="s">
        <v>9337</v>
      </c>
      <c s="36" t="s">
        <v>54</v>
      </c>
      <c s="37">
        <v>63</v>
      </c>
      <c s="36">
        <v>0</v>
      </c>
      <c s="36">
        <f>ROUND(G74*H74,6)</f>
      </c>
      <c r="L74" s="38">
        <v>0</v>
      </c>
      <c s="32">
        <f>ROUND(ROUND(L74,2)*ROUND(G74,3),2)</f>
      </c>
      <c s="36" t="s">
        <v>62</v>
      </c>
      <c>
        <f>(M74*21)/100</f>
      </c>
      <c t="s">
        <v>28</v>
      </c>
    </row>
    <row r="75" spans="1:5" ht="12.75">
      <c r="A75" s="35" t="s">
        <v>56</v>
      </c>
      <c r="E75" s="39" t="s">
        <v>9337</v>
      </c>
    </row>
    <row r="76" spans="1:5" ht="25.5">
      <c r="A76" s="35" t="s">
        <v>57</v>
      </c>
      <c r="E76" s="42" t="s">
        <v>9338</v>
      </c>
    </row>
    <row r="77" spans="1:5" ht="140.25">
      <c r="A77" t="s">
        <v>58</v>
      </c>
      <c r="E77" s="39" t="s">
        <v>9339</v>
      </c>
    </row>
    <row r="78" spans="1:16" ht="25.5">
      <c r="A78" t="s">
        <v>50</v>
      </c>
      <c s="34" t="s">
        <v>122</v>
      </c>
      <c s="34" t="s">
        <v>9340</v>
      </c>
      <c s="35" t="s">
        <v>5</v>
      </c>
      <c s="6" t="s">
        <v>9341</v>
      </c>
      <c s="36" t="s">
        <v>54</v>
      </c>
      <c s="37">
        <v>11</v>
      </c>
      <c s="36">
        <v>0</v>
      </c>
      <c s="36">
        <f>ROUND(G78*H78,6)</f>
      </c>
      <c r="L78" s="38">
        <v>0</v>
      </c>
      <c s="32">
        <f>ROUND(ROUND(L78,2)*ROUND(G78,3),2)</f>
      </c>
      <c s="36" t="s">
        <v>62</v>
      </c>
      <c>
        <f>(M78*21)/100</f>
      </c>
      <c t="s">
        <v>28</v>
      </c>
    </row>
    <row r="79" spans="1:5" ht="25.5">
      <c r="A79" s="35" t="s">
        <v>56</v>
      </c>
      <c r="E79" s="39" t="s">
        <v>9341</v>
      </c>
    </row>
    <row r="80" spans="1:5" ht="25.5">
      <c r="A80" s="35" t="s">
        <v>57</v>
      </c>
      <c r="E80" s="42" t="s">
        <v>9342</v>
      </c>
    </row>
    <row r="81" spans="1:5" ht="140.25">
      <c r="A81" t="s">
        <v>58</v>
      </c>
      <c r="E81" s="39" t="s">
        <v>9343</v>
      </c>
    </row>
    <row r="82" spans="1:16" ht="12.75">
      <c r="A82" t="s">
        <v>50</v>
      </c>
      <c s="34" t="s">
        <v>126</v>
      </c>
      <c s="34" t="s">
        <v>9344</v>
      </c>
      <c s="35" t="s">
        <v>5</v>
      </c>
      <c s="6" t="s">
        <v>9345</v>
      </c>
      <c s="36" t="s">
        <v>54</v>
      </c>
      <c s="37">
        <v>61</v>
      </c>
      <c s="36">
        <v>0</v>
      </c>
      <c s="36">
        <f>ROUND(G82*H82,6)</f>
      </c>
      <c r="L82" s="38">
        <v>0</v>
      </c>
      <c s="32">
        <f>ROUND(ROUND(L82,2)*ROUND(G82,3),2)</f>
      </c>
      <c s="36" t="s">
        <v>62</v>
      </c>
      <c>
        <f>(M82*21)/100</f>
      </c>
      <c t="s">
        <v>28</v>
      </c>
    </row>
    <row r="83" spans="1:5" ht="12.75">
      <c r="A83" s="35" t="s">
        <v>56</v>
      </c>
      <c r="E83" s="39" t="s">
        <v>9345</v>
      </c>
    </row>
    <row r="84" spans="1:5" ht="25.5">
      <c r="A84" s="35" t="s">
        <v>57</v>
      </c>
      <c r="E84" s="42" t="s">
        <v>9346</v>
      </c>
    </row>
    <row r="85" spans="1:5" ht="140.25">
      <c r="A85" t="s">
        <v>58</v>
      </c>
      <c r="E85" s="39" t="s">
        <v>9347</v>
      </c>
    </row>
    <row r="86" spans="1:13" ht="12.75">
      <c r="A86" t="s">
        <v>47</v>
      </c>
      <c r="C86" s="31" t="s">
        <v>5368</v>
      </c>
      <c r="E86" s="33" t="s">
        <v>5369</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132</v>
      </c>
      <c s="34" t="s">
        <v>9348</v>
      </c>
      <c s="35" t="s">
        <v>5</v>
      </c>
      <c s="6" t="s">
        <v>9349</v>
      </c>
      <c s="36" t="s">
        <v>54</v>
      </c>
      <c s="37">
        <v>22</v>
      </c>
      <c s="36">
        <v>0</v>
      </c>
      <c s="36">
        <f>ROUND(G87*H87,6)</f>
      </c>
      <c r="L87" s="38">
        <v>0</v>
      </c>
      <c s="32">
        <f>ROUND(ROUND(L87,2)*ROUND(G87,3),2)</f>
      </c>
      <c s="36" t="s">
        <v>62</v>
      </c>
      <c>
        <f>(M87*21)/100</f>
      </c>
      <c t="s">
        <v>28</v>
      </c>
    </row>
    <row r="88" spans="1:5" ht="12.75">
      <c r="A88" s="35" t="s">
        <v>56</v>
      </c>
      <c r="E88" s="39" t="s">
        <v>9349</v>
      </c>
    </row>
    <row r="89" spans="1:5" ht="12.75">
      <c r="A89" s="35" t="s">
        <v>57</v>
      </c>
      <c r="E89" s="40" t="s">
        <v>5</v>
      </c>
    </row>
    <row r="90" spans="1:5" ht="89.25">
      <c r="A90" t="s">
        <v>58</v>
      </c>
      <c r="E90" s="39" t="s">
        <v>9350</v>
      </c>
    </row>
    <row r="91" spans="1:16" ht="25.5">
      <c r="A91" t="s">
        <v>50</v>
      </c>
      <c s="34" t="s">
        <v>136</v>
      </c>
      <c s="34" t="s">
        <v>9351</v>
      </c>
      <c s="35" t="s">
        <v>5</v>
      </c>
      <c s="6" t="s">
        <v>9352</v>
      </c>
      <c s="36" t="s">
        <v>54</v>
      </c>
      <c s="37">
        <v>1</v>
      </c>
      <c s="36">
        <v>0</v>
      </c>
      <c s="36">
        <f>ROUND(G91*H91,6)</f>
      </c>
      <c r="L91" s="38">
        <v>0</v>
      </c>
      <c s="32">
        <f>ROUND(ROUND(L91,2)*ROUND(G91,3),2)</f>
      </c>
      <c s="36" t="s">
        <v>62</v>
      </c>
      <c>
        <f>(M91*21)/100</f>
      </c>
      <c t="s">
        <v>28</v>
      </c>
    </row>
    <row r="92" spans="1:5" ht="25.5">
      <c r="A92" s="35" t="s">
        <v>56</v>
      </c>
      <c r="E92" s="39" t="s">
        <v>9352</v>
      </c>
    </row>
    <row r="93" spans="1:5" ht="25.5">
      <c r="A93" s="35" t="s">
        <v>57</v>
      </c>
      <c r="E93" s="42" t="s">
        <v>9353</v>
      </c>
    </row>
    <row r="94" spans="1:5" ht="140.25">
      <c r="A94" t="s">
        <v>58</v>
      </c>
      <c r="E94" s="39" t="s">
        <v>9354</v>
      </c>
    </row>
    <row r="95" spans="1:16" ht="25.5">
      <c r="A95" t="s">
        <v>50</v>
      </c>
      <c s="34" t="s">
        <v>140</v>
      </c>
      <c s="34" t="s">
        <v>9355</v>
      </c>
      <c s="35" t="s">
        <v>5</v>
      </c>
      <c s="6" t="s">
        <v>9356</v>
      </c>
      <c s="36" t="s">
        <v>54</v>
      </c>
      <c s="37">
        <v>1</v>
      </c>
      <c s="36">
        <v>0</v>
      </c>
      <c s="36">
        <f>ROUND(G95*H95,6)</f>
      </c>
      <c r="L95" s="38">
        <v>0</v>
      </c>
      <c s="32">
        <f>ROUND(ROUND(L95,2)*ROUND(G95,3),2)</f>
      </c>
      <c s="36" t="s">
        <v>62</v>
      </c>
      <c>
        <f>(M95*21)/100</f>
      </c>
      <c t="s">
        <v>28</v>
      </c>
    </row>
    <row r="96" spans="1:5" ht="25.5">
      <c r="A96" s="35" t="s">
        <v>56</v>
      </c>
      <c r="E96" s="39" t="s">
        <v>9356</v>
      </c>
    </row>
    <row r="97" spans="1:5" ht="25.5">
      <c r="A97" s="35" t="s">
        <v>57</v>
      </c>
      <c r="E97" s="42" t="s">
        <v>9357</v>
      </c>
    </row>
    <row r="98" spans="1:5" ht="140.25">
      <c r="A98" t="s">
        <v>58</v>
      </c>
      <c r="E98" s="39" t="s">
        <v>9358</v>
      </c>
    </row>
    <row r="99" spans="1:16" ht="25.5">
      <c r="A99" t="s">
        <v>50</v>
      </c>
      <c s="34" t="s">
        <v>144</v>
      </c>
      <c s="34" t="s">
        <v>9359</v>
      </c>
      <c s="35" t="s">
        <v>5</v>
      </c>
      <c s="6" t="s">
        <v>9360</v>
      </c>
      <c s="36" t="s">
        <v>54</v>
      </c>
      <c s="37">
        <v>1</v>
      </c>
      <c s="36">
        <v>0</v>
      </c>
      <c s="36">
        <f>ROUND(G99*H99,6)</f>
      </c>
      <c r="L99" s="38">
        <v>0</v>
      </c>
      <c s="32">
        <f>ROUND(ROUND(L99,2)*ROUND(G99,3),2)</f>
      </c>
      <c s="36" t="s">
        <v>62</v>
      </c>
      <c>
        <f>(M99*21)/100</f>
      </c>
      <c t="s">
        <v>28</v>
      </c>
    </row>
    <row r="100" spans="1:5" ht="25.5">
      <c r="A100" s="35" t="s">
        <v>56</v>
      </c>
      <c r="E100" s="39" t="s">
        <v>9360</v>
      </c>
    </row>
    <row r="101" spans="1:5" ht="25.5">
      <c r="A101" s="35" t="s">
        <v>57</v>
      </c>
      <c r="E101" s="42" t="s">
        <v>9361</v>
      </c>
    </row>
    <row r="102" spans="1:5" ht="140.25">
      <c r="A102" t="s">
        <v>58</v>
      </c>
      <c r="E102" s="39" t="s">
        <v>9362</v>
      </c>
    </row>
    <row r="103" spans="1:16" ht="25.5">
      <c r="A103" t="s">
        <v>50</v>
      </c>
      <c s="34" t="s">
        <v>148</v>
      </c>
      <c s="34" t="s">
        <v>9363</v>
      </c>
      <c s="35" t="s">
        <v>5</v>
      </c>
      <c s="6" t="s">
        <v>9364</v>
      </c>
      <c s="36" t="s">
        <v>54</v>
      </c>
      <c s="37">
        <v>1</v>
      </c>
      <c s="36">
        <v>0</v>
      </c>
      <c s="36">
        <f>ROUND(G103*H103,6)</f>
      </c>
      <c r="L103" s="38">
        <v>0</v>
      </c>
      <c s="32">
        <f>ROUND(ROUND(L103,2)*ROUND(G103,3),2)</f>
      </c>
      <c s="36" t="s">
        <v>62</v>
      </c>
      <c>
        <f>(M103*21)/100</f>
      </c>
      <c t="s">
        <v>28</v>
      </c>
    </row>
    <row r="104" spans="1:5" ht="25.5">
      <c r="A104" s="35" t="s">
        <v>56</v>
      </c>
      <c r="E104" s="39" t="s">
        <v>9364</v>
      </c>
    </row>
    <row r="105" spans="1:5" ht="25.5">
      <c r="A105" s="35" t="s">
        <v>57</v>
      </c>
      <c r="E105" s="42" t="s">
        <v>9365</v>
      </c>
    </row>
    <row r="106" spans="1:5" ht="140.25">
      <c r="A106" t="s">
        <v>58</v>
      </c>
      <c r="E106" s="39" t="s">
        <v>9366</v>
      </c>
    </row>
    <row r="107" spans="1:16" ht="25.5">
      <c r="A107" t="s">
        <v>50</v>
      </c>
      <c s="34" t="s">
        <v>151</v>
      </c>
      <c s="34" t="s">
        <v>9367</v>
      </c>
      <c s="35" t="s">
        <v>5</v>
      </c>
      <c s="6" t="s">
        <v>9368</v>
      </c>
      <c s="36" t="s">
        <v>54</v>
      </c>
      <c s="37">
        <v>1</v>
      </c>
      <c s="36">
        <v>0</v>
      </c>
      <c s="36">
        <f>ROUND(G107*H107,6)</f>
      </c>
      <c r="L107" s="38">
        <v>0</v>
      </c>
      <c s="32">
        <f>ROUND(ROUND(L107,2)*ROUND(G107,3),2)</f>
      </c>
      <c s="36" t="s">
        <v>62</v>
      </c>
      <c>
        <f>(M107*21)/100</f>
      </c>
      <c t="s">
        <v>28</v>
      </c>
    </row>
    <row r="108" spans="1:5" ht="25.5">
      <c r="A108" s="35" t="s">
        <v>56</v>
      </c>
      <c r="E108" s="39" t="s">
        <v>9368</v>
      </c>
    </row>
    <row r="109" spans="1:5" ht="25.5">
      <c r="A109" s="35" t="s">
        <v>57</v>
      </c>
      <c r="E109" s="42" t="s">
        <v>9369</v>
      </c>
    </row>
    <row r="110" spans="1:5" ht="140.25">
      <c r="A110" t="s">
        <v>58</v>
      </c>
      <c r="E110" s="39" t="s">
        <v>9370</v>
      </c>
    </row>
    <row r="111" spans="1:16" ht="25.5">
      <c r="A111" t="s">
        <v>50</v>
      </c>
      <c s="34" t="s">
        <v>155</v>
      </c>
      <c s="34" t="s">
        <v>9371</v>
      </c>
      <c s="35" t="s">
        <v>5</v>
      </c>
      <c s="6" t="s">
        <v>9372</v>
      </c>
      <c s="36" t="s">
        <v>54</v>
      </c>
      <c s="37">
        <v>1</v>
      </c>
      <c s="36">
        <v>0</v>
      </c>
      <c s="36">
        <f>ROUND(G111*H111,6)</f>
      </c>
      <c r="L111" s="38">
        <v>0</v>
      </c>
      <c s="32">
        <f>ROUND(ROUND(L111,2)*ROUND(G111,3),2)</f>
      </c>
      <c s="36" t="s">
        <v>62</v>
      </c>
      <c>
        <f>(M111*21)/100</f>
      </c>
      <c t="s">
        <v>28</v>
      </c>
    </row>
    <row r="112" spans="1:5" ht="25.5">
      <c r="A112" s="35" t="s">
        <v>56</v>
      </c>
      <c r="E112" s="39" t="s">
        <v>9372</v>
      </c>
    </row>
    <row r="113" spans="1:5" ht="25.5">
      <c r="A113" s="35" t="s">
        <v>57</v>
      </c>
      <c r="E113" s="42" t="s">
        <v>9373</v>
      </c>
    </row>
    <row r="114" spans="1:5" ht="140.25">
      <c r="A114" t="s">
        <v>58</v>
      </c>
      <c r="E114" s="39" t="s">
        <v>9374</v>
      </c>
    </row>
    <row r="115" spans="1:16" ht="25.5">
      <c r="A115" t="s">
        <v>50</v>
      </c>
      <c s="34" t="s">
        <v>159</v>
      </c>
      <c s="34" t="s">
        <v>9375</v>
      </c>
      <c s="35" t="s">
        <v>5</v>
      </c>
      <c s="6" t="s">
        <v>9376</v>
      </c>
      <c s="36" t="s">
        <v>54</v>
      </c>
      <c s="37">
        <v>1</v>
      </c>
      <c s="36">
        <v>0</v>
      </c>
      <c s="36">
        <f>ROUND(G115*H115,6)</f>
      </c>
      <c r="L115" s="38">
        <v>0</v>
      </c>
      <c s="32">
        <f>ROUND(ROUND(L115,2)*ROUND(G115,3),2)</f>
      </c>
      <c s="36" t="s">
        <v>62</v>
      </c>
      <c>
        <f>(M115*21)/100</f>
      </c>
      <c t="s">
        <v>28</v>
      </c>
    </row>
    <row r="116" spans="1:5" ht="25.5">
      <c r="A116" s="35" t="s">
        <v>56</v>
      </c>
      <c r="E116" s="39" t="s">
        <v>9376</v>
      </c>
    </row>
    <row r="117" spans="1:5" ht="25.5">
      <c r="A117" s="35" t="s">
        <v>57</v>
      </c>
      <c r="E117" s="42" t="s">
        <v>9377</v>
      </c>
    </row>
    <row r="118" spans="1:5" ht="140.25">
      <c r="A118" t="s">
        <v>58</v>
      </c>
      <c r="E118" s="39" t="s">
        <v>9378</v>
      </c>
    </row>
    <row r="119" spans="1:16" ht="25.5">
      <c r="A119" t="s">
        <v>50</v>
      </c>
      <c s="34" t="s">
        <v>163</v>
      </c>
      <c s="34" t="s">
        <v>9379</v>
      </c>
      <c s="35" t="s">
        <v>5</v>
      </c>
      <c s="6" t="s">
        <v>9380</v>
      </c>
      <c s="36" t="s">
        <v>54</v>
      </c>
      <c s="37">
        <v>1</v>
      </c>
      <c s="36">
        <v>0</v>
      </c>
      <c s="36">
        <f>ROUND(G119*H119,6)</f>
      </c>
      <c r="L119" s="38">
        <v>0</v>
      </c>
      <c s="32">
        <f>ROUND(ROUND(L119,2)*ROUND(G119,3),2)</f>
      </c>
      <c s="36" t="s">
        <v>62</v>
      </c>
      <c>
        <f>(M119*21)/100</f>
      </c>
      <c t="s">
        <v>28</v>
      </c>
    </row>
    <row r="120" spans="1:5" ht="25.5">
      <c r="A120" s="35" t="s">
        <v>56</v>
      </c>
      <c r="E120" s="39" t="s">
        <v>9380</v>
      </c>
    </row>
    <row r="121" spans="1:5" ht="25.5">
      <c r="A121" s="35" t="s">
        <v>57</v>
      </c>
      <c r="E121" s="42" t="s">
        <v>9381</v>
      </c>
    </row>
    <row r="122" spans="1:5" ht="140.25">
      <c r="A122" t="s">
        <v>58</v>
      </c>
      <c r="E122" s="39" t="s">
        <v>9382</v>
      </c>
    </row>
    <row r="123" spans="1:16" ht="25.5">
      <c r="A123" t="s">
        <v>50</v>
      </c>
      <c s="34" t="s">
        <v>169</v>
      </c>
      <c s="34" t="s">
        <v>9383</v>
      </c>
      <c s="35" t="s">
        <v>5</v>
      </c>
      <c s="6" t="s">
        <v>9384</v>
      </c>
      <c s="36" t="s">
        <v>54</v>
      </c>
      <c s="37">
        <v>1</v>
      </c>
      <c s="36">
        <v>0</v>
      </c>
      <c s="36">
        <f>ROUND(G123*H123,6)</f>
      </c>
      <c r="L123" s="38">
        <v>0</v>
      </c>
      <c s="32">
        <f>ROUND(ROUND(L123,2)*ROUND(G123,3),2)</f>
      </c>
      <c s="36" t="s">
        <v>62</v>
      </c>
      <c>
        <f>(M123*21)/100</f>
      </c>
      <c t="s">
        <v>28</v>
      </c>
    </row>
    <row r="124" spans="1:5" ht="25.5">
      <c r="A124" s="35" t="s">
        <v>56</v>
      </c>
      <c r="E124" s="39" t="s">
        <v>9384</v>
      </c>
    </row>
    <row r="125" spans="1:5" ht="25.5">
      <c r="A125" s="35" t="s">
        <v>57</v>
      </c>
      <c r="E125" s="42" t="s">
        <v>9385</v>
      </c>
    </row>
    <row r="126" spans="1:5" ht="140.25">
      <c r="A126" t="s">
        <v>58</v>
      </c>
      <c r="E126" s="39" t="s">
        <v>9386</v>
      </c>
    </row>
    <row r="127" spans="1:16" ht="25.5">
      <c r="A127" t="s">
        <v>50</v>
      </c>
      <c s="34" t="s">
        <v>173</v>
      </c>
      <c s="34" t="s">
        <v>9387</v>
      </c>
      <c s="35" t="s">
        <v>5</v>
      </c>
      <c s="6" t="s">
        <v>9388</v>
      </c>
      <c s="36" t="s">
        <v>54</v>
      </c>
      <c s="37">
        <v>1</v>
      </c>
      <c s="36">
        <v>0</v>
      </c>
      <c s="36">
        <f>ROUND(G127*H127,6)</f>
      </c>
      <c r="L127" s="38">
        <v>0</v>
      </c>
      <c s="32">
        <f>ROUND(ROUND(L127,2)*ROUND(G127,3),2)</f>
      </c>
      <c s="36" t="s">
        <v>62</v>
      </c>
      <c>
        <f>(M127*21)/100</f>
      </c>
      <c t="s">
        <v>28</v>
      </c>
    </row>
    <row r="128" spans="1:5" ht="25.5">
      <c r="A128" s="35" t="s">
        <v>56</v>
      </c>
      <c r="E128" s="39" t="s">
        <v>9388</v>
      </c>
    </row>
    <row r="129" spans="1:5" ht="25.5">
      <c r="A129" s="35" t="s">
        <v>57</v>
      </c>
      <c r="E129" s="42" t="s">
        <v>9389</v>
      </c>
    </row>
    <row r="130" spans="1:5" ht="140.25">
      <c r="A130" t="s">
        <v>58</v>
      </c>
      <c r="E130" s="39" t="s">
        <v>9390</v>
      </c>
    </row>
    <row r="131" spans="1:16" ht="25.5">
      <c r="A131" t="s">
        <v>50</v>
      </c>
      <c s="34" t="s">
        <v>177</v>
      </c>
      <c s="34" t="s">
        <v>9391</v>
      </c>
      <c s="35" t="s">
        <v>5</v>
      </c>
      <c s="6" t="s">
        <v>9392</v>
      </c>
      <c s="36" t="s">
        <v>54</v>
      </c>
      <c s="37">
        <v>1</v>
      </c>
      <c s="36">
        <v>0</v>
      </c>
      <c s="36">
        <f>ROUND(G131*H131,6)</f>
      </c>
      <c r="L131" s="38">
        <v>0</v>
      </c>
      <c s="32">
        <f>ROUND(ROUND(L131,2)*ROUND(G131,3),2)</f>
      </c>
      <c s="36" t="s">
        <v>62</v>
      </c>
      <c>
        <f>(M131*21)/100</f>
      </c>
      <c t="s">
        <v>28</v>
      </c>
    </row>
    <row r="132" spans="1:5" ht="25.5">
      <c r="A132" s="35" t="s">
        <v>56</v>
      </c>
      <c r="E132" s="39" t="s">
        <v>9392</v>
      </c>
    </row>
    <row r="133" spans="1:5" ht="25.5">
      <c r="A133" s="35" t="s">
        <v>57</v>
      </c>
      <c r="E133" s="42" t="s">
        <v>9393</v>
      </c>
    </row>
    <row r="134" spans="1:5" ht="140.25">
      <c r="A134" t="s">
        <v>58</v>
      </c>
      <c r="E134" s="39" t="s">
        <v>9394</v>
      </c>
    </row>
    <row r="135" spans="1:16" ht="25.5">
      <c r="A135" t="s">
        <v>50</v>
      </c>
      <c s="34" t="s">
        <v>181</v>
      </c>
      <c s="34" t="s">
        <v>9395</v>
      </c>
      <c s="35" t="s">
        <v>5</v>
      </c>
      <c s="6" t="s">
        <v>9396</v>
      </c>
      <c s="36" t="s">
        <v>54</v>
      </c>
      <c s="37">
        <v>1</v>
      </c>
      <c s="36">
        <v>0</v>
      </c>
      <c s="36">
        <f>ROUND(G135*H135,6)</f>
      </c>
      <c r="L135" s="38">
        <v>0</v>
      </c>
      <c s="32">
        <f>ROUND(ROUND(L135,2)*ROUND(G135,3),2)</f>
      </c>
      <c s="36" t="s">
        <v>62</v>
      </c>
      <c>
        <f>(M135*21)/100</f>
      </c>
      <c t="s">
        <v>28</v>
      </c>
    </row>
    <row r="136" spans="1:5" ht="25.5">
      <c r="A136" s="35" t="s">
        <v>56</v>
      </c>
      <c r="E136" s="39" t="s">
        <v>9396</v>
      </c>
    </row>
    <row r="137" spans="1:5" ht="25.5">
      <c r="A137" s="35" t="s">
        <v>57</v>
      </c>
      <c r="E137" s="42" t="s">
        <v>9397</v>
      </c>
    </row>
    <row r="138" spans="1:5" ht="140.25">
      <c r="A138" t="s">
        <v>58</v>
      </c>
      <c r="E138" s="39" t="s">
        <v>9398</v>
      </c>
    </row>
    <row r="139" spans="1:16" ht="25.5">
      <c r="A139" t="s">
        <v>50</v>
      </c>
      <c s="34" t="s">
        <v>185</v>
      </c>
      <c s="34" t="s">
        <v>9399</v>
      </c>
      <c s="35" t="s">
        <v>5</v>
      </c>
      <c s="6" t="s">
        <v>9400</v>
      </c>
      <c s="36" t="s">
        <v>54</v>
      </c>
      <c s="37">
        <v>1</v>
      </c>
      <c s="36">
        <v>0</v>
      </c>
      <c s="36">
        <f>ROUND(G139*H139,6)</f>
      </c>
      <c r="L139" s="38">
        <v>0</v>
      </c>
      <c s="32">
        <f>ROUND(ROUND(L139,2)*ROUND(G139,3),2)</f>
      </c>
      <c s="36" t="s">
        <v>62</v>
      </c>
      <c>
        <f>(M139*21)/100</f>
      </c>
      <c t="s">
        <v>28</v>
      </c>
    </row>
    <row r="140" spans="1:5" ht="25.5">
      <c r="A140" s="35" t="s">
        <v>56</v>
      </c>
      <c r="E140" s="39" t="s">
        <v>9400</v>
      </c>
    </row>
    <row r="141" spans="1:5" ht="25.5">
      <c r="A141" s="35" t="s">
        <v>57</v>
      </c>
      <c r="E141" s="42" t="s">
        <v>9401</v>
      </c>
    </row>
    <row r="142" spans="1:5" ht="140.25">
      <c r="A142" t="s">
        <v>58</v>
      </c>
      <c r="E142" s="39" t="s">
        <v>9402</v>
      </c>
    </row>
    <row r="143" spans="1:16" ht="25.5">
      <c r="A143" t="s">
        <v>50</v>
      </c>
      <c s="34" t="s">
        <v>189</v>
      </c>
      <c s="34" t="s">
        <v>9403</v>
      </c>
      <c s="35" t="s">
        <v>5</v>
      </c>
      <c s="6" t="s">
        <v>9404</v>
      </c>
      <c s="36" t="s">
        <v>54</v>
      </c>
      <c s="37">
        <v>1</v>
      </c>
      <c s="36">
        <v>0</v>
      </c>
      <c s="36">
        <f>ROUND(G143*H143,6)</f>
      </c>
      <c r="L143" s="38">
        <v>0</v>
      </c>
      <c s="32">
        <f>ROUND(ROUND(L143,2)*ROUND(G143,3),2)</f>
      </c>
      <c s="36" t="s">
        <v>62</v>
      </c>
      <c>
        <f>(M143*21)/100</f>
      </c>
      <c t="s">
        <v>28</v>
      </c>
    </row>
    <row r="144" spans="1:5" ht="25.5">
      <c r="A144" s="35" t="s">
        <v>56</v>
      </c>
      <c r="E144" s="39" t="s">
        <v>9404</v>
      </c>
    </row>
    <row r="145" spans="1:5" ht="25.5">
      <c r="A145" s="35" t="s">
        <v>57</v>
      </c>
      <c r="E145" s="42" t="s">
        <v>9405</v>
      </c>
    </row>
    <row r="146" spans="1:5" ht="140.25">
      <c r="A146" t="s">
        <v>58</v>
      </c>
      <c r="E146" s="39" t="s">
        <v>9406</v>
      </c>
    </row>
    <row r="147" spans="1:16" ht="25.5">
      <c r="A147" t="s">
        <v>50</v>
      </c>
      <c s="34" t="s">
        <v>193</v>
      </c>
      <c s="34" t="s">
        <v>9407</v>
      </c>
      <c s="35" t="s">
        <v>5</v>
      </c>
      <c s="6" t="s">
        <v>9408</v>
      </c>
      <c s="36" t="s">
        <v>54</v>
      </c>
      <c s="37">
        <v>1</v>
      </c>
      <c s="36">
        <v>0</v>
      </c>
      <c s="36">
        <f>ROUND(G147*H147,6)</f>
      </c>
      <c r="L147" s="38">
        <v>0</v>
      </c>
      <c s="32">
        <f>ROUND(ROUND(L147,2)*ROUND(G147,3),2)</f>
      </c>
      <c s="36" t="s">
        <v>62</v>
      </c>
      <c>
        <f>(M147*21)/100</f>
      </c>
      <c t="s">
        <v>28</v>
      </c>
    </row>
    <row r="148" spans="1:5" ht="25.5">
      <c r="A148" s="35" t="s">
        <v>56</v>
      </c>
      <c r="E148" s="39" t="s">
        <v>9408</v>
      </c>
    </row>
    <row r="149" spans="1:5" ht="25.5">
      <c r="A149" s="35" t="s">
        <v>57</v>
      </c>
      <c r="E149" s="42" t="s">
        <v>9409</v>
      </c>
    </row>
    <row r="150" spans="1:5" ht="140.25">
      <c r="A150" t="s">
        <v>58</v>
      </c>
      <c r="E150" s="39" t="s">
        <v>9410</v>
      </c>
    </row>
    <row r="151" spans="1:16" ht="25.5">
      <c r="A151" t="s">
        <v>50</v>
      </c>
      <c s="34" t="s">
        <v>199</v>
      </c>
      <c s="34" t="s">
        <v>9411</v>
      </c>
      <c s="35" t="s">
        <v>5</v>
      </c>
      <c s="6" t="s">
        <v>9412</v>
      </c>
      <c s="36" t="s">
        <v>54</v>
      </c>
      <c s="37">
        <v>1</v>
      </c>
      <c s="36">
        <v>0</v>
      </c>
      <c s="36">
        <f>ROUND(G151*H151,6)</f>
      </c>
      <c r="L151" s="38">
        <v>0</v>
      </c>
      <c s="32">
        <f>ROUND(ROUND(L151,2)*ROUND(G151,3),2)</f>
      </c>
      <c s="36" t="s">
        <v>62</v>
      </c>
      <c>
        <f>(M151*21)/100</f>
      </c>
      <c t="s">
        <v>28</v>
      </c>
    </row>
    <row r="152" spans="1:5" ht="25.5">
      <c r="A152" s="35" t="s">
        <v>56</v>
      </c>
      <c r="E152" s="39" t="s">
        <v>9412</v>
      </c>
    </row>
    <row r="153" spans="1:5" ht="25.5">
      <c r="A153" s="35" t="s">
        <v>57</v>
      </c>
      <c r="E153" s="42" t="s">
        <v>9413</v>
      </c>
    </row>
    <row r="154" spans="1:5" ht="140.25">
      <c r="A154" t="s">
        <v>58</v>
      </c>
      <c r="E154" s="39" t="s">
        <v>9414</v>
      </c>
    </row>
    <row r="155" spans="1:16" ht="25.5">
      <c r="A155" t="s">
        <v>50</v>
      </c>
      <c s="34" t="s">
        <v>204</v>
      </c>
      <c s="34" t="s">
        <v>9415</v>
      </c>
      <c s="35" t="s">
        <v>5</v>
      </c>
      <c s="6" t="s">
        <v>9416</v>
      </c>
      <c s="36" t="s">
        <v>54</v>
      </c>
      <c s="37">
        <v>1</v>
      </c>
      <c s="36">
        <v>0</v>
      </c>
      <c s="36">
        <f>ROUND(G155*H155,6)</f>
      </c>
      <c r="L155" s="38">
        <v>0</v>
      </c>
      <c s="32">
        <f>ROUND(ROUND(L155,2)*ROUND(G155,3),2)</f>
      </c>
      <c s="36" t="s">
        <v>62</v>
      </c>
      <c>
        <f>(M155*21)/100</f>
      </c>
      <c t="s">
        <v>28</v>
      </c>
    </row>
    <row r="156" spans="1:5" ht="25.5">
      <c r="A156" s="35" t="s">
        <v>56</v>
      </c>
      <c r="E156" s="39" t="s">
        <v>9416</v>
      </c>
    </row>
    <row r="157" spans="1:5" ht="25.5">
      <c r="A157" s="35" t="s">
        <v>57</v>
      </c>
      <c r="E157" s="42" t="s">
        <v>9417</v>
      </c>
    </row>
    <row r="158" spans="1:5" ht="140.25">
      <c r="A158" t="s">
        <v>58</v>
      </c>
      <c r="E158" s="39" t="s">
        <v>9418</v>
      </c>
    </row>
    <row r="159" spans="1:16" ht="25.5">
      <c r="A159" t="s">
        <v>50</v>
      </c>
      <c s="34" t="s">
        <v>208</v>
      </c>
      <c s="34" t="s">
        <v>9419</v>
      </c>
      <c s="35" t="s">
        <v>5</v>
      </c>
      <c s="6" t="s">
        <v>9420</v>
      </c>
      <c s="36" t="s">
        <v>54</v>
      </c>
      <c s="37">
        <v>1</v>
      </c>
      <c s="36">
        <v>0</v>
      </c>
      <c s="36">
        <f>ROUND(G159*H159,6)</f>
      </c>
      <c r="L159" s="38">
        <v>0</v>
      </c>
      <c s="32">
        <f>ROUND(ROUND(L159,2)*ROUND(G159,3),2)</f>
      </c>
      <c s="36" t="s">
        <v>62</v>
      </c>
      <c>
        <f>(M159*21)/100</f>
      </c>
      <c t="s">
        <v>28</v>
      </c>
    </row>
    <row r="160" spans="1:5" ht="25.5">
      <c r="A160" s="35" t="s">
        <v>56</v>
      </c>
      <c r="E160" s="39" t="s">
        <v>9420</v>
      </c>
    </row>
    <row r="161" spans="1:5" ht="25.5">
      <c r="A161" s="35" t="s">
        <v>57</v>
      </c>
      <c r="E161" s="42" t="s">
        <v>9421</v>
      </c>
    </row>
    <row r="162" spans="1:5" ht="140.25">
      <c r="A162" t="s">
        <v>58</v>
      </c>
      <c r="E162" s="39" t="s">
        <v>9422</v>
      </c>
    </row>
    <row r="163" spans="1:16" ht="25.5">
      <c r="A163" t="s">
        <v>50</v>
      </c>
      <c s="34" t="s">
        <v>212</v>
      </c>
      <c s="34" t="s">
        <v>9423</v>
      </c>
      <c s="35" t="s">
        <v>5</v>
      </c>
      <c s="6" t="s">
        <v>9424</v>
      </c>
      <c s="36" t="s">
        <v>54</v>
      </c>
      <c s="37">
        <v>1</v>
      </c>
      <c s="36">
        <v>0</v>
      </c>
      <c s="36">
        <f>ROUND(G163*H163,6)</f>
      </c>
      <c r="L163" s="38">
        <v>0</v>
      </c>
      <c s="32">
        <f>ROUND(ROUND(L163,2)*ROUND(G163,3),2)</f>
      </c>
      <c s="36" t="s">
        <v>62</v>
      </c>
      <c>
        <f>(M163*21)/100</f>
      </c>
      <c t="s">
        <v>28</v>
      </c>
    </row>
    <row r="164" spans="1:5" ht="25.5">
      <c r="A164" s="35" t="s">
        <v>56</v>
      </c>
      <c r="E164" s="39" t="s">
        <v>9424</v>
      </c>
    </row>
    <row r="165" spans="1:5" ht="25.5">
      <c r="A165" s="35" t="s">
        <v>57</v>
      </c>
      <c r="E165" s="42" t="s">
        <v>9425</v>
      </c>
    </row>
    <row r="166" spans="1:5" ht="140.25">
      <c r="A166" t="s">
        <v>58</v>
      </c>
      <c r="E166" s="39" t="s">
        <v>9426</v>
      </c>
    </row>
    <row r="167" spans="1:16" ht="25.5">
      <c r="A167" t="s">
        <v>50</v>
      </c>
      <c s="34" t="s">
        <v>216</v>
      </c>
      <c s="34" t="s">
        <v>9427</v>
      </c>
      <c s="35" t="s">
        <v>5</v>
      </c>
      <c s="6" t="s">
        <v>9428</v>
      </c>
      <c s="36" t="s">
        <v>54</v>
      </c>
      <c s="37">
        <v>1</v>
      </c>
      <c s="36">
        <v>0</v>
      </c>
      <c s="36">
        <f>ROUND(G167*H167,6)</f>
      </c>
      <c r="L167" s="38">
        <v>0</v>
      </c>
      <c s="32">
        <f>ROUND(ROUND(L167,2)*ROUND(G167,3),2)</f>
      </c>
      <c s="36" t="s">
        <v>62</v>
      </c>
      <c>
        <f>(M167*21)/100</f>
      </c>
      <c t="s">
        <v>28</v>
      </c>
    </row>
    <row r="168" spans="1:5" ht="25.5">
      <c r="A168" s="35" t="s">
        <v>56</v>
      </c>
      <c r="E168" s="39" t="s">
        <v>9428</v>
      </c>
    </row>
    <row r="169" spans="1:5" ht="25.5">
      <c r="A169" s="35" t="s">
        <v>57</v>
      </c>
      <c r="E169" s="42" t="s">
        <v>9429</v>
      </c>
    </row>
    <row r="170" spans="1:5" ht="140.25">
      <c r="A170" t="s">
        <v>58</v>
      </c>
      <c r="E170" s="39" t="s">
        <v>9430</v>
      </c>
    </row>
    <row r="171" spans="1:16" ht="25.5">
      <c r="A171" t="s">
        <v>50</v>
      </c>
      <c s="34" t="s">
        <v>220</v>
      </c>
      <c s="34" t="s">
        <v>9431</v>
      </c>
      <c s="35" t="s">
        <v>5</v>
      </c>
      <c s="6" t="s">
        <v>9432</v>
      </c>
      <c s="36" t="s">
        <v>54</v>
      </c>
      <c s="37">
        <v>1</v>
      </c>
      <c s="36">
        <v>0</v>
      </c>
      <c s="36">
        <f>ROUND(G171*H171,6)</f>
      </c>
      <c r="L171" s="38">
        <v>0</v>
      </c>
      <c s="32">
        <f>ROUND(ROUND(L171,2)*ROUND(G171,3),2)</f>
      </c>
      <c s="36" t="s">
        <v>62</v>
      </c>
      <c>
        <f>(M171*21)/100</f>
      </c>
      <c t="s">
        <v>28</v>
      </c>
    </row>
    <row r="172" spans="1:5" ht="25.5">
      <c r="A172" s="35" t="s">
        <v>56</v>
      </c>
      <c r="E172" s="39" t="s">
        <v>9432</v>
      </c>
    </row>
    <row r="173" spans="1:5" ht="25.5">
      <c r="A173" s="35" t="s">
        <v>57</v>
      </c>
      <c r="E173" s="42" t="s">
        <v>9433</v>
      </c>
    </row>
    <row r="174" spans="1:5" ht="140.25">
      <c r="A174" t="s">
        <v>58</v>
      </c>
      <c r="E174" s="39" t="s">
        <v>9434</v>
      </c>
    </row>
    <row r="175" spans="1:16" ht="25.5">
      <c r="A175" t="s">
        <v>50</v>
      </c>
      <c s="34" t="s">
        <v>224</v>
      </c>
      <c s="34" t="s">
        <v>9435</v>
      </c>
      <c s="35" t="s">
        <v>5</v>
      </c>
      <c s="6" t="s">
        <v>9436</v>
      </c>
      <c s="36" t="s">
        <v>54</v>
      </c>
      <c s="37">
        <v>1</v>
      </c>
      <c s="36">
        <v>0</v>
      </c>
      <c s="36">
        <f>ROUND(G175*H175,6)</f>
      </c>
      <c r="L175" s="38">
        <v>0</v>
      </c>
      <c s="32">
        <f>ROUND(ROUND(L175,2)*ROUND(G175,3),2)</f>
      </c>
      <c s="36" t="s">
        <v>62</v>
      </c>
      <c>
        <f>(M175*21)/100</f>
      </c>
      <c t="s">
        <v>28</v>
      </c>
    </row>
    <row r="176" spans="1:5" ht="25.5">
      <c r="A176" s="35" t="s">
        <v>56</v>
      </c>
      <c r="E176" s="39" t="s">
        <v>9436</v>
      </c>
    </row>
    <row r="177" spans="1:5" ht="25.5">
      <c r="A177" s="35" t="s">
        <v>57</v>
      </c>
      <c r="E177" s="42" t="s">
        <v>9437</v>
      </c>
    </row>
    <row r="178" spans="1:5" ht="140.25">
      <c r="A178" t="s">
        <v>58</v>
      </c>
      <c r="E178" s="39" t="s">
        <v>9438</v>
      </c>
    </row>
    <row r="179" spans="1:13" ht="12.75">
      <c r="A179" t="s">
        <v>47</v>
      </c>
      <c r="C179" s="31" t="s">
        <v>7494</v>
      </c>
      <c r="E179" s="33" t="s">
        <v>8205</v>
      </c>
      <c r="J179" s="32">
        <f>0</f>
      </c>
      <c s="32">
        <f>0</f>
      </c>
      <c s="32">
        <f>0+L180+L184</f>
      </c>
      <c s="32">
        <f>0+M180+M184</f>
      </c>
    </row>
    <row r="180" spans="1:16" ht="12.75">
      <c r="A180" t="s">
        <v>50</v>
      </c>
      <c s="34" t="s">
        <v>228</v>
      </c>
      <c s="34" t="s">
        <v>8242</v>
      </c>
      <c s="35" t="s">
        <v>5</v>
      </c>
      <c s="6" t="s">
        <v>8243</v>
      </c>
      <c s="36" t="s">
        <v>2716</v>
      </c>
      <c s="37">
        <v>1.62</v>
      </c>
      <c s="36">
        <v>0</v>
      </c>
      <c s="36">
        <f>ROUND(G180*H180,6)</f>
      </c>
      <c r="L180" s="38">
        <v>0</v>
      </c>
      <c s="32">
        <f>ROUND(ROUND(L180,2)*ROUND(G180,3),2)</f>
      </c>
      <c s="36" t="s">
        <v>55</v>
      </c>
      <c>
        <f>(M180*21)/100</f>
      </c>
      <c t="s">
        <v>28</v>
      </c>
    </row>
    <row r="181" spans="1:5" ht="12.75">
      <c r="A181" s="35" t="s">
        <v>56</v>
      </c>
      <c r="E181" s="39" t="s">
        <v>8243</v>
      </c>
    </row>
    <row r="182" spans="1:5" ht="25.5">
      <c r="A182" s="35" t="s">
        <v>57</v>
      </c>
      <c r="E182" s="42" t="s">
        <v>9439</v>
      </c>
    </row>
    <row r="183" spans="1:5" ht="140.25">
      <c r="A183" t="s">
        <v>58</v>
      </c>
      <c r="E183" s="39" t="s">
        <v>8245</v>
      </c>
    </row>
    <row r="184" spans="1:16" ht="12.75">
      <c r="A184" t="s">
        <v>50</v>
      </c>
      <c s="34" t="s">
        <v>232</v>
      </c>
      <c s="34" t="s">
        <v>5162</v>
      </c>
      <c s="35" t="s">
        <v>5</v>
      </c>
      <c s="6" t="s">
        <v>9440</v>
      </c>
      <c s="36" t="s">
        <v>54</v>
      </c>
      <c s="37">
        <v>5</v>
      </c>
      <c s="36">
        <v>0</v>
      </c>
      <c s="36">
        <f>ROUND(G184*H184,6)</f>
      </c>
      <c r="L184" s="38">
        <v>0</v>
      </c>
      <c s="32">
        <f>ROUND(ROUND(L184,2)*ROUND(G184,3),2)</f>
      </c>
      <c s="36" t="s">
        <v>62</v>
      </c>
      <c>
        <f>(M184*21)/100</f>
      </c>
      <c t="s">
        <v>28</v>
      </c>
    </row>
    <row r="185" spans="1:5" ht="12.75">
      <c r="A185" s="35" t="s">
        <v>56</v>
      </c>
      <c r="E185" s="39" t="s">
        <v>9440</v>
      </c>
    </row>
    <row r="186" spans="1:5" ht="12.75">
      <c r="A186" s="35" t="s">
        <v>57</v>
      </c>
      <c r="E186" s="40" t="s">
        <v>5</v>
      </c>
    </row>
    <row r="187" spans="1:5" ht="140.25">
      <c r="A187" t="s">
        <v>58</v>
      </c>
      <c r="E187" s="39" t="s">
        <v>9441</v>
      </c>
    </row>
    <row r="188" spans="1:13" ht="12.75">
      <c r="A188" t="s">
        <v>47</v>
      </c>
      <c r="C188" s="31" t="s">
        <v>86</v>
      </c>
      <c r="E188" s="33" t="s">
        <v>8771</v>
      </c>
      <c r="J188" s="32">
        <f>0</f>
      </c>
      <c s="32">
        <f>0</f>
      </c>
      <c s="32">
        <f>0+L189+L193+L197</f>
      </c>
      <c s="32">
        <f>0+M189+M193+M197</f>
      </c>
    </row>
    <row r="189" spans="1:16" ht="12.75">
      <c r="A189" t="s">
        <v>50</v>
      </c>
      <c s="34" t="s">
        <v>236</v>
      </c>
      <c s="34" t="s">
        <v>9442</v>
      </c>
      <c s="35" t="s">
        <v>5</v>
      </c>
      <c s="6" t="s">
        <v>9443</v>
      </c>
      <c s="36" t="s">
        <v>54</v>
      </c>
      <c s="37">
        <v>55</v>
      </c>
      <c s="36">
        <v>0</v>
      </c>
      <c s="36">
        <f>ROUND(G189*H189,6)</f>
      </c>
      <c r="L189" s="38">
        <v>0</v>
      </c>
      <c s="32">
        <f>ROUND(ROUND(L189,2)*ROUND(G189,3),2)</f>
      </c>
      <c s="36" t="s">
        <v>55</v>
      </c>
      <c>
        <f>(M189*21)/100</f>
      </c>
      <c t="s">
        <v>28</v>
      </c>
    </row>
    <row r="190" spans="1:5" ht="12.75">
      <c r="A190" s="35" t="s">
        <v>56</v>
      </c>
      <c r="E190" s="39" t="s">
        <v>9443</v>
      </c>
    </row>
    <row r="191" spans="1:5" ht="12.75">
      <c r="A191" s="35" t="s">
        <v>57</v>
      </c>
      <c r="E191" s="40" t="s">
        <v>5</v>
      </c>
    </row>
    <row r="192" spans="1:5" ht="140.25">
      <c r="A192" t="s">
        <v>58</v>
      </c>
      <c r="E192" s="39" t="s">
        <v>9444</v>
      </c>
    </row>
    <row r="193" spans="1:16" ht="12.75">
      <c r="A193" t="s">
        <v>50</v>
      </c>
      <c s="34" t="s">
        <v>241</v>
      </c>
      <c s="34" t="s">
        <v>9445</v>
      </c>
      <c s="35" t="s">
        <v>5</v>
      </c>
      <c s="6" t="s">
        <v>9446</v>
      </c>
      <c s="36" t="s">
        <v>54</v>
      </c>
      <c s="37">
        <v>54</v>
      </c>
      <c s="36">
        <v>0</v>
      </c>
      <c s="36">
        <f>ROUND(G193*H193,6)</f>
      </c>
      <c r="L193" s="38">
        <v>0</v>
      </c>
      <c s="32">
        <f>ROUND(ROUND(L193,2)*ROUND(G193,3),2)</f>
      </c>
      <c s="36" t="s">
        <v>55</v>
      </c>
      <c>
        <f>(M193*21)/100</f>
      </c>
      <c t="s">
        <v>28</v>
      </c>
    </row>
    <row r="194" spans="1:5" ht="12.75">
      <c r="A194" s="35" t="s">
        <v>56</v>
      </c>
      <c r="E194" s="39" t="s">
        <v>9446</v>
      </c>
    </row>
    <row r="195" spans="1:5" ht="51">
      <c r="A195" s="35" t="s">
        <v>57</v>
      </c>
      <c r="E195" s="42" t="s">
        <v>9447</v>
      </c>
    </row>
    <row r="196" spans="1:5" ht="89.25">
      <c r="A196" t="s">
        <v>58</v>
      </c>
      <c r="E196" s="39" t="s">
        <v>9448</v>
      </c>
    </row>
    <row r="197" spans="1:16" ht="12.75">
      <c r="A197" t="s">
        <v>50</v>
      </c>
      <c s="34" t="s">
        <v>246</v>
      </c>
      <c s="34" t="s">
        <v>9449</v>
      </c>
      <c s="35" t="s">
        <v>5</v>
      </c>
      <c s="6" t="s">
        <v>9450</v>
      </c>
      <c s="36" t="s">
        <v>54</v>
      </c>
      <c s="37">
        <v>1</v>
      </c>
      <c s="36">
        <v>0</v>
      </c>
      <c s="36">
        <f>ROUND(G197*H197,6)</f>
      </c>
      <c r="L197" s="38">
        <v>0</v>
      </c>
      <c s="32">
        <f>ROUND(ROUND(L197,2)*ROUND(G197,3),2)</f>
      </c>
      <c s="36" t="s">
        <v>55</v>
      </c>
      <c>
        <f>(M197*21)/100</f>
      </c>
      <c t="s">
        <v>28</v>
      </c>
    </row>
    <row r="198" spans="1:5" ht="12.75">
      <c r="A198" s="35" t="s">
        <v>56</v>
      </c>
      <c r="E198" s="39" t="s">
        <v>9450</v>
      </c>
    </row>
    <row r="199" spans="1:5" ht="25.5">
      <c r="A199" s="35" t="s">
        <v>57</v>
      </c>
      <c r="E199" s="42" t="s">
        <v>9451</v>
      </c>
    </row>
    <row r="200" spans="1:5" ht="89.25">
      <c r="A200" t="s">
        <v>58</v>
      </c>
      <c r="E200" s="39" t="s">
        <v>9452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404</v>
      </c>
      <c r="E8" s="30" t="s">
        <v>403</v>
      </c>
      <c r="J8" s="29">
        <f>0+J9+J90+J147+J184+J213+J266</f>
      </c>
      <c s="29">
        <f>0+K9+K90+K147+K184+K213+K266</f>
      </c>
      <c s="29">
        <f>0+L9+L90+L147+L184+L213+L266</f>
      </c>
      <c s="29">
        <f>0+M9+M90+M147+M184+M213+M266</f>
      </c>
    </row>
    <row r="9" spans="1:13" ht="12.75">
      <c r="A9" t="s">
        <v>47</v>
      </c>
      <c r="C9" s="31" t="s">
        <v>48</v>
      </c>
      <c r="E9" s="33" t="s">
        <v>49</v>
      </c>
      <c r="J9" s="32">
        <f>0</f>
      </c>
      <c s="32">
        <f>0</f>
      </c>
      <c s="32">
        <f>0+L10+L14+L18+L22+L26+L30+L34+L38+L42+L46+L50+L54+L58+L62+L66+L70+L74+L78+L82+L86</f>
      </c>
      <c s="32">
        <f>0+M10+M14+M18+M22+M26+M30+M34+M38+M42+M46+M50+M54+M58+M62+M66+M70+M74+M78+M82+M86</f>
      </c>
    </row>
    <row r="10" spans="1:16" ht="25.5">
      <c r="A10" t="s">
        <v>50</v>
      </c>
      <c s="34" t="s">
        <v>51</v>
      </c>
      <c s="34" t="s">
        <v>405</v>
      </c>
      <c s="35" t="s">
        <v>5</v>
      </c>
      <c s="6" t="s">
        <v>406</v>
      </c>
      <c s="36" t="s">
        <v>244</v>
      </c>
      <c s="37">
        <v>2</v>
      </c>
      <c s="36">
        <v>0</v>
      </c>
      <c s="36">
        <f>ROUND(G10*H10,6)</f>
      </c>
      <c r="L10" s="38">
        <v>0</v>
      </c>
      <c s="32">
        <f>ROUND(ROUND(L10,2)*ROUND(G10,3),2)</f>
      </c>
      <c s="36" t="s">
        <v>62</v>
      </c>
      <c>
        <f>(M10*21)/100</f>
      </c>
      <c t="s">
        <v>28</v>
      </c>
    </row>
    <row r="11" spans="1:5" ht="38.25">
      <c r="A11" s="35" t="s">
        <v>56</v>
      </c>
      <c r="E11" s="39" t="s">
        <v>407</v>
      </c>
    </row>
    <row r="12" spans="1:5" ht="12.75">
      <c r="A12" s="35" t="s">
        <v>57</v>
      </c>
      <c r="E12" s="40" t="s">
        <v>5</v>
      </c>
    </row>
    <row r="13" spans="1:5" ht="191.25">
      <c r="A13" t="s">
        <v>58</v>
      </c>
      <c r="E13" s="39" t="s">
        <v>408</v>
      </c>
    </row>
    <row r="14" spans="1:16" ht="12.75">
      <c r="A14" t="s">
        <v>50</v>
      </c>
      <c s="34" t="s">
        <v>28</v>
      </c>
      <c s="34" t="s">
        <v>409</v>
      </c>
      <c s="35" t="s">
        <v>5</v>
      </c>
      <c s="6" t="s">
        <v>410</v>
      </c>
      <c s="36" t="s">
        <v>244</v>
      </c>
      <c s="37">
        <v>4</v>
      </c>
      <c s="36">
        <v>0</v>
      </c>
      <c s="36">
        <f>ROUND(G14*H14,6)</f>
      </c>
      <c r="L14" s="38">
        <v>0</v>
      </c>
      <c s="32">
        <f>ROUND(ROUND(L14,2)*ROUND(G14,3),2)</f>
      </c>
      <c s="36" t="s">
        <v>62</v>
      </c>
      <c>
        <f>(M14*21)/100</f>
      </c>
      <c t="s">
        <v>28</v>
      </c>
    </row>
    <row r="15" spans="1:5" ht="12.75">
      <c r="A15" s="35" t="s">
        <v>56</v>
      </c>
      <c r="E15" s="39" t="s">
        <v>410</v>
      </c>
    </row>
    <row r="16" spans="1:5" ht="12.75">
      <c r="A16" s="35" t="s">
        <v>57</v>
      </c>
      <c r="E16" s="40" t="s">
        <v>5</v>
      </c>
    </row>
    <row r="17" spans="1:5" ht="89.25">
      <c r="A17" t="s">
        <v>58</v>
      </c>
      <c r="E17" s="39" t="s">
        <v>411</v>
      </c>
    </row>
    <row r="18" spans="1:16" ht="12.75">
      <c r="A18" t="s">
        <v>50</v>
      </c>
      <c s="34" t="s">
        <v>26</v>
      </c>
      <c s="34" t="s">
        <v>412</v>
      </c>
      <c s="35" t="s">
        <v>5</v>
      </c>
      <c s="6" t="s">
        <v>413</v>
      </c>
      <c s="36" t="s">
        <v>54</v>
      </c>
      <c s="37">
        <v>2</v>
      </c>
      <c s="36">
        <v>0</v>
      </c>
      <c s="36">
        <f>ROUND(G18*H18,6)</f>
      </c>
      <c r="L18" s="38">
        <v>0</v>
      </c>
      <c s="32">
        <f>ROUND(ROUND(L18,2)*ROUND(G18,3),2)</f>
      </c>
      <c s="36" t="s">
        <v>55</v>
      </c>
      <c>
        <f>(M18*21)/100</f>
      </c>
      <c t="s">
        <v>28</v>
      </c>
    </row>
    <row r="19" spans="1:5" ht="12.75">
      <c r="A19" s="35" t="s">
        <v>56</v>
      </c>
      <c r="E19" s="39" t="s">
        <v>413</v>
      </c>
    </row>
    <row r="20" spans="1:5" ht="12.75">
      <c r="A20" s="35" t="s">
        <v>57</v>
      </c>
      <c r="E20" s="40" t="s">
        <v>5</v>
      </c>
    </row>
    <row r="21" spans="1:5" ht="89.25">
      <c r="A21" t="s">
        <v>58</v>
      </c>
      <c r="E21" s="39" t="s">
        <v>414</v>
      </c>
    </row>
    <row r="22" spans="1:16" ht="12.75">
      <c r="A22" t="s">
        <v>50</v>
      </c>
      <c s="34" t="s">
        <v>67</v>
      </c>
      <c s="34" t="s">
        <v>415</v>
      </c>
      <c s="35" t="s">
        <v>5</v>
      </c>
      <c s="6" t="s">
        <v>416</v>
      </c>
      <c s="36" t="s">
        <v>54</v>
      </c>
      <c s="37">
        <v>2</v>
      </c>
      <c s="36">
        <v>0</v>
      </c>
      <c s="36">
        <f>ROUND(G22*H22,6)</f>
      </c>
      <c r="L22" s="38">
        <v>0</v>
      </c>
      <c s="32">
        <f>ROUND(ROUND(L22,2)*ROUND(G22,3),2)</f>
      </c>
      <c s="36" t="s">
        <v>55</v>
      </c>
      <c>
        <f>(M22*21)/100</f>
      </c>
      <c t="s">
        <v>28</v>
      </c>
    </row>
    <row r="23" spans="1:5" ht="12.75">
      <c r="A23" s="35" t="s">
        <v>56</v>
      </c>
      <c r="E23" s="39" t="s">
        <v>416</v>
      </c>
    </row>
    <row r="24" spans="1:5" ht="12.75">
      <c r="A24" s="35" t="s">
        <v>57</v>
      </c>
      <c r="E24" s="40" t="s">
        <v>5</v>
      </c>
    </row>
    <row r="25" spans="1:5" ht="140.25">
      <c r="A25" t="s">
        <v>58</v>
      </c>
      <c r="E25" s="39" t="s">
        <v>417</v>
      </c>
    </row>
    <row r="26" spans="1:16" ht="12.75">
      <c r="A26" t="s">
        <v>50</v>
      </c>
      <c s="34" t="s">
        <v>27</v>
      </c>
      <c s="34" t="s">
        <v>418</v>
      </c>
      <c s="35" t="s">
        <v>5</v>
      </c>
      <c s="6" t="s">
        <v>419</v>
      </c>
      <c s="36" t="s">
        <v>244</v>
      </c>
      <c s="37">
        <v>48</v>
      </c>
      <c s="36">
        <v>0</v>
      </c>
      <c s="36">
        <f>ROUND(G26*H26,6)</f>
      </c>
      <c r="L26" s="38">
        <v>0</v>
      </c>
      <c s="32">
        <f>ROUND(ROUND(L26,2)*ROUND(G26,3),2)</f>
      </c>
      <c s="36" t="s">
        <v>62</v>
      </c>
      <c>
        <f>(M26*21)/100</f>
      </c>
      <c t="s">
        <v>28</v>
      </c>
    </row>
    <row r="27" spans="1:5" ht="12.75">
      <c r="A27" s="35" t="s">
        <v>56</v>
      </c>
      <c r="E27" s="39" t="s">
        <v>419</v>
      </c>
    </row>
    <row r="28" spans="1:5" ht="12.75">
      <c r="A28" s="35" t="s">
        <v>57</v>
      </c>
      <c r="E28" s="40" t="s">
        <v>5</v>
      </c>
    </row>
    <row r="29" spans="1:5" ht="89.25">
      <c r="A29" t="s">
        <v>58</v>
      </c>
      <c r="E29" s="39" t="s">
        <v>420</v>
      </c>
    </row>
    <row r="30" spans="1:16" ht="12.75">
      <c r="A30" t="s">
        <v>50</v>
      </c>
      <c s="34" t="s">
        <v>82</v>
      </c>
      <c s="34" t="s">
        <v>421</v>
      </c>
      <c s="35" t="s">
        <v>5</v>
      </c>
      <c s="6" t="s">
        <v>422</v>
      </c>
      <c s="36" t="s">
        <v>244</v>
      </c>
      <c s="37">
        <v>25</v>
      </c>
      <c s="36">
        <v>0</v>
      </c>
      <c s="36">
        <f>ROUND(G30*H30,6)</f>
      </c>
      <c r="L30" s="38">
        <v>0</v>
      </c>
      <c s="32">
        <f>ROUND(ROUND(L30,2)*ROUND(G30,3),2)</f>
      </c>
      <c s="36" t="s">
        <v>62</v>
      </c>
      <c>
        <f>(M30*21)/100</f>
      </c>
      <c t="s">
        <v>28</v>
      </c>
    </row>
    <row r="31" spans="1:5" ht="12.75">
      <c r="A31" s="35" t="s">
        <v>56</v>
      </c>
      <c r="E31" s="39" t="s">
        <v>422</v>
      </c>
    </row>
    <row r="32" spans="1:5" ht="12.75">
      <c r="A32" s="35" t="s">
        <v>57</v>
      </c>
      <c r="E32" s="40" t="s">
        <v>5</v>
      </c>
    </row>
    <row r="33" spans="1:5" ht="89.25">
      <c r="A33" t="s">
        <v>58</v>
      </c>
      <c r="E33" s="39" t="s">
        <v>423</v>
      </c>
    </row>
    <row r="34" spans="1:16" ht="12.75">
      <c r="A34" t="s">
        <v>50</v>
      </c>
      <c s="34" t="s">
        <v>86</v>
      </c>
      <c s="34" t="s">
        <v>424</v>
      </c>
      <c s="35" t="s">
        <v>5</v>
      </c>
      <c s="6" t="s">
        <v>425</v>
      </c>
      <c s="36" t="s">
        <v>54</v>
      </c>
      <c s="37">
        <v>73</v>
      </c>
      <c s="36">
        <v>0</v>
      </c>
      <c s="36">
        <f>ROUND(G34*H34,6)</f>
      </c>
      <c r="L34" s="38">
        <v>0</v>
      </c>
      <c s="32">
        <f>ROUND(ROUND(L34,2)*ROUND(G34,3),2)</f>
      </c>
      <c s="36" t="s">
        <v>55</v>
      </c>
      <c>
        <f>(M34*21)/100</f>
      </c>
      <c t="s">
        <v>28</v>
      </c>
    </row>
    <row r="35" spans="1:5" ht="12.75">
      <c r="A35" s="35" t="s">
        <v>56</v>
      </c>
      <c r="E35" s="39" t="s">
        <v>425</v>
      </c>
    </row>
    <row r="36" spans="1:5" ht="12.75">
      <c r="A36" s="35" t="s">
        <v>57</v>
      </c>
      <c r="E36" s="40" t="s">
        <v>5</v>
      </c>
    </row>
    <row r="37" spans="1:5" ht="140.25">
      <c r="A37" t="s">
        <v>58</v>
      </c>
      <c r="E37" s="39" t="s">
        <v>426</v>
      </c>
    </row>
    <row r="38" spans="1:16" ht="12.75">
      <c r="A38" t="s">
        <v>50</v>
      </c>
      <c s="34" t="s">
        <v>90</v>
      </c>
      <c s="34" t="s">
        <v>427</v>
      </c>
      <c s="35" t="s">
        <v>5</v>
      </c>
      <c s="6" t="s">
        <v>428</v>
      </c>
      <c s="36" t="s">
        <v>54</v>
      </c>
      <c s="37">
        <v>73</v>
      </c>
      <c s="36">
        <v>0</v>
      </c>
      <c s="36">
        <f>ROUND(G38*H38,6)</f>
      </c>
      <c r="L38" s="38">
        <v>0</v>
      </c>
      <c s="32">
        <f>ROUND(ROUND(L38,2)*ROUND(G38,3),2)</f>
      </c>
      <c s="36" t="s">
        <v>55</v>
      </c>
      <c>
        <f>(M38*21)/100</f>
      </c>
      <c t="s">
        <v>28</v>
      </c>
    </row>
    <row r="39" spans="1:5" ht="12.75">
      <c r="A39" s="35" t="s">
        <v>56</v>
      </c>
      <c r="E39" s="39" t="s">
        <v>428</v>
      </c>
    </row>
    <row r="40" spans="1:5" ht="12.75">
      <c r="A40" s="35" t="s">
        <v>57</v>
      </c>
      <c r="E40" s="40" t="s">
        <v>5</v>
      </c>
    </row>
    <row r="41" spans="1:5" ht="140.25">
      <c r="A41" t="s">
        <v>58</v>
      </c>
      <c r="E41" s="39" t="s">
        <v>429</v>
      </c>
    </row>
    <row r="42" spans="1:16" ht="12.75">
      <c r="A42" t="s">
        <v>50</v>
      </c>
      <c s="34" t="s">
        <v>94</v>
      </c>
      <c s="34" t="s">
        <v>430</v>
      </c>
      <c s="35" t="s">
        <v>5</v>
      </c>
      <c s="6" t="s">
        <v>431</v>
      </c>
      <c s="36" t="s">
        <v>54</v>
      </c>
      <c s="37">
        <v>73</v>
      </c>
      <c s="36">
        <v>0</v>
      </c>
      <c s="36">
        <f>ROUND(G42*H42,6)</f>
      </c>
      <c r="L42" s="38">
        <v>0</v>
      </c>
      <c s="32">
        <f>ROUND(ROUND(L42,2)*ROUND(G42,3),2)</f>
      </c>
      <c s="36" t="s">
        <v>55</v>
      </c>
      <c>
        <f>(M42*21)/100</f>
      </c>
      <c t="s">
        <v>28</v>
      </c>
    </row>
    <row r="43" spans="1:5" ht="12.75">
      <c r="A43" s="35" t="s">
        <v>56</v>
      </c>
      <c r="E43" s="39" t="s">
        <v>431</v>
      </c>
    </row>
    <row r="44" spans="1:5" ht="12.75">
      <c r="A44" s="35" t="s">
        <v>57</v>
      </c>
      <c r="E44" s="40" t="s">
        <v>5</v>
      </c>
    </row>
    <row r="45" spans="1:5" ht="140.25">
      <c r="A45" t="s">
        <v>58</v>
      </c>
      <c r="E45" s="39" t="s">
        <v>432</v>
      </c>
    </row>
    <row r="46" spans="1:16" ht="25.5">
      <c r="A46" t="s">
        <v>50</v>
      </c>
      <c s="34" t="s">
        <v>98</v>
      </c>
      <c s="34" t="s">
        <v>433</v>
      </c>
      <c s="35" t="s">
        <v>5</v>
      </c>
      <c s="6" t="s">
        <v>434</v>
      </c>
      <c s="36" t="s">
        <v>244</v>
      </c>
      <c s="37">
        <v>25</v>
      </c>
      <c s="36">
        <v>0</v>
      </c>
      <c s="36">
        <f>ROUND(G46*H46,6)</f>
      </c>
      <c r="L46" s="38">
        <v>0</v>
      </c>
      <c s="32">
        <f>ROUND(ROUND(L46,2)*ROUND(G46,3),2)</f>
      </c>
      <c s="36" t="s">
        <v>62</v>
      </c>
      <c>
        <f>(M46*21)/100</f>
      </c>
      <c t="s">
        <v>28</v>
      </c>
    </row>
    <row r="47" spans="1:5" ht="25.5">
      <c r="A47" s="35" t="s">
        <v>56</v>
      </c>
      <c r="E47" s="39" t="s">
        <v>434</v>
      </c>
    </row>
    <row r="48" spans="1:5" ht="12.75">
      <c r="A48" s="35" t="s">
        <v>57</v>
      </c>
      <c r="E48" s="40" t="s">
        <v>5</v>
      </c>
    </row>
    <row r="49" spans="1:5" ht="140.25">
      <c r="A49" t="s">
        <v>58</v>
      </c>
      <c r="E49" s="39" t="s">
        <v>435</v>
      </c>
    </row>
    <row r="50" spans="1:16" ht="12.75">
      <c r="A50" t="s">
        <v>50</v>
      </c>
      <c s="34" t="s">
        <v>102</v>
      </c>
      <c s="34" t="s">
        <v>436</v>
      </c>
      <c s="35" t="s">
        <v>5</v>
      </c>
      <c s="6" t="s">
        <v>437</v>
      </c>
      <c s="36" t="s">
        <v>54</v>
      </c>
      <c s="37">
        <v>25</v>
      </c>
      <c s="36">
        <v>0</v>
      </c>
      <c s="36">
        <f>ROUND(G50*H50,6)</f>
      </c>
      <c r="L50" s="38">
        <v>0</v>
      </c>
      <c s="32">
        <f>ROUND(ROUND(L50,2)*ROUND(G50,3),2)</f>
      </c>
      <c s="36" t="s">
        <v>55</v>
      </c>
      <c>
        <f>(M50*21)/100</f>
      </c>
      <c t="s">
        <v>28</v>
      </c>
    </row>
    <row r="51" spans="1:5" ht="12.75">
      <c r="A51" s="35" t="s">
        <v>56</v>
      </c>
      <c r="E51" s="39" t="s">
        <v>437</v>
      </c>
    </row>
    <row r="52" spans="1:5" ht="12.75">
      <c r="A52" s="35" t="s">
        <v>57</v>
      </c>
      <c r="E52" s="40" t="s">
        <v>5</v>
      </c>
    </row>
    <row r="53" spans="1:5" ht="140.25">
      <c r="A53" t="s">
        <v>58</v>
      </c>
      <c r="E53" s="39" t="s">
        <v>438</v>
      </c>
    </row>
    <row r="54" spans="1:16" ht="12.75">
      <c r="A54" t="s">
        <v>50</v>
      </c>
      <c s="34" t="s">
        <v>106</v>
      </c>
      <c s="34" t="s">
        <v>439</v>
      </c>
      <c s="35" t="s">
        <v>5</v>
      </c>
      <c s="6" t="s">
        <v>440</v>
      </c>
      <c s="36" t="s">
        <v>244</v>
      </c>
      <c s="37">
        <v>1</v>
      </c>
      <c s="36">
        <v>0</v>
      </c>
      <c s="36">
        <f>ROUND(G54*H54,6)</f>
      </c>
      <c r="L54" s="38">
        <v>0</v>
      </c>
      <c s="32">
        <f>ROUND(ROUND(L54,2)*ROUND(G54,3),2)</f>
      </c>
      <c s="36" t="s">
        <v>62</v>
      </c>
      <c>
        <f>(M54*21)/100</f>
      </c>
      <c t="s">
        <v>28</v>
      </c>
    </row>
    <row r="55" spans="1:5" ht="12.75">
      <c r="A55" s="35" t="s">
        <v>56</v>
      </c>
      <c r="E55" s="39" t="s">
        <v>440</v>
      </c>
    </row>
    <row r="56" spans="1:5" ht="12.75">
      <c r="A56" s="35" t="s">
        <v>57</v>
      </c>
      <c r="E56" s="40" t="s">
        <v>5</v>
      </c>
    </row>
    <row r="57" spans="1:5" ht="89.25">
      <c r="A57" t="s">
        <v>58</v>
      </c>
      <c r="E57" s="39" t="s">
        <v>441</v>
      </c>
    </row>
    <row r="58" spans="1:16" ht="12.75">
      <c r="A58" t="s">
        <v>50</v>
      </c>
      <c s="34" t="s">
        <v>110</v>
      </c>
      <c s="34" t="s">
        <v>442</v>
      </c>
      <c s="35" t="s">
        <v>5</v>
      </c>
      <c s="6" t="s">
        <v>443</v>
      </c>
      <c s="36" t="s">
        <v>244</v>
      </c>
      <c s="37">
        <v>1</v>
      </c>
      <c s="36">
        <v>0</v>
      </c>
      <c s="36">
        <f>ROUND(G58*H58,6)</f>
      </c>
      <c r="L58" s="38">
        <v>0</v>
      </c>
      <c s="32">
        <f>ROUND(ROUND(L58,2)*ROUND(G58,3),2)</f>
      </c>
      <c s="36" t="s">
        <v>62</v>
      </c>
      <c>
        <f>(M58*21)/100</f>
      </c>
      <c t="s">
        <v>28</v>
      </c>
    </row>
    <row r="59" spans="1:5" ht="12.75">
      <c r="A59" s="35" t="s">
        <v>56</v>
      </c>
      <c r="E59" s="39" t="s">
        <v>443</v>
      </c>
    </row>
    <row r="60" spans="1:5" ht="12.75">
      <c r="A60" s="35" t="s">
        <v>57</v>
      </c>
      <c r="E60" s="40" t="s">
        <v>5</v>
      </c>
    </row>
    <row r="61" spans="1:5" ht="89.25">
      <c r="A61" t="s">
        <v>58</v>
      </c>
      <c r="E61" s="39" t="s">
        <v>444</v>
      </c>
    </row>
    <row r="62" spans="1:16" ht="12.75">
      <c r="A62" t="s">
        <v>50</v>
      </c>
      <c s="34" t="s">
        <v>114</v>
      </c>
      <c s="34" t="s">
        <v>445</v>
      </c>
      <c s="35" t="s">
        <v>5</v>
      </c>
      <c s="6" t="s">
        <v>446</v>
      </c>
      <c s="36" t="s">
        <v>244</v>
      </c>
      <c s="37">
        <v>44</v>
      </c>
      <c s="36">
        <v>0</v>
      </c>
      <c s="36">
        <f>ROUND(G62*H62,6)</f>
      </c>
      <c r="L62" s="38">
        <v>0</v>
      </c>
      <c s="32">
        <f>ROUND(ROUND(L62,2)*ROUND(G62,3),2)</f>
      </c>
      <c s="36" t="s">
        <v>62</v>
      </c>
      <c>
        <f>(M62*21)/100</f>
      </c>
      <c t="s">
        <v>28</v>
      </c>
    </row>
    <row r="63" spans="1:5" ht="12.75">
      <c r="A63" s="35" t="s">
        <v>56</v>
      </c>
      <c r="E63" s="39" t="s">
        <v>446</v>
      </c>
    </row>
    <row r="64" spans="1:5" ht="12.75">
      <c r="A64" s="35" t="s">
        <v>57</v>
      </c>
      <c r="E64" s="40" t="s">
        <v>5</v>
      </c>
    </row>
    <row r="65" spans="1:5" ht="89.25">
      <c r="A65" t="s">
        <v>58</v>
      </c>
      <c r="E65" s="39" t="s">
        <v>447</v>
      </c>
    </row>
    <row r="66" spans="1:16" ht="12.75">
      <c r="A66" t="s">
        <v>50</v>
      </c>
      <c s="34" t="s">
        <v>118</v>
      </c>
      <c s="34" t="s">
        <v>448</v>
      </c>
      <c s="35" t="s">
        <v>5</v>
      </c>
      <c s="6" t="s">
        <v>449</v>
      </c>
      <c s="36" t="s">
        <v>54</v>
      </c>
      <c s="37">
        <v>46</v>
      </c>
      <c s="36">
        <v>0</v>
      </c>
      <c s="36">
        <f>ROUND(G66*H66,6)</f>
      </c>
      <c r="L66" s="38">
        <v>0</v>
      </c>
      <c s="32">
        <f>ROUND(ROUND(L66,2)*ROUND(G66,3),2)</f>
      </c>
      <c s="36" t="s">
        <v>55</v>
      </c>
      <c>
        <f>(M66*21)/100</f>
      </c>
      <c t="s">
        <v>28</v>
      </c>
    </row>
    <row r="67" spans="1:5" ht="12.75">
      <c r="A67" s="35" t="s">
        <v>56</v>
      </c>
      <c r="E67" s="39" t="s">
        <v>449</v>
      </c>
    </row>
    <row r="68" spans="1:5" ht="12.75">
      <c r="A68" s="35" t="s">
        <v>57</v>
      </c>
      <c r="E68" s="40" t="s">
        <v>5</v>
      </c>
    </row>
    <row r="69" spans="1:5" ht="140.25">
      <c r="A69" t="s">
        <v>58</v>
      </c>
      <c r="E69" s="39" t="s">
        <v>450</v>
      </c>
    </row>
    <row r="70" spans="1:16" ht="25.5">
      <c r="A70" t="s">
        <v>50</v>
      </c>
      <c s="34" t="s">
        <v>308</v>
      </c>
      <c s="34" t="s">
        <v>451</v>
      </c>
      <c s="35" t="s">
        <v>5</v>
      </c>
      <c s="6" t="s">
        <v>452</v>
      </c>
      <c s="36" t="s">
        <v>244</v>
      </c>
      <c s="37">
        <v>1</v>
      </c>
      <c s="36">
        <v>0</v>
      </c>
      <c s="36">
        <f>ROUND(G70*H70,6)</f>
      </c>
      <c r="L70" s="38">
        <v>0</v>
      </c>
      <c s="32">
        <f>ROUND(ROUND(L70,2)*ROUND(G70,3),2)</f>
      </c>
      <c s="36" t="s">
        <v>62</v>
      </c>
      <c>
        <f>(M70*21)/100</f>
      </c>
      <c t="s">
        <v>28</v>
      </c>
    </row>
    <row r="71" spans="1:5" ht="25.5">
      <c r="A71" s="35" t="s">
        <v>56</v>
      </c>
      <c r="E71" s="39" t="s">
        <v>452</v>
      </c>
    </row>
    <row r="72" spans="1:5" ht="12.75">
      <c r="A72" s="35" t="s">
        <v>57</v>
      </c>
      <c r="E72" s="40" t="s">
        <v>5</v>
      </c>
    </row>
    <row r="73" spans="1:5" ht="140.25">
      <c r="A73" t="s">
        <v>58</v>
      </c>
      <c r="E73" s="39" t="s">
        <v>453</v>
      </c>
    </row>
    <row r="74" spans="1:16" ht="25.5">
      <c r="A74" t="s">
        <v>50</v>
      </c>
      <c s="34" t="s">
        <v>312</v>
      </c>
      <c s="34" t="s">
        <v>454</v>
      </c>
      <c s="35" t="s">
        <v>5</v>
      </c>
      <c s="6" t="s">
        <v>455</v>
      </c>
      <c s="36" t="s">
        <v>244</v>
      </c>
      <c s="37">
        <v>1</v>
      </c>
      <c s="36">
        <v>0</v>
      </c>
      <c s="36">
        <f>ROUND(G74*H74,6)</f>
      </c>
      <c r="L74" s="38">
        <v>0</v>
      </c>
      <c s="32">
        <f>ROUND(ROUND(L74,2)*ROUND(G74,3),2)</f>
      </c>
      <c s="36" t="s">
        <v>62</v>
      </c>
      <c>
        <f>(M74*21)/100</f>
      </c>
      <c t="s">
        <v>28</v>
      </c>
    </row>
    <row r="75" spans="1:5" ht="25.5">
      <c r="A75" s="35" t="s">
        <v>56</v>
      </c>
      <c r="E75" s="39" t="s">
        <v>455</v>
      </c>
    </row>
    <row r="76" spans="1:5" ht="12.75">
      <c r="A76" s="35" t="s">
        <v>57</v>
      </c>
      <c r="E76" s="40" t="s">
        <v>5</v>
      </c>
    </row>
    <row r="77" spans="1:5" ht="140.25">
      <c r="A77" t="s">
        <v>58</v>
      </c>
      <c r="E77" s="39" t="s">
        <v>456</v>
      </c>
    </row>
    <row r="78" spans="1:16" ht="12.75">
      <c r="A78" t="s">
        <v>50</v>
      </c>
      <c s="34" t="s">
        <v>316</v>
      </c>
      <c s="34" t="s">
        <v>457</v>
      </c>
      <c s="35" t="s">
        <v>5</v>
      </c>
      <c s="6" t="s">
        <v>446</v>
      </c>
      <c s="36" t="s">
        <v>244</v>
      </c>
      <c s="37">
        <v>2</v>
      </c>
      <c s="36">
        <v>0</v>
      </c>
      <c s="36">
        <f>ROUND(G78*H78,6)</f>
      </c>
      <c r="L78" s="38">
        <v>0</v>
      </c>
      <c s="32">
        <f>ROUND(ROUND(L78,2)*ROUND(G78,3),2)</f>
      </c>
      <c s="36" t="s">
        <v>62</v>
      </c>
      <c>
        <f>(M78*21)/100</f>
      </c>
      <c t="s">
        <v>28</v>
      </c>
    </row>
    <row r="79" spans="1:5" ht="12.75">
      <c r="A79" s="35" t="s">
        <v>56</v>
      </c>
      <c r="E79" s="39" t="s">
        <v>446</v>
      </c>
    </row>
    <row r="80" spans="1:5" ht="12.75">
      <c r="A80" s="35" t="s">
        <v>57</v>
      </c>
      <c r="E80" s="40" t="s">
        <v>5</v>
      </c>
    </row>
    <row r="81" spans="1:5" ht="89.25">
      <c r="A81" t="s">
        <v>58</v>
      </c>
      <c r="E81" s="39" t="s">
        <v>458</v>
      </c>
    </row>
    <row r="82" spans="1:16" ht="12.75">
      <c r="A82" t="s">
        <v>50</v>
      </c>
      <c s="34" t="s">
        <v>459</v>
      </c>
      <c s="34" t="s">
        <v>460</v>
      </c>
      <c s="35" t="s">
        <v>5</v>
      </c>
      <c s="6" t="s">
        <v>461</v>
      </c>
      <c s="36" t="s">
        <v>244</v>
      </c>
      <c s="37">
        <v>1</v>
      </c>
      <c s="36">
        <v>0</v>
      </c>
      <c s="36">
        <f>ROUND(G82*H82,6)</f>
      </c>
      <c r="L82" s="38">
        <v>0</v>
      </c>
      <c s="32">
        <f>ROUND(ROUND(L82,2)*ROUND(G82,3),2)</f>
      </c>
      <c s="36" t="s">
        <v>62</v>
      </c>
      <c>
        <f>(M82*21)/100</f>
      </c>
      <c t="s">
        <v>28</v>
      </c>
    </row>
    <row r="83" spans="1:5" ht="12.75">
      <c r="A83" s="35" t="s">
        <v>56</v>
      </c>
      <c r="E83" s="39" t="s">
        <v>461</v>
      </c>
    </row>
    <row r="84" spans="1:5" ht="12.75">
      <c r="A84" s="35" t="s">
        <v>57</v>
      </c>
      <c r="E84" s="40" t="s">
        <v>5</v>
      </c>
    </row>
    <row r="85" spans="1:5" ht="89.25">
      <c r="A85" t="s">
        <v>58</v>
      </c>
      <c r="E85" s="39" t="s">
        <v>462</v>
      </c>
    </row>
    <row r="86" spans="1:16" ht="12.75">
      <c r="A86" t="s">
        <v>50</v>
      </c>
      <c s="34" t="s">
        <v>463</v>
      </c>
      <c s="34" t="s">
        <v>464</v>
      </c>
      <c s="35" t="s">
        <v>5</v>
      </c>
      <c s="6" t="s">
        <v>465</v>
      </c>
      <c s="36" t="s">
        <v>244</v>
      </c>
      <c s="37">
        <v>1</v>
      </c>
      <c s="36">
        <v>0</v>
      </c>
      <c s="36">
        <f>ROUND(G86*H86,6)</f>
      </c>
      <c r="L86" s="38">
        <v>0</v>
      </c>
      <c s="32">
        <f>ROUND(ROUND(L86,2)*ROUND(G86,3),2)</f>
      </c>
      <c s="36" t="s">
        <v>62</v>
      </c>
      <c>
        <f>(M86*21)/100</f>
      </c>
      <c t="s">
        <v>28</v>
      </c>
    </row>
    <row r="87" spans="1:5" ht="12.75">
      <c r="A87" s="35" t="s">
        <v>56</v>
      </c>
      <c r="E87" s="39" t="s">
        <v>465</v>
      </c>
    </row>
    <row r="88" spans="1:5" ht="12.75">
      <c r="A88" s="35" t="s">
        <v>57</v>
      </c>
      <c r="E88" s="40" t="s">
        <v>5</v>
      </c>
    </row>
    <row r="89" spans="1:5" ht="89.25">
      <c r="A89" t="s">
        <v>58</v>
      </c>
      <c r="E89" s="39" t="s">
        <v>466</v>
      </c>
    </row>
    <row r="90" spans="1:13" ht="12.75">
      <c r="A90" t="s">
        <v>47</v>
      </c>
      <c r="C90" s="31" t="s">
        <v>130</v>
      </c>
      <c r="E90" s="33" t="s">
        <v>467</v>
      </c>
      <c r="J90" s="32">
        <f>0</f>
      </c>
      <c s="32">
        <f>0</f>
      </c>
      <c s="32">
        <f>0+L91+L95+L99+L103+L107+L111+L115+L119+L123+L127+L131+L135+L139+L143</f>
      </c>
      <c s="32">
        <f>0+M91+M95+M99+M103+M107+M111+M115+M119+M123+M127+M131+M135+M139+M143</f>
      </c>
    </row>
    <row r="91" spans="1:16" ht="25.5">
      <c r="A91" t="s">
        <v>50</v>
      </c>
      <c s="34" t="s">
        <v>122</v>
      </c>
      <c s="34" t="s">
        <v>468</v>
      </c>
      <c s="35" t="s">
        <v>5</v>
      </c>
      <c s="6" t="s">
        <v>469</v>
      </c>
      <c s="36" t="s">
        <v>244</v>
      </c>
      <c s="37">
        <v>176</v>
      </c>
      <c s="36">
        <v>0</v>
      </c>
      <c s="36">
        <f>ROUND(G91*H91,6)</f>
      </c>
      <c r="L91" s="38">
        <v>0</v>
      </c>
      <c s="32">
        <f>ROUND(ROUND(L91,2)*ROUND(G91,3),2)</f>
      </c>
      <c s="36" t="s">
        <v>62</v>
      </c>
      <c>
        <f>(M91*21)/100</f>
      </c>
      <c t="s">
        <v>28</v>
      </c>
    </row>
    <row r="92" spans="1:5" ht="25.5">
      <c r="A92" s="35" t="s">
        <v>56</v>
      </c>
      <c r="E92" s="39" t="s">
        <v>469</v>
      </c>
    </row>
    <row r="93" spans="1:5" ht="12.75">
      <c r="A93" s="35" t="s">
        <v>57</v>
      </c>
      <c r="E93" s="40" t="s">
        <v>5</v>
      </c>
    </row>
    <row r="94" spans="1:5" ht="140.25">
      <c r="A94" t="s">
        <v>58</v>
      </c>
      <c r="E94" s="39" t="s">
        <v>470</v>
      </c>
    </row>
    <row r="95" spans="1:16" ht="25.5">
      <c r="A95" t="s">
        <v>50</v>
      </c>
      <c s="34" t="s">
        <v>126</v>
      </c>
      <c s="34" t="s">
        <v>471</v>
      </c>
      <c s="35" t="s">
        <v>5</v>
      </c>
      <c s="6" t="s">
        <v>472</v>
      </c>
      <c s="36" t="s">
        <v>244</v>
      </c>
      <c s="37">
        <v>36</v>
      </c>
      <c s="36">
        <v>0</v>
      </c>
      <c s="36">
        <f>ROUND(G95*H95,6)</f>
      </c>
      <c r="L95" s="38">
        <v>0</v>
      </c>
      <c s="32">
        <f>ROUND(ROUND(L95,2)*ROUND(G95,3),2)</f>
      </c>
      <c s="36" t="s">
        <v>62</v>
      </c>
      <c>
        <f>(M95*21)/100</f>
      </c>
      <c t="s">
        <v>28</v>
      </c>
    </row>
    <row r="96" spans="1:5" ht="25.5">
      <c r="A96" s="35" t="s">
        <v>56</v>
      </c>
      <c r="E96" s="39" t="s">
        <v>472</v>
      </c>
    </row>
    <row r="97" spans="1:5" ht="12.75">
      <c r="A97" s="35" t="s">
        <v>57</v>
      </c>
      <c r="E97" s="40" t="s">
        <v>5</v>
      </c>
    </row>
    <row r="98" spans="1:5" ht="140.25">
      <c r="A98" t="s">
        <v>58</v>
      </c>
      <c r="E98" s="39" t="s">
        <v>473</v>
      </c>
    </row>
    <row r="99" spans="1:16" ht="12.75">
      <c r="A99" t="s">
        <v>50</v>
      </c>
      <c s="34" t="s">
        <v>132</v>
      </c>
      <c s="34" t="s">
        <v>474</v>
      </c>
      <c s="35" t="s">
        <v>51</v>
      </c>
      <c s="6" t="s">
        <v>475</v>
      </c>
      <c s="36" t="s">
        <v>54</v>
      </c>
      <c s="37">
        <v>214</v>
      </c>
      <c s="36">
        <v>0</v>
      </c>
      <c s="36">
        <f>ROUND(G99*H99,6)</f>
      </c>
      <c r="L99" s="38">
        <v>0</v>
      </c>
      <c s="32">
        <f>ROUND(ROUND(L99,2)*ROUND(G99,3),2)</f>
      </c>
      <c s="36" t="s">
        <v>55</v>
      </c>
      <c>
        <f>(M99*21)/100</f>
      </c>
      <c t="s">
        <v>28</v>
      </c>
    </row>
    <row r="100" spans="1:5" ht="12.75">
      <c r="A100" s="35" t="s">
        <v>56</v>
      </c>
      <c r="E100" s="39" t="s">
        <v>475</v>
      </c>
    </row>
    <row r="101" spans="1:5" ht="12.75">
      <c r="A101" s="35" t="s">
        <v>57</v>
      </c>
      <c r="E101" s="40" t="s">
        <v>5</v>
      </c>
    </row>
    <row r="102" spans="1:5" ht="140.25">
      <c r="A102" t="s">
        <v>58</v>
      </c>
      <c r="E102" s="39" t="s">
        <v>476</v>
      </c>
    </row>
    <row r="103" spans="1:16" ht="12.75">
      <c r="A103" t="s">
        <v>50</v>
      </c>
      <c s="34" t="s">
        <v>136</v>
      </c>
      <c s="34" t="s">
        <v>477</v>
      </c>
      <c s="35" t="s">
        <v>5</v>
      </c>
      <c s="6" t="s">
        <v>478</v>
      </c>
      <c s="36" t="s">
        <v>54</v>
      </c>
      <c s="37">
        <v>212</v>
      </c>
      <c s="36">
        <v>0</v>
      </c>
      <c s="36">
        <f>ROUND(G103*H103,6)</f>
      </c>
      <c r="L103" s="38">
        <v>0</v>
      </c>
      <c s="32">
        <f>ROUND(ROUND(L103,2)*ROUND(G103,3),2)</f>
      </c>
      <c s="36" t="s">
        <v>55</v>
      </c>
      <c>
        <f>(M103*21)/100</f>
      </c>
      <c t="s">
        <v>28</v>
      </c>
    </row>
    <row r="104" spans="1:5" ht="12.75">
      <c r="A104" s="35" t="s">
        <v>56</v>
      </c>
      <c r="E104" s="39" t="s">
        <v>478</v>
      </c>
    </row>
    <row r="105" spans="1:5" ht="12.75">
      <c r="A105" s="35" t="s">
        <v>57</v>
      </c>
      <c r="E105" s="40" t="s">
        <v>5</v>
      </c>
    </row>
    <row r="106" spans="1:5" ht="191.25">
      <c r="A106" t="s">
        <v>58</v>
      </c>
      <c r="E106" s="39" t="s">
        <v>479</v>
      </c>
    </row>
    <row r="107" spans="1:16" ht="12.75">
      <c r="A107" t="s">
        <v>50</v>
      </c>
      <c s="34" t="s">
        <v>140</v>
      </c>
      <c s="34" t="s">
        <v>480</v>
      </c>
      <c s="35" t="s">
        <v>5</v>
      </c>
      <c s="6" t="s">
        <v>481</v>
      </c>
      <c s="36" t="s">
        <v>244</v>
      </c>
      <c s="37">
        <v>95</v>
      </c>
      <c s="36">
        <v>0</v>
      </c>
      <c s="36">
        <f>ROUND(G107*H107,6)</f>
      </c>
      <c r="L107" s="38">
        <v>0</v>
      </c>
      <c s="32">
        <f>ROUND(ROUND(L107,2)*ROUND(G107,3),2)</f>
      </c>
      <c s="36" t="s">
        <v>62</v>
      </c>
      <c>
        <f>(M107*21)/100</f>
      </c>
      <c t="s">
        <v>28</v>
      </c>
    </row>
    <row r="108" spans="1:5" ht="12.75">
      <c r="A108" s="35" t="s">
        <v>56</v>
      </c>
      <c r="E108" s="39" t="s">
        <v>481</v>
      </c>
    </row>
    <row r="109" spans="1:5" ht="12.75">
      <c r="A109" s="35" t="s">
        <v>57</v>
      </c>
      <c r="E109" s="40" t="s">
        <v>5</v>
      </c>
    </row>
    <row r="110" spans="1:5" ht="89.25">
      <c r="A110" t="s">
        <v>58</v>
      </c>
      <c r="E110" s="39" t="s">
        <v>482</v>
      </c>
    </row>
    <row r="111" spans="1:16" ht="12.75">
      <c r="A111" t="s">
        <v>50</v>
      </c>
      <c s="34" t="s">
        <v>144</v>
      </c>
      <c s="34" t="s">
        <v>474</v>
      </c>
      <c s="35" t="s">
        <v>5</v>
      </c>
      <c s="6" t="s">
        <v>475</v>
      </c>
      <c s="36" t="s">
        <v>54</v>
      </c>
      <c s="37">
        <v>95</v>
      </c>
      <c s="36">
        <v>0</v>
      </c>
      <c s="36">
        <f>ROUND(G111*H111,6)</f>
      </c>
      <c r="L111" s="38">
        <v>0</v>
      </c>
      <c s="32">
        <f>ROUND(ROUND(L111,2)*ROUND(G111,3),2)</f>
      </c>
      <c s="36" t="s">
        <v>55</v>
      </c>
      <c>
        <f>(M111*21)/100</f>
      </c>
      <c t="s">
        <v>28</v>
      </c>
    </row>
    <row r="112" spans="1:5" ht="12.75">
      <c r="A112" s="35" t="s">
        <v>56</v>
      </c>
      <c r="E112" s="39" t="s">
        <v>475</v>
      </c>
    </row>
    <row r="113" spans="1:5" ht="12.75">
      <c r="A113" s="35" t="s">
        <v>57</v>
      </c>
      <c r="E113" s="40" t="s">
        <v>5</v>
      </c>
    </row>
    <row r="114" spans="1:5" ht="140.25">
      <c r="A114" t="s">
        <v>58</v>
      </c>
      <c r="E114" s="39" t="s">
        <v>476</v>
      </c>
    </row>
    <row r="115" spans="1:16" ht="12.75">
      <c r="A115" t="s">
        <v>50</v>
      </c>
      <c s="34" t="s">
        <v>148</v>
      </c>
      <c s="34" t="s">
        <v>483</v>
      </c>
      <c s="35" t="s">
        <v>5</v>
      </c>
      <c s="6" t="s">
        <v>484</v>
      </c>
      <c s="36" t="s">
        <v>244</v>
      </c>
      <c s="37">
        <v>42</v>
      </c>
      <c s="36">
        <v>0</v>
      </c>
      <c s="36">
        <f>ROUND(G115*H115,6)</f>
      </c>
      <c r="L115" s="38">
        <v>0</v>
      </c>
      <c s="32">
        <f>ROUND(ROUND(L115,2)*ROUND(G115,3),2)</f>
      </c>
      <c s="36" t="s">
        <v>62</v>
      </c>
      <c>
        <f>(M115*21)/100</f>
      </c>
      <c t="s">
        <v>28</v>
      </c>
    </row>
    <row r="116" spans="1:5" ht="12.75">
      <c r="A116" s="35" t="s">
        <v>56</v>
      </c>
      <c r="E116" s="39" t="s">
        <v>484</v>
      </c>
    </row>
    <row r="117" spans="1:5" ht="12.75">
      <c r="A117" s="35" t="s">
        <v>57</v>
      </c>
      <c r="E117" s="40" t="s">
        <v>5</v>
      </c>
    </row>
    <row r="118" spans="1:5" ht="89.25">
      <c r="A118" t="s">
        <v>58</v>
      </c>
      <c r="E118" s="39" t="s">
        <v>485</v>
      </c>
    </row>
    <row r="119" spans="1:16" ht="12.75">
      <c r="A119" t="s">
        <v>50</v>
      </c>
      <c s="34" t="s">
        <v>151</v>
      </c>
      <c s="34" t="s">
        <v>486</v>
      </c>
      <c s="35" t="s">
        <v>5</v>
      </c>
      <c s="6" t="s">
        <v>487</v>
      </c>
      <c s="36" t="s">
        <v>244</v>
      </c>
      <c s="37">
        <v>38</v>
      </c>
      <c s="36">
        <v>0</v>
      </c>
      <c s="36">
        <f>ROUND(G119*H119,6)</f>
      </c>
      <c r="L119" s="38">
        <v>0</v>
      </c>
      <c s="32">
        <f>ROUND(ROUND(L119,2)*ROUND(G119,3),2)</f>
      </c>
      <c s="36" t="s">
        <v>62</v>
      </c>
      <c>
        <f>(M119*21)/100</f>
      </c>
      <c t="s">
        <v>28</v>
      </c>
    </row>
    <row r="120" spans="1:5" ht="12.75">
      <c r="A120" s="35" t="s">
        <v>56</v>
      </c>
      <c r="E120" s="39" t="s">
        <v>487</v>
      </c>
    </row>
    <row r="121" spans="1:5" ht="12.75">
      <c r="A121" s="35" t="s">
        <v>57</v>
      </c>
      <c r="E121" s="40" t="s">
        <v>5</v>
      </c>
    </row>
    <row r="122" spans="1:5" ht="89.25">
      <c r="A122" t="s">
        <v>58</v>
      </c>
      <c r="E122" s="39" t="s">
        <v>488</v>
      </c>
    </row>
    <row r="123" spans="1:16" ht="12.75">
      <c r="A123" t="s">
        <v>50</v>
      </c>
      <c s="34" t="s">
        <v>163</v>
      </c>
      <c s="34" t="s">
        <v>489</v>
      </c>
      <c s="35" t="s">
        <v>5</v>
      </c>
      <c s="6" t="s">
        <v>490</v>
      </c>
      <c s="36" t="s">
        <v>244</v>
      </c>
      <c s="37">
        <v>65</v>
      </c>
      <c s="36">
        <v>0</v>
      </c>
      <c s="36">
        <f>ROUND(G123*H123,6)</f>
      </c>
      <c r="L123" s="38">
        <v>0</v>
      </c>
      <c s="32">
        <f>ROUND(ROUND(L123,2)*ROUND(G123,3),2)</f>
      </c>
      <c s="36" t="s">
        <v>62</v>
      </c>
      <c>
        <f>(M123*21)/100</f>
      </c>
      <c t="s">
        <v>28</v>
      </c>
    </row>
    <row r="124" spans="1:5" ht="12.75">
      <c r="A124" s="35" t="s">
        <v>56</v>
      </c>
      <c r="E124" s="39" t="s">
        <v>490</v>
      </c>
    </row>
    <row r="125" spans="1:5" ht="12.75">
      <c r="A125" s="35" t="s">
        <v>57</v>
      </c>
      <c r="E125" s="40" t="s">
        <v>5</v>
      </c>
    </row>
    <row r="126" spans="1:5" ht="89.25">
      <c r="A126" t="s">
        <v>58</v>
      </c>
      <c r="E126" s="39" t="s">
        <v>491</v>
      </c>
    </row>
    <row r="127" spans="1:16" ht="12.75">
      <c r="A127" t="s">
        <v>50</v>
      </c>
      <c s="34" t="s">
        <v>169</v>
      </c>
      <c s="34" t="s">
        <v>492</v>
      </c>
      <c s="35" t="s">
        <v>5</v>
      </c>
      <c s="6" t="s">
        <v>493</v>
      </c>
      <c s="36" t="s">
        <v>54</v>
      </c>
      <c s="37">
        <v>65</v>
      </c>
      <c s="36">
        <v>0</v>
      </c>
      <c s="36">
        <f>ROUND(G127*H127,6)</f>
      </c>
      <c r="L127" s="38">
        <v>0</v>
      </c>
      <c s="32">
        <f>ROUND(ROUND(L127,2)*ROUND(G127,3),2)</f>
      </c>
      <c s="36" t="s">
        <v>55</v>
      </c>
      <c>
        <f>(M127*21)/100</f>
      </c>
      <c t="s">
        <v>28</v>
      </c>
    </row>
    <row r="128" spans="1:5" ht="12.75">
      <c r="A128" s="35" t="s">
        <v>56</v>
      </c>
      <c r="E128" s="39" t="s">
        <v>493</v>
      </c>
    </row>
    <row r="129" spans="1:5" ht="12.75">
      <c r="A129" s="35" t="s">
        <v>57</v>
      </c>
      <c r="E129" s="40" t="s">
        <v>5</v>
      </c>
    </row>
    <row r="130" spans="1:5" ht="140.25">
      <c r="A130" t="s">
        <v>58</v>
      </c>
      <c r="E130" s="39" t="s">
        <v>494</v>
      </c>
    </row>
    <row r="131" spans="1:16" ht="12.75">
      <c r="A131" t="s">
        <v>50</v>
      </c>
      <c s="34" t="s">
        <v>173</v>
      </c>
      <c s="34" t="s">
        <v>495</v>
      </c>
      <c s="35" t="s">
        <v>5</v>
      </c>
      <c s="6" t="s">
        <v>496</v>
      </c>
      <c s="36" t="s">
        <v>244</v>
      </c>
      <c s="37">
        <v>2</v>
      </c>
      <c s="36">
        <v>0</v>
      </c>
      <c s="36">
        <f>ROUND(G131*H131,6)</f>
      </c>
      <c r="L131" s="38">
        <v>0</v>
      </c>
      <c s="32">
        <f>ROUND(ROUND(L131,2)*ROUND(G131,3),2)</f>
      </c>
      <c s="36" t="s">
        <v>62</v>
      </c>
      <c>
        <f>(M131*21)/100</f>
      </c>
      <c t="s">
        <v>28</v>
      </c>
    </row>
    <row r="132" spans="1:5" ht="12.75">
      <c r="A132" s="35" t="s">
        <v>56</v>
      </c>
      <c r="E132" s="39" t="s">
        <v>496</v>
      </c>
    </row>
    <row r="133" spans="1:5" ht="12.75">
      <c r="A133" s="35" t="s">
        <v>57</v>
      </c>
      <c r="E133" s="40" t="s">
        <v>5</v>
      </c>
    </row>
    <row r="134" spans="1:5" ht="89.25">
      <c r="A134" t="s">
        <v>58</v>
      </c>
      <c r="E134" s="39" t="s">
        <v>497</v>
      </c>
    </row>
    <row r="135" spans="1:16" ht="12.75">
      <c r="A135" t="s">
        <v>50</v>
      </c>
      <c s="34" t="s">
        <v>177</v>
      </c>
      <c s="34" t="s">
        <v>498</v>
      </c>
      <c s="35" t="s">
        <v>5</v>
      </c>
      <c s="6" t="s">
        <v>499</v>
      </c>
      <c s="36" t="s">
        <v>54</v>
      </c>
      <c s="37">
        <v>2</v>
      </c>
      <c s="36">
        <v>0</v>
      </c>
      <c s="36">
        <f>ROUND(G135*H135,6)</f>
      </c>
      <c r="L135" s="38">
        <v>0</v>
      </c>
      <c s="32">
        <f>ROUND(ROUND(L135,2)*ROUND(G135,3),2)</f>
      </c>
      <c s="36" t="s">
        <v>55</v>
      </c>
      <c>
        <f>(M135*21)/100</f>
      </c>
      <c t="s">
        <v>28</v>
      </c>
    </row>
    <row r="136" spans="1:5" ht="12.75">
      <c r="A136" s="35" t="s">
        <v>56</v>
      </c>
      <c r="E136" s="39" t="s">
        <v>499</v>
      </c>
    </row>
    <row r="137" spans="1:5" ht="12.75">
      <c r="A137" s="35" t="s">
        <v>57</v>
      </c>
      <c r="E137" s="40" t="s">
        <v>5</v>
      </c>
    </row>
    <row r="138" spans="1:5" ht="140.25">
      <c r="A138" t="s">
        <v>58</v>
      </c>
      <c r="E138" s="39" t="s">
        <v>500</v>
      </c>
    </row>
    <row r="139" spans="1:16" ht="12.75">
      <c r="A139" t="s">
        <v>50</v>
      </c>
      <c s="34" t="s">
        <v>320</v>
      </c>
      <c s="34" t="s">
        <v>501</v>
      </c>
      <c s="35" t="s">
        <v>5</v>
      </c>
      <c s="6" t="s">
        <v>502</v>
      </c>
      <c s="36" t="s">
        <v>54</v>
      </c>
      <c s="37">
        <v>2</v>
      </c>
      <c s="36">
        <v>0</v>
      </c>
      <c s="36">
        <f>ROUND(G139*H139,6)</f>
      </c>
      <c r="L139" s="38">
        <v>0</v>
      </c>
      <c s="32">
        <f>ROUND(ROUND(L139,2)*ROUND(G139,3),2)</f>
      </c>
      <c s="36" t="s">
        <v>62</v>
      </c>
      <c>
        <f>(M139*21)/100</f>
      </c>
      <c t="s">
        <v>28</v>
      </c>
    </row>
    <row r="140" spans="1:5" ht="12.75">
      <c r="A140" s="35" t="s">
        <v>56</v>
      </c>
      <c r="E140" s="39" t="s">
        <v>502</v>
      </c>
    </row>
    <row r="141" spans="1:5" ht="12.75">
      <c r="A141" s="35" t="s">
        <v>57</v>
      </c>
      <c r="E141" s="40" t="s">
        <v>5</v>
      </c>
    </row>
    <row r="142" spans="1:5" ht="89.25">
      <c r="A142" t="s">
        <v>58</v>
      </c>
      <c r="E142" s="39" t="s">
        <v>503</v>
      </c>
    </row>
    <row r="143" spans="1:16" ht="12.75">
      <c r="A143" t="s">
        <v>50</v>
      </c>
      <c s="34" t="s">
        <v>324</v>
      </c>
      <c s="34" t="s">
        <v>504</v>
      </c>
      <c s="35" t="s">
        <v>5</v>
      </c>
      <c s="6" t="s">
        <v>505</v>
      </c>
      <c s="36" t="s">
        <v>54</v>
      </c>
      <c s="37">
        <v>2</v>
      </c>
      <c s="36">
        <v>0</v>
      </c>
      <c s="36">
        <f>ROUND(G143*H143,6)</f>
      </c>
      <c r="L143" s="38">
        <v>0</v>
      </c>
      <c s="32">
        <f>ROUND(ROUND(L143,2)*ROUND(G143,3),2)</f>
      </c>
      <c s="36" t="s">
        <v>55</v>
      </c>
      <c>
        <f>(M143*21)/100</f>
      </c>
      <c t="s">
        <v>28</v>
      </c>
    </row>
    <row r="144" spans="1:5" ht="12.75">
      <c r="A144" s="35" t="s">
        <v>56</v>
      </c>
      <c r="E144" s="39" t="s">
        <v>505</v>
      </c>
    </row>
    <row r="145" spans="1:5" ht="12.75">
      <c r="A145" s="35" t="s">
        <v>57</v>
      </c>
      <c r="E145" s="40" t="s">
        <v>5</v>
      </c>
    </row>
    <row r="146" spans="1:5" ht="140.25">
      <c r="A146" t="s">
        <v>58</v>
      </c>
      <c r="E146" s="39" t="s">
        <v>506</v>
      </c>
    </row>
    <row r="147" spans="1:13" ht="12.75">
      <c r="A147" t="s">
        <v>47</v>
      </c>
      <c r="C147" s="31" t="s">
        <v>167</v>
      </c>
      <c r="E147" s="33" t="s">
        <v>507</v>
      </c>
      <c r="J147" s="32">
        <f>0</f>
      </c>
      <c s="32">
        <f>0</f>
      </c>
      <c s="32">
        <f>0+L148+L152+L156+L160+L164+L168+L172+L176+L180</f>
      </c>
      <c s="32">
        <f>0+M148+M152+M156+M160+M164+M168+M172+M176+M180</f>
      </c>
    </row>
    <row r="148" spans="1:16" ht="12.75">
      <c r="A148" t="s">
        <v>50</v>
      </c>
      <c s="34" t="s">
        <v>181</v>
      </c>
      <c s="34" t="s">
        <v>508</v>
      </c>
      <c s="35" t="s">
        <v>5</v>
      </c>
      <c s="6" t="s">
        <v>509</v>
      </c>
      <c s="36" t="s">
        <v>244</v>
      </c>
      <c s="37">
        <v>180</v>
      </c>
      <c s="36">
        <v>0</v>
      </c>
      <c s="36">
        <f>ROUND(G148*H148,6)</f>
      </c>
      <c r="L148" s="38">
        <v>0</v>
      </c>
      <c s="32">
        <f>ROUND(ROUND(L148,2)*ROUND(G148,3),2)</f>
      </c>
      <c s="36" t="s">
        <v>62</v>
      </c>
      <c>
        <f>(M148*21)/100</f>
      </c>
      <c t="s">
        <v>28</v>
      </c>
    </row>
    <row r="149" spans="1:5" ht="12.75">
      <c r="A149" s="35" t="s">
        <v>56</v>
      </c>
      <c r="E149" s="39" t="s">
        <v>509</v>
      </c>
    </row>
    <row r="150" spans="1:5" ht="12.75">
      <c r="A150" s="35" t="s">
        <v>57</v>
      </c>
      <c r="E150" s="40" t="s">
        <v>5</v>
      </c>
    </row>
    <row r="151" spans="1:5" ht="89.25">
      <c r="A151" t="s">
        <v>58</v>
      </c>
      <c r="E151" s="39" t="s">
        <v>510</v>
      </c>
    </row>
    <row r="152" spans="1:16" ht="25.5">
      <c r="A152" t="s">
        <v>50</v>
      </c>
      <c s="34" t="s">
        <v>185</v>
      </c>
      <c s="34" t="s">
        <v>511</v>
      </c>
      <c s="35" t="s">
        <v>5</v>
      </c>
      <c s="6" t="s">
        <v>512</v>
      </c>
      <c s="36" t="s">
        <v>54</v>
      </c>
      <c s="37">
        <v>180</v>
      </c>
      <c s="36">
        <v>0</v>
      </c>
      <c s="36">
        <f>ROUND(G152*H152,6)</f>
      </c>
      <c r="L152" s="38">
        <v>0</v>
      </c>
      <c s="32">
        <f>ROUND(ROUND(L152,2)*ROUND(G152,3),2)</f>
      </c>
      <c s="36" t="s">
        <v>55</v>
      </c>
      <c>
        <f>(M152*21)/100</f>
      </c>
      <c t="s">
        <v>28</v>
      </c>
    </row>
    <row r="153" spans="1:5" ht="25.5">
      <c r="A153" s="35" t="s">
        <v>56</v>
      </c>
      <c r="E153" s="39" t="s">
        <v>512</v>
      </c>
    </row>
    <row r="154" spans="1:5" ht="12.75">
      <c r="A154" s="35" t="s">
        <v>57</v>
      </c>
      <c r="E154" s="40" t="s">
        <v>5</v>
      </c>
    </row>
    <row r="155" spans="1:5" ht="191.25">
      <c r="A155" t="s">
        <v>58</v>
      </c>
      <c r="E155" s="39" t="s">
        <v>513</v>
      </c>
    </row>
    <row r="156" spans="1:16" ht="25.5">
      <c r="A156" t="s">
        <v>50</v>
      </c>
      <c s="34" t="s">
        <v>208</v>
      </c>
      <c s="34" t="s">
        <v>514</v>
      </c>
      <c s="35" t="s">
        <v>5</v>
      </c>
      <c s="6" t="s">
        <v>515</v>
      </c>
      <c s="36" t="s">
        <v>244</v>
      </c>
      <c s="37">
        <v>87</v>
      </c>
      <c s="36">
        <v>0</v>
      </c>
      <c s="36">
        <f>ROUND(G156*H156,6)</f>
      </c>
      <c r="L156" s="38">
        <v>0</v>
      </c>
      <c s="32">
        <f>ROUND(ROUND(L156,2)*ROUND(G156,3),2)</f>
      </c>
      <c s="36" t="s">
        <v>62</v>
      </c>
      <c>
        <f>(M156*21)/100</f>
      </c>
      <c t="s">
        <v>28</v>
      </c>
    </row>
    <row r="157" spans="1:5" ht="25.5">
      <c r="A157" s="35" t="s">
        <v>56</v>
      </c>
      <c r="E157" s="39" t="s">
        <v>515</v>
      </c>
    </row>
    <row r="158" spans="1:5" ht="12.75">
      <c r="A158" s="35" t="s">
        <v>57</v>
      </c>
      <c r="E158" s="40" t="s">
        <v>5</v>
      </c>
    </row>
    <row r="159" spans="1:5" ht="140.25">
      <c r="A159" t="s">
        <v>58</v>
      </c>
      <c r="E159" s="39" t="s">
        <v>516</v>
      </c>
    </row>
    <row r="160" spans="1:16" ht="12.75">
      <c r="A160" t="s">
        <v>50</v>
      </c>
      <c s="34" t="s">
        <v>216</v>
      </c>
      <c s="34" t="s">
        <v>517</v>
      </c>
      <c s="35" t="s">
        <v>5</v>
      </c>
      <c s="6" t="s">
        <v>518</v>
      </c>
      <c s="36" t="s">
        <v>54</v>
      </c>
      <c s="37">
        <v>87</v>
      </c>
      <c s="36">
        <v>0</v>
      </c>
      <c s="36">
        <f>ROUND(G160*H160,6)</f>
      </c>
      <c r="L160" s="38">
        <v>0</v>
      </c>
      <c s="32">
        <f>ROUND(ROUND(L160,2)*ROUND(G160,3),2)</f>
      </c>
      <c s="36" t="s">
        <v>55</v>
      </c>
      <c>
        <f>(M160*21)/100</f>
      </c>
      <c t="s">
        <v>28</v>
      </c>
    </row>
    <row r="161" spans="1:5" ht="12.75">
      <c r="A161" s="35" t="s">
        <v>56</v>
      </c>
      <c r="E161" s="39" t="s">
        <v>518</v>
      </c>
    </row>
    <row r="162" spans="1:5" ht="12.75">
      <c r="A162" s="35" t="s">
        <v>57</v>
      </c>
      <c r="E162" s="40" t="s">
        <v>5</v>
      </c>
    </row>
    <row r="163" spans="1:5" ht="140.25">
      <c r="A163" t="s">
        <v>58</v>
      </c>
      <c r="E163" s="39" t="s">
        <v>519</v>
      </c>
    </row>
    <row r="164" spans="1:16" ht="12.75">
      <c r="A164" t="s">
        <v>50</v>
      </c>
      <c s="34" t="s">
        <v>328</v>
      </c>
      <c s="34" t="s">
        <v>520</v>
      </c>
      <c s="35" t="s">
        <v>5</v>
      </c>
      <c s="6" t="s">
        <v>521</v>
      </c>
      <c s="36" t="s">
        <v>54</v>
      </c>
      <c s="37">
        <v>3</v>
      </c>
      <c s="36">
        <v>0</v>
      </c>
      <c s="36">
        <f>ROUND(G164*H164,6)</f>
      </c>
      <c r="L164" s="38">
        <v>0</v>
      </c>
      <c s="32">
        <f>ROUND(ROUND(L164,2)*ROUND(G164,3),2)</f>
      </c>
      <c s="36" t="s">
        <v>62</v>
      </c>
      <c>
        <f>(M164*21)/100</f>
      </c>
      <c t="s">
        <v>28</v>
      </c>
    </row>
    <row r="165" spans="1:5" ht="12.75">
      <c r="A165" s="35" t="s">
        <v>56</v>
      </c>
      <c r="E165" s="39" t="s">
        <v>521</v>
      </c>
    </row>
    <row r="166" spans="1:5" ht="12.75">
      <c r="A166" s="35" t="s">
        <v>57</v>
      </c>
      <c r="E166" s="40" t="s">
        <v>5</v>
      </c>
    </row>
    <row r="167" spans="1:5" ht="89.25">
      <c r="A167" t="s">
        <v>58</v>
      </c>
      <c r="E167" s="39" t="s">
        <v>522</v>
      </c>
    </row>
    <row r="168" spans="1:16" ht="12.75">
      <c r="A168" t="s">
        <v>50</v>
      </c>
      <c s="34" t="s">
        <v>332</v>
      </c>
      <c s="34" t="s">
        <v>523</v>
      </c>
      <c s="35" t="s">
        <v>5</v>
      </c>
      <c s="6" t="s">
        <v>524</v>
      </c>
      <c s="36" t="s">
        <v>244</v>
      </c>
      <c s="37">
        <v>3</v>
      </c>
      <c s="36">
        <v>0</v>
      </c>
      <c s="36">
        <f>ROUND(G168*H168,6)</f>
      </c>
      <c r="L168" s="38">
        <v>0</v>
      </c>
      <c s="32">
        <f>ROUND(ROUND(L168,2)*ROUND(G168,3),2)</f>
      </c>
      <c s="36" t="s">
        <v>62</v>
      </c>
      <c>
        <f>(M168*21)/100</f>
      </c>
      <c t="s">
        <v>28</v>
      </c>
    </row>
    <row r="169" spans="1:5" ht="12.75">
      <c r="A169" s="35" t="s">
        <v>56</v>
      </c>
      <c r="E169" s="39" t="s">
        <v>524</v>
      </c>
    </row>
    <row r="170" spans="1:5" ht="12.75">
      <c r="A170" s="35" t="s">
        <v>57</v>
      </c>
      <c r="E170" s="40" t="s">
        <v>5</v>
      </c>
    </row>
    <row r="171" spans="1:5" ht="89.25">
      <c r="A171" t="s">
        <v>58</v>
      </c>
      <c r="E171" s="39" t="s">
        <v>525</v>
      </c>
    </row>
    <row r="172" spans="1:16" ht="12.75">
      <c r="A172" t="s">
        <v>50</v>
      </c>
      <c s="34" t="s">
        <v>336</v>
      </c>
      <c s="34" t="s">
        <v>526</v>
      </c>
      <c s="35" t="s">
        <v>5</v>
      </c>
      <c s="6" t="s">
        <v>527</v>
      </c>
      <c s="36" t="s">
        <v>54</v>
      </c>
      <c s="37">
        <v>3</v>
      </c>
      <c s="36">
        <v>0</v>
      </c>
      <c s="36">
        <f>ROUND(G172*H172,6)</f>
      </c>
      <c r="L172" s="38">
        <v>0</v>
      </c>
      <c s="32">
        <f>ROUND(ROUND(L172,2)*ROUND(G172,3),2)</f>
      </c>
      <c s="36" t="s">
        <v>62</v>
      </c>
      <c>
        <f>(M172*21)/100</f>
      </c>
      <c t="s">
        <v>28</v>
      </c>
    </row>
    <row r="173" spans="1:5" ht="12.75">
      <c r="A173" s="35" t="s">
        <v>56</v>
      </c>
      <c r="E173" s="39" t="s">
        <v>527</v>
      </c>
    </row>
    <row r="174" spans="1:5" ht="12.75">
      <c r="A174" s="35" t="s">
        <v>57</v>
      </c>
      <c r="E174" s="40" t="s">
        <v>5</v>
      </c>
    </row>
    <row r="175" spans="1:5" ht="89.25">
      <c r="A175" t="s">
        <v>58</v>
      </c>
      <c r="E175" s="39" t="s">
        <v>528</v>
      </c>
    </row>
    <row r="176" spans="1:16" ht="12.75">
      <c r="A176" t="s">
        <v>50</v>
      </c>
      <c s="34" t="s">
        <v>342</v>
      </c>
      <c s="34" t="s">
        <v>529</v>
      </c>
      <c s="35" t="s">
        <v>5</v>
      </c>
      <c s="6" t="s">
        <v>530</v>
      </c>
      <c s="36" t="s">
        <v>54</v>
      </c>
      <c s="37">
        <v>3</v>
      </c>
      <c s="36">
        <v>0</v>
      </c>
      <c s="36">
        <f>ROUND(G176*H176,6)</f>
      </c>
      <c r="L176" s="38">
        <v>0</v>
      </c>
      <c s="32">
        <f>ROUND(ROUND(L176,2)*ROUND(G176,3),2)</f>
      </c>
      <c s="36" t="s">
        <v>62</v>
      </c>
      <c>
        <f>(M176*21)/100</f>
      </c>
      <c t="s">
        <v>28</v>
      </c>
    </row>
    <row r="177" spans="1:5" ht="12.75">
      <c r="A177" s="35" t="s">
        <v>56</v>
      </c>
      <c r="E177" s="39" t="s">
        <v>530</v>
      </c>
    </row>
    <row r="178" spans="1:5" ht="12.75">
      <c r="A178" s="35" t="s">
        <v>57</v>
      </c>
      <c r="E178" s="40" t="s">
        <v>5</v>
      </c>
    </row>
    <row r="179" spans="1:5" ht="89.25">
      <c r="A179" t="s">
        <v>58</v>
      </c>
      <c r="E179" s="39" t="s">
        <v>531</v>
      </c>
    </row>
    <row r="180" spans="1:16" ht="12.75">
      <c r="A180" t="s">
        <v>50</v>
      </c>
      <c s="34" t="s">
        <v>346</v>
      </c>
      <c s="34" t="s">
        <v>532</v>
      </c>
      <c s="35" t="s">
        <v>5</v>
      </c>
      <c s="6" t="s">
        <v>533</v>
      </c>
      <c s="36" t="s">
        <v>54</v>
      </c>
      <c s="37">
        <v>3</v>
      </c>
      <c s="36">
        <v>0</v>
      </c>
      <c s="36">
        <f>ROUND(G180*H180,6)</f>
      </c>
      <c r="L180" s="38">
        <v>0</v>
      </c>
      <c s="32">
        <f>ROUND(ROUND(L180,2)*ROUND(G180,3),2)</f>
      </c>
      <c s="36" t="s">
        <v>55</v>
      </c>
      <c>
        <f>(M180*21)/100</f>
      </c>
      <c t="s">
        <v>28</v>
      </c>
    </row>
    <row r="181" spans="1:5" ht="12.75">
      <c r="A181" s="35" t="s">
        <v>56</v>
      </c>
      <c r="E181" s="39" t="s">
        <v>533</v>
      </c>
    </row>
    <row r="182" spans="1:5" ht="12.75">
      <c r="A182" s="35" t="s">
        <v>57</v>
      </c>
      <c r="E182" s="40" t="s">
        <v>5</v>
      </c>
    </row>
    <row r="183" spans="1:5" ht="140.25">
      <c r="A183" t="s">
        <v>58</v>
      </c>
      <c r="E183" s="39" t="s">
        <v>534</v>
      </c>
    </row>
    <row r="184" spans="1:13" ht="12.75">
      <c r="A184" t="s">
        <v>47</v>
      </c>
      <c r="C184" s="31" t="s">
        <v>197</v>
      </c>
      <c r="E184" s="33" t="s">
        <v>535</v>
      </c>
      <c r="J184" s="32">
        <f>0</f>
      </c>
      <c s="32">
        <f>0</f>
      </c>
      <c s="32">
        <f>0+L185+L189+L193+L197+L201+L205+L209</f>
      </c>
      <c s="32">
        <f>0+M185+M189+M193+M197+M201+M205+M209</f>
      </c>
    </row>
    <row r="185" spans="1:16" ht="25.5">
      <c r="A185" t="s">
        <v>50</v>
      </c>
      <c s="34" t="s">
        <v>220</v>
      </c>
      <c s="34" t="s">
        <v>536</v>
      </c>
      <c s="35" t="s">
        <v>5</v>
      </c>
      <c s="6" t="s">
        <v>537</v>
      </c>
      <c s="36" t="s">
        <v>244</v>
      </c>
      <c s="37">
        <v>2</v>
      </c>
      <c s="36">
        <v>0</v>
      </c>
      <c s="36">
        <f>ROUND(G185*H185,6)</f>
      </c>
      <c r="L185" s="38">
        <v>0</v>
      </c>
      <c s="32">
        <f>ROUND(ROUND(L185,2)*ROUND(G185,3),2)</f>
      </c>
      <c s="36" t="s">
        <v>62</v>
      </c>
      <c>
        <f>(M185*21)/100</f>
      </c>
      <c t="s">
        <v>28</v>
      </c>
    </row>
    <row r="186" spans="1:5" ht="38.25">
      <c r="A186" s="35" t="s">
        <v>56</v>
      </c>
      <c r="E186" s="39" t="s">
        <v>538</v>
      </c>
    </row>
    <row r="187" spans="1:5" ht="12.75">
      <c r="A187" s="35" t="s">
        <v>57</v>
      </c>
      <c r="E187" s="40" t="s">
        <v>5</v>
      </c>
    </row>
    <row r="188" spans="1:5" ht="242.25">
      <c r="A188" t="s">
        <v>58</v>
      </c>
      <c r="E188" s="39" t="s">
        <v>539</v>
      </c>
    </row>
    <row r="189" spans="1:16" ht="25.5">
      <c r="A189" t="s">
        <v>50</v>
      </c>
      <c s="34" t="s">
        <v>224</v>
      </c>
      <c s="34" t="s">
        <v>540</v>
      </c>
      <c s="35" t="s">
        <v>5</v>
      </c>
      <c s="6" t="s">
        <v>541</v>
      </c>
      <c s="36" t="s">
        <v>244</v>
      </c>
      <c s="37">
        <v>25</v>
      </c>
      <c s="36">
        <v>0</v>
      </c>
      <c s="36">
        <f>ROUND(G189*H189,6)</f>
      </c>
      <c r="L189" s="38">
        <v>0</v>
      </c>
      <c s="32">
        <f>ROUND(ROUND(L189,2)*ROUND(G189,3),2)</f>
      </c>
      <c s="36" t="s">
        <v>62</v>
      </c>
      <c>
        <f>(M189*21)/100</f>
      </c>
      <c t="s">
        <v>28</v>
      </c>
    </row>
    <row r="190" spans="1:5" ht="38.25">
      <c r="A190" s="35" t="s">
        <v>56</v>
      </c>
      <c r="E190" s="39" t="s">
        <v>542</v>
      </c>
    </row>
    <row r="191" spans="1:5" ht="12.75">
      <c r="A191" s="35" t="s">
        <v>57</v>
      </c>
      <c r="E191" s="40" t="s">
        <v>5</v>
      </c>
    </row>
    <row r="192" spans="1:5" ht="293.25">
      <c r="A192" t="s">
        <v>58</v>
      </c>
      <c r="E192" s="39" t="s">
        <v>543</v>
      </c>
    </row>
    <row r="193" spans="1:16" ht="12.75">
      <c r="A193" t="s">
        <v>50</v>
      </c>
      <c s="34" t="s">
        <v>232</v>
      </c>
      <c s="34" t="s">
        <v>544</v>
      </c>
      <c s="35" t="s">
        <v>5</v>
      </c>
      <c s="6" t="s">
        <v>545</v>
      </c>
      <c s="36" t="s">
        <v>244</v>
      </c>
      <c s="37">
        <v>22</v>
      </c>
      <c s="36">
        <v>0</v>
      </c>
      <c s="36">
        <f>ROUND(G193*H193,6)</f>
      </c>
      <c r="L193" s="38">
        <v>0</v>
      </c>
      <c s="32">
        <f>ROUND(ROUND(L193,2)*ROUND(G193,3),2)</f>
      </c>
      <c s="36" t="s">
        <v>62</v>
      </c>
      <c>
        <f>(M193*21)/100</f>
      </c>
      <c t="s">
        <v>28</v>
      </c>
    </row>
    <row r="194" spans="1:5" ht="12.75">
      <c r="A194" s="35" t="s">
        <v>56</v>
      </c>
      <c r="E194" s="39" t="s">
        <v>545</v>
      </c>
    </row>
    <row r="195" spans="1:5" ht="12.75">
      <c r="A195" s="35" t="s">
        <v>57</v>
      </c>
      <c r="E195" s="40" t="s">
        <v>5</v>
      </c>
    </row>
    <row r="196" spans="1:5" ht="89.25">
      <c r="A196" t="s">
        <v>58</v>
      </c>
      <c r="E196" s="39" t="s">
        <v>546</v>
      </c>
    </row>
    <row r="197" spans="1:16" ht="12.75">
      <c r="A197" t="s">
        <v>50</v>
      </c>
      <c s="34" t="s">
        <v>236</v>
      </c>
      <c s="34" t="s">
        <v>547</v>
      </c>
      <c s="35" t="s">
        <v>5</v>
      </c>
      <c s="6" t="s">
        <v>548</v>
      </c>
      <c s="36" t="s">
        <v>244</v>
      </c>
      <c s="37">
        <v>15</v>
      </c>
      <c s="36">
        <v>0</v>
      </c>
      <c s="36">
        <f>ROUND(G197*H197,6)</f>
      </c>
      <c r="L197" s="38">
        <v>0</v>
      </c>
      <c s="32">
        <f>ROUND(ROUND(L197,2)*ROUND(G197,3),2)</f>
      </c>
      <c s="36" t="s">
        <v>62</v>
      </c>
      <c>
        <f>(M197*21)/100</f>
      </c>
      <c t="s">
        <v>28</v>
      </c>
    </row>
    <row r="198" spans="1:5" ht="12.75">
      <c r="A198" s="35" t="s">
        <v>56</v>
      </c>
      <c r="E198" s="39" t="s">
        <v>548</v>
      </c>
    </row>
    <row r="199" spans="1:5" ht="12.75">
      <c r="A199" s="35" t="s">
        <v>57</v>
      </c>
      <c r="E199" s="40" t="s">
        <v>5</v>
      </c>
    </row>
    <row r="200" spans="1:5" ht="89.25">
      <c r="A200" t="s">
        <v>58</v>
      </c>
      <c r="E200" s="39" t="s">
        <v>549</v>
      </c>
    </row>
    <row r="201" spans="1:16" ht="12.75">
      <c r="A201" t="s">
        <v>50</v>
      </c>
      <c s="34" t="s">
        <v>241</v>
      </c>
      <c s="34" t="s">
        <v>550</v>
      </c>
      <c s="35" t="s">
        <v>5</v>
      </c>
      <c s="6" t="s">
        <v>551</v>
      </c>
      <c s="36" t="s">
        <v>244</v>
      </c>
      <c s="37">
        <v>39</v>
      </c>
      <c s="36">
        <v>0</v>
      </c>
      <c s="36">
        <f>ROUND(G201*H201,6)</f>
      </c>
      <c r="L201" s="38">
        <v>0</v>
      </c>
      <c s="32">
        <f>ROUND(ROUND(L201,2)*ROUND(G201,3),2)</f>
      </c>
      <c s="36" t="s">
        <v>62</v>
      </c>
      <c>
        <f>(M201*21)/100</f>
      </c>
      <c t="s">
        <v>28</v>
      </c>
    </row>
    <row r="202" spans="1:5" ht="12.75">
      <c r="A202" s="35" t="s">
        <v>56</v>
      </c>
      <c r="E202" s="39" t="s">
        <v>551</v>
      </c>
    </row>
    <row r="203" spans="1:5" ht="12.75">
      <c r="A203" s="35" t="s">
        <v>57</v>
      </c>
      <c r="E203" s="40" t="s">
        <v>5</v>
      </c>
    </row>
    <row r="204" spans="1:5" ht="89.25">
      <c r="A204" t="s">
        <v>58</v>
      </c>
      <c r="E204" s="39" t="s">
        <v>552</v>
      </c>
    </row>
    <row r="205" spans="1:16" ht="12.75">
      <c r="A205" t="s">
        <v>50</v>
      </c>
      <c s="34" t="s">
        <v>246</v>
      </c>
      <c s="34" t="s">
        <v>520</v>
      </c>
      <c s="35" t="s">
        <v>5</v>
      </c>
      <c s="6" t="s">
        <v>553</v>
      </c>
      <c s="36" t="s">
        <v>244</v>
      </c>
      <c s="37">
        <v>20</v>
      </c>
      <c s="36">
        <v>0</v>
      </c>
      <c s="36">
        <f>ROUND(G205*H205,6)</f>
      </c>
      <c r="L205" s="38">
        <v>0</v>
      </c>
      <c s="32">
        <f>ROUND(ROUND(L205,2)*ROUND(G205,3),2)</f>
      </c>
      <c s="36" t="s">
        <v>62</v>
      </c>
      <c>
        <f>(M205*21)/100</f>
      </c>
      <c t="s">
        <v>28</v>
      </c>
    </row>
    <row r="206" spans="1:5" ht="12.75">
      <c r="A206" s="35" t="s">
        <v>56</v>
      </c>
      <c r="E206" s="39" t="s">
        <v>553</v>
      </c>
    </row>
    <row r="207" spans="1:5" ht="12.75">
      <c r="A207" s="35" t="s">
        <v>57</v>
      </c>
      <c r="E207" s="40" t="s">
        <v>5</v>
      </c>
    </row>
    <row r="208" spans="1:5" ht="89.25">
      <c r="A208" t="s">
        <v>58</v>
      </c>
      <c r="E208" s="39" t="s">
        <v>554</v>
      </c>
    </row>
    <row r="209" spans="1:16" ht="12.75">
      <c r="A209" t="s">
        <v>50</v>
      </c>
      <c s="34" t="s">
        <v>256</v>
      </c>
      <c s="34" t="s">
        <v>555</v>
      </c>
      <c s="35" t="s">
        <v>5</v>
      </c>
      <c s="6" t="s">
        <v>556</v>
      </c>
      <c s="36" t="s">
        <v>54</v>
      </c>
      <c s="37">
        <v>49</v>
      </c>
      <c s="36">
        <v>0</v>
      </c>
      <c s="36">
        <f>ROUND(G209*H209,6)</f>
      </c>
      <c r="L209" s="38">
        <v>0</v>
      </c>
      <c s="32">
        <f>ROUND(ROUND(L209,2)*ROUND(G209,3),2)</f>
      </c>
      <c s="36" t="s">
        <v>55</v>
      </c>
      <c>
        <f>(M209*21)/100</f>
      </c>
      <c t="s">
        <v>28</v>
      </c>
    </row>
    <row r="210" spans="1:5" ht="12.75">
      <c r="A210" s="35" t="s">
        <v>56</v>
      </c>
      <c r="E210" s="39" t="s">
        <v>556</v>
      </c>
    </row>
    <row r="211" spans="1:5" ht="12.75">
      <c r="A211" s="35" t="s">
        <v>57</v>
      </c>
      <c r="E211" s="40" t="s">
        <v>5</v>
      </c>
    </row>
    <row r="212" spans="1:5" ht="140.25">
      <c r="A212" t="s">
        <v>58</v>
      </c>
      <c r="E212" s="39" t="s">
        <v>557</v>
      </c>
    </row>
    <row r="213" spans="1:13" ht="12.75">
      <c r="A213" t="s">
        <v>47</v>
      </c>
      <c r="C213" s="31" t="s">
        <v>340</v>
      </c>
      <c r="E213" s="33" t="s">
        <v>198</v>
      </c>
      <c r="J213" s="32">
        <f>0</f>
      </c>
      <c s="32">
        <f>0</f>
      </c>
      <c s="32">
        <f>0+L214+L218+L222+L226+L230+L234+L238+L242+L246+L250+L254+L258+L262</f>
      </c>
      <c s="32">
        <f>0+M214+M218+M222+M226+M230+M234+M238+M242+M246+M250+M254+M258+M262</f>
      </c>
    </row>
    <row r="214" spans="1:16" ht="12.75">
      <c r="A214" t="s">
        <v>50</v>
      </c>
      <c s="34" t="s">
        <v>260</v>
      </c>
      <c s="34" t="s">
        <v>558</v>
      </c>
      <c s="35" t="s">
        <v>5</v>
      </c>
      <c s="6" t="s">
        <v>559</v>
      </c>
      <c s="36" t="s">
        <v>202</v>
      </c>
      <c s="37">
        <v>37000</v>
      </c>
      <c s="36">
        <v>0</v>
      </c>
      <c s="36">
        <f>ROUND(G214*H214,6)</f>
      </c>
      <c r="L214" s="38">
        <v>0</v>
      </c>
      <c s="32">
        <f>ROUND(ROUND(L214,2)*ROUND(G214,3),2)</f>
      </c>
      <c s="36" t="s">
        <v>62</v>
      </c>
      <c>
        <f>(M214*21)/100</f>
      </c>
      <c t="s">
        <v>28</v>
      </c>
    </row>
    <row r="215" spans="1:5" ht="12.75">
      <c r="A215" s="35" t="s">
        <v>56</v>
      </c>
      <c r="E215" s="39" t="s">
        <v>559</v>
      </c>
    </row>
    <row r="216" spans="1:5" ht="12.75">
      <c r="A216" s="35" t="s">
        <v>57</v>
      </c>
      <c r="E216" s="40" t="s">
        <v>5</v>
      </c>
    </row>
    <row r="217" spans="1:5" ht="89.25">
      <c r="A217" t="s">
        <v>58</v>
      </c>
      <c r="E217" s="39" t="s">
        <v>560</v>
      </c>
    </row>
    <row r="218" spans="1:16" ht="12.75">
      <c r="A218" t="s">
        <v>50</v>
      </c>
      <c s="34" t="s">
        <v>268</v>
      </c>
      <c s="34" t="s">
        <v>561</v>
      </c>
      <c s="35" t="s">
        <v>5</v>
      </c>
      <c s="6" t="s">
        <v>562</v>
      </c>
      <c s="36" t="s">
        <v>202</v>
      </c>
      <c s="37">
        <v>10000</v>
      </c>
      <c s="36">
        <v>0</v>
      </c>
      <c s="36">
        <f>ROUND(G218*H218,6)</f>
      </c>
      <c r="L218" s="38">
        <v>0</v>
      </c>
      <c s="32">
        <f>ROUND(ROUND(L218,2)*ROUND(G218,3),2)</f>
      </c>
      <c s="36" t="s">
        <v>62</v>
      </c>
      <c>
        <f>(M218*21)/100</f>
      </c>
      <c t="s">
        <v>28</v>
      </c>
    </row>
    <row r="219" spans="1:5" ht="12.75">
      <c r="A219" s="35" t="s">
        <v>56</v>
      </c>
      <c r="E219" s="39" t="s">
        <v>562</v>
      </c>
    </row>
    <row r="220" spans="1:5" ht="12.75">
      <c r="A220" s="35" t="s">
        <v>57</v>
      </c>
      <c r="E220" s="40" t="s">
        <v>5</v>
      </c>
    </row>
    <row r="221" spans="1:5" ht="191.25">
      <c r="A221" t="s">
        <v>58</v>
      </c>
      <c r="E221" s="39" t="s">
        <v>563</v>
      </c>
    </row>
    <row r="222" spans="1:16" ht="12.75">
      <c r="A222" t="s">
        <v>50</v>
      </c>
      <c s="34" t="s">
        <v>276</v>
      </c>
      <c s="34" t="s">
        <v>217</v>
      </c>
      <c s="35" t="s">
        <v>5</v>
      </c>
      <c s="6" t="s">
        <v>218</v>
      </c>
      <c s="36" t="s">
        <v>202</v>
      </c>
      <c s="37">
        <v>47000</v>
      </c>
      <c s="36">
        <v>0</v>
      </c>
      <c s="36">
        <f>ROUND(G222*H222,6)</f>
      </c>
      <c r="L222" s="38">
        <v>0</v>
      </c>
      <c s="32">
        <f>ROUND(ROUND(L222,2)*ROUND(G222,3),2)</f>
      </c>
      <c s="36" t="s">
        <v>55</v>
      </c>
      <c>
        <f>(M222*21)/100</f>
      </c>
      <c t="s">
        <v>28</v>
      </c>
    </row>
    <row r="223" spans="1:5" ht="12.75">
      <c r="A223" s="35" t="s">
        <v>56</v>
      </c>
      <c r="E223" s="39" t="s">
        <v>218</v>
      </c>
    </row>
    <row r="224" spans="1:5" ht="12.75">
      <c r="A224" s="35" t="s">
        <v>57</v>
      </c>
      <c r="E224" s="40" t="s">
        <v>5</v>
      </c>
    </row>
    <row r="225" spans="1:5" ht="140.25">
      <c r="A225" t="s">
        <v>58</v>
      </c>
      <c r="E225" s="39" t="s">
        <v>219</v>
      </c>
    </row>
    <row r="226" spans="1:16" ht="12.75">
      <c r="A226" t="s">
        <v>50</v>
      </c>
      <c s="34" t="s">
        <v>284</v>
      </c>
      <c s="34" t="s">
        <v>564</v>
      </c>
      <c s="35" t="s">
        <v>5</v>
      </c>
      <c s="6" t="s">
        <v>565</v>
      </c>
      <c s="36" t="s">
        <v>202</v>
      </c>
      <c s="37">
        <v>6000</v>
      </c>
      <c s="36">
        <v>0</v>
      </c>
      <c s="36">
        <f>ROUND(G226*H226,6)</f>
      </c>
      <c r="L226" s="38">
        <v>0</v>
      </c>
      <c s="32">
        <f>ROUND(ROUND(L226,2)*ROUND(G226,3),2)</f>
      </c>
      <c s="36" t="s">
        <v>55</v>
      </c>
      <c>
        <f>(M226*21)/100</f>
      </c>
      <c t="s">
        <v>28</v>
      </c>
    </row>
    <row r="227" spans="1:5" ht="12.75">
      <c r="A227" s="35" t="s">
        <v>56</v>
      </c>
      <c r="E227" s="39" t="s">
        <v>565</v>
      </c>
    </row>
    <row r="228" spans="1:5" ht="12.75">
      <c r="A228" s="35" t="s">
        <v>57</v>
      </c>
      <c r="E228" s="40" t="s">
        <v>5</v>
      </c>
    </row>
    <row r="229" spans="1:5" ht="140.25">
      <c r="A229" t="s">
        <v>58</v>
      </c>
      <c r="E229" s="39" t="s">
        <v>566</v>
      </c>
    </row>
    <row r="230" spans="1:16" ht="12.75">
      <c r="A230" t="s">
        <v>50</v>
      </c>
      <c s="34" t="s">
        <v>288</v>
      </c>
      <c s="34" t="s">
        <v>567</v>
      </c>
      <c s="35" t="s">
        <v>5</v>
      </c>
      <c s="6" t="s">
        <v>568</v>
      </c>
      <c s="36" t="s">
        <v>202</v>
      </c>
      <c s="37">
        <v>11000</v>
      </c>
      <c s="36">
        <v>0</v>
      </c>
      <c s="36">
        <f>ROUND(G230*H230,6)</f>
      </c>
      <c r="L230" s="38">
        <v>0</v>
      </c>
      <c s="32">
        <f>ROUND(ROUND(L230,2)*ROUND(G230,3),2)</f>
      </c>
      <c s="36" t="s">
        <v>62</v>
      </c>
      <c>
        <f>(M230*21)/100</f>
      </c>
      <c t="s">
        <v>28</v>
      </c>
    </row>
    <row r="231" spans="1:5" ht="12.75">
      <c r="A231" s="35" t="s">
        <v>56</v>
      </c>
      <c r="E231" s="39" t="s">
        <v>568</v>
      </c>
    </row>
    <row r="232" spans="1:5" ht="12.75">
      <c r="A232" s="35" t="s">
        <v>57</v>
      </c>
      <c r="E232" s="40" t="s">
        <v>5</v>
      </c>
    </row>
    <row r="233" spans="1:5" ht="89.25">
      <c r="A233" t="s">
        <v>58</v>
      </c>
      <c r="E233" s="39" t="s">
        <v>569</v>
      </c>
    </row>
    <row r="234" spans="1:16" ht="12.75">
      <c r="A234" t="s">
        <v>50</v>
      </c>
      <c s="34" t="s">
        <v>292</v>
      </c>
      <c s="34" t="s">
        <v>570</v>
      </c>
      <c s="35" t="s">
        <v>5</v>
      </c>
      <c s="6" t="s">
        <v>571</v>
      </c>
      <c s="36" t="s">
        <v>244</v>
      </c>
      <c s="37">
        <v>2000</v>
      </c>
      <c s="36">
        <v>0</v>
      </c>
      <c s="36">
        <f>ROUND(G234*H234,6)</f>
      </c>
      <c r="L234" s="38">
        <v>0</v>
      </c>
      <c s="32">
        <f>ROUND(ROUND(L234,2)*ROUND(G234,3),2)</f>
      </c>
      <c s="36" t="s">
        <v>62</v>
      </c>
      <c>
        <f>(M234*21)/100</f>
      </c>
      <c t="s">
        <v>28</v>
      </c>
    </row>
    <row r="235" spans="1:5" ht="12.75">
      <c r="A235" s="35" t="s">
        <v>56</v>
      </c>
      <c r="E235" s="39" t="s">
        <v>571</v>
      </c>
    </row>
    <row r="236" spans="1:5" ht="12.75">
      <c r="A236" s="35" t="s">
        <v>57</v>
      </c>
      <c r="E236" s="40" t="s">
        <v>5</v>
      </c>
    </row>
    <row r="237" spans="1:5" ht="89.25">
      <c r="A237" t="s">
        <v>58</v>
      </c>
      <c r="E237" s="39" t="s">
        <v>572</v>
      </c>
    </row>
    <row r="238" spans="1:16" ht="12.75">
      <c r="A238" t="s">
        <v>50</v>
      </c>
      <c s="34" t="s">
        <v>350</v>
      </c>
      <c s="34" t="s">
        <v>573</v>
      </c>
      <c s="35" t="s">
        <v>5</v>
      </c>
      <c s="6" t="s">
        <v>574</v>
      </c>
      <c s="36" t="s">
        <v>244</v>
      </c>
      <c s="37">
        <v>2500</v>
      </c>
      <c s="36">
        <v>0</v>
      </c>
      <c s="36">
        <f>ROUND(G238*H238,6)</f>
      </c>
      <c r="L238" s="38">
        <v>0</v>
      </c>
      <c s="32">
        <f>ROUND(ROUND(L238,2)*ROUND(G238,3),2)</f>
      </c>
      <c s="36" t="s">
        <v>62</v>
      </c>
      <c>
        <f>(M238*21)/100</f>
      </c>
      <c t="s">
        <v>28</v>
      </c>
    </row>
    <row r="239" spans="1:5" ht="12.75">
      <c r="A239" s="35" t="s">
        <v>56</v>
      </c>
      <c r="E239" s="39" t="s">
        <v>574</v>
      </c>
    </row>
    <row r="240" spans="1:5" ht="12.75">
      <c r="A240" s="35" t="s">
        <v>57</v>
      </c>
      <c r="E240" s="40" t="s">
        <v>5</v>
      </c>
    </row>
    <row r="241" spans="1:5" ht="89.25">
      <c r="A241" t="s">
        <v>58</v>
      </c>
      <c r="E241" s="39" t="s">
        <v>575</v>
      </c>
    </row>
    <row r="242" spans="1:16" ht="12.75">
      <c r="A242" t="s">
        <v>50</v>
      </c>
      <c s="34" t="s">
        <v>354</v>
      </c>
      <c s="34" t="s">
        <v>329</v>
      </c>
      <c s="35" t="s">
        <v>5</v>
      </c>
      <c s="6" t="s">
        <v>330</v>
      </c>
      <c s="36" t="s">
        <v>202</v>
      </c>
      <c s="37">
        <v>9500</v>
      </c>
      <c s="36">
        <v>0</v>
      </c>
      <c s="36">
        <f>ROUND(G242*H242,6)</f>
      </c>
      <c r="L242" s="38">
        <v>0</v>
      </c>
      <c s="32">
        <f>ROUND(ROUND(L242,2)*ROUND(G242,3),2)</f>
      </c>
      <c s="36" t="s">
        <v>55</v>
      </c>
      <c>
        <f>(M242*21)/100</f>
      </c>
      <c t="s">
        <v>28</v>
      </c>
    </row>
    <row r="243" spans="1:5" ht="12.75">
      <c r="A243" s="35" t="s">
        <v>56</v>
      </c>
      <c r="E243" s="39" t="s">
        <v>330</v>
      </c>
    </row>
    <row r="244" spans="1:5" ht="12.75">
      <c r="A244" s="35" t="s">
        <v>57</v>
      </c>
      <c r="E244" s="40" t="s">
        <v>5</v>
      </c>
    </row>
    <row r="245" spans="1:5" ht="140.25">
      <c r="A245" t="s">
        <v>58</v>
      </c>
      <c r="E245" s="39" t="s">
        <v>331</v>
      </c>
    </row>
    <row r="246" spans="1:16" ht="12.75">
      <c r="A246" t="s">
        <v>50</v>
      </c>
      <c s="34" t="s">
        <v>358</v>
      </c>
      <c s="34" t="s">
        <v>576</v>
      </c>
      <c s="35" t="s">
        <v>5</v>
      </c>
      <c s="6" t="s">
        <v>577</v>
      </c>
      <c s="36" t="s">
        <v>202</v>
      </c>
      <c s="37">
        <v>2000</v>
      </c>
      <c s="36">
        <v>0</v>
      </c>
      <c s="36">
        <f>ROUND(G246*H246,6)</f>
      </c>
      <c r="L246" s="38">
        <v>0</v>
      </c>
      <c s="32">
        <f>ROUND(ROUND(L246,2)*ROUND(G246,3),2)</f>
      </c>
      <c s="36" t="s">
        <v>55</v>
      </c>
      <c>
        <f>(M246*21)/100</f>
      </c>
      <c t="s">
        <v>28</v>
      </c>
    </row>
    <row r="247" spans="1:5" ht="12.75">
      <c r="A247" s="35" t="s">
        <v>56</v>
      </c>
      <c r="E247" s="39" t="s">
        <v>577</v>
      </c>
    </row>
    <row r="248" spans="1:5" ht="12.75">
      <c r="A248" s="35" t="s">
        <v>57</v>
      </c>
      <c r="E248" s="40" t="s">
        <v>5</v>
      </c>
    </row>
    <row r="249" spans="1:5" ht="191.25">
      <c r="A249" t="s">
        <v>58</v>
      </c>
      <c r="E249" s="39" t="s">
        <v>578</v>
      </c>
    </row>
    <row r="250" spans="1:16" ht="12.75">
      <c r="A250" t="s">
        <v>50</v>
      </c>
      <c s="34" t="s">
        <v>362</v>
      </c>
      <c s="34" t="s">
        <v>156</v>
      </c>
      <c s="35" t="s">
        <v>5</v>
      </c>
      <c s="6" t="s">
        <v>579</v>
      </c>
      <c s="36" t="s">
        <v>202</v>
      </c>
      <c s="37">
        <v>210</v>
      </c>
      <c s="36">
        <v>0</v>
      </c>
      <c s="36">
        <f>ROUND(G250*H250,6)</f>
      </c>
      <c r="L250" s="38">
        <v>0</v>
      </c>
      <c s="32">
        <f>ROUND(ROUND(L250,2)*ROUND(G250,3),2)</f>
      </c>
      <c s="36" t="s">
        <v>62</v>
      </c>
      <c>
        <f>(M250*21)/100</f>
      </c>
      <c t="s">
        <v>28</v>
      </c>
    </row>
    <row r="251" spans="1:5" ht="12.75">
      <c r="A251" s="35" t="s">
        <v>56</v>
      </c>
      <c r="E251" s="39" t="s">
        <v>579</v>
      </c>
    </row>
    <row r="252" spans="1:5" ht="12.75">
      <c r="A252" s="35" t="s">
        <v>57</v>
      </c>
      <c r="E252" s="40" t="s">
        <v>5</v>
      </c>
    </row>
    <row r="253" spans="1:5" ht="89.25">
      <c r="A253" t="s">
        <v>58</v>
      </c>
      <c r="E253" s="39" t="s">
        <v>580</v>
      </c>
    </row>
    <row r="254" spans="1:16" ht="12.75">
      <c r="A254" t="s">
        <v>50</v>
      </c>
      <c s="34" t="s">
        <v>366</v>
      </c>
      <c s="34" t="s">
        <v>581</v>
      </c>
      <c s="35" t="s">
        <v>5</v>
      </c>
      <c s="6" t="s">
        <v>582</v>
      </c>
      <c s="36" t="s">
        <v>54</v>
      </c>
      <c s="37">
        <v>200</v>
      </c>
      <c s="36">
        <v>0</v>
      </c>
      <c s="36">
        <f>ROUND(G254*H254,6)</f>
      </c>
      <c r="L254" s="38">
        <v>0</v>
      </c>
      <c s="32">
        <f>ROUND(ROUND(L254,2)*ROUND(G254,3),2)</f>
      </c>
      <c s="36" t="s">
        <v>62</v>
      </c>
      <c>
        <f>(M254*21)/100</f>
      </c>
      <c t="s">
        <v>28</v>
      </c>
    </row>
    <row r="255" spans="1:5" ht="12.75">
      <c r="A255" s="35" t="s">
        <v>56</v>
      </c>
      <c r="E255" s="39" t="s">
        <v>582</v>
      </c>
    </row>
    <row r="256" spans="1:5" ht="12.75">
      <c r="A256" s="35" t="s">
        <v>57</v>
      </c>
      <c r="E256" s="40" t="s">
        <v>5</v>
      </c>
    </row>
    <row r="257" spans="1:5" ht="89.25">
      <c r="A257" t="s">
        <v>58</v>
      </c>
      <c r="E257" s="39" t="s">
        <v>583</v>
      </c>
    </row>
    <row r="258" spans="1:16" ht="12.75">
      <c r="A258" t="s">
        <v>50</v>
      </c>
      <c s="34" t="s">
        <v>370</v>
      </c>
      <c s="34" t="s">
        <v>584</v>
      </c>
      <c s="35" t="s">
        <v>5</v>
      </c>
      <c s="6" t="s">
        <v>585</v>
      </c>
      <c s="36" t="s">
        <v>202</v>
      </c>
      <c s="37">
        <v>200</v>
      </c>
      <c s="36">
        <v>0</v>
      </c>
      <c s="36">
        <f>ROUND(G258*H258,6)</f>
      </c>
      <c r="L258" s="38">
        <v>0</v>
      </c>
      <c s="32">
        <f>ROUND(ROUND(L258,2)*ROUND(G258,3),2)</f>
      </c>
      <c s="36" t="s">
        <v>62</v>
      </c>
      <c>
        <f>(M258*21)/100</f>
      </c>
      <c t="s">
        <v>28</v>
      </c>
    </row>
    <row r="259" spans="1:5" ht="12.75">
      <c r="A259" s="35" t="s">
        <v>56</v>
      </c>
      <c r="E259" s="39" t="s">
        <v>585</v>
      </c>
    </row>
    <row r="260" spans="1:5" ht="12.75">
      <c r="A260" s="35" t="s">
        <v>57</v>
      </c>
      <c r="E260" s="40" t="s">
        <v>5</v>
      </c>
    </row>
    <row r="261" spans="1:5" ht="89.25">
      <c r="A261" t="s">
        <v>58</v>
      </c>
      <c r="E261" s="39" t="s">
        <v>586</v>
      </c>
    </row>
    <row r="262" spans="1:16" ht="12.75">
      <c r="A262" t="s">
        <v>50</v>
      </c>
      <c s="34" t="s">
        <v>587</v>
      </c>
      <c s="34" t="s">
        <v>588</v>
      </c>
      <c s="35" t="s">
        <v>5</v>
      </c>
      <c s="6" t="s">
        <v>589</v>
      </c>
      <c s="36" t="s">
        <v>202</v>
      </c>
      <c s="37">
        <v>3500</v>
      </c>
      <c s="36">
        <v>0</v>
      </c>
      <c s="36">
        <f>ROUND(G262*H262,6)</f>
      </c>
      <c r="L262" s="38">
        <v>0</v>
      </c>
      <c s="32">
        <f>ROUND(ROUND(L262,2)*ROUND(G262,3),2)</f>
      </c>
      <c s="36" t="s">
        <v>55</v>
      </c>
      <c>
        <f>(M262*21)/100</f>
      </c>
      <c t="s">
        <v>28</v>
      </c>
    </row>
    <row r="263" spans="1:5" ht="12.75">
      <c r="A263" s="35" t="s">
        <v>56</v>
      </c>
      <c r="E263" s="39" t="s">
        <v>589</v>
      </c>
    </row>
    <row r="264" spans="1:5" ht="12.75">
      <c r="A264" s="35" t="s">
        <v>57</v>
      </c>
      <c r="E264" s="40" t="s">
        <v>5</v>
      </c>
    </row>
    <row r="265" spans="1:5" ht="89.25">
      <c r="A265" t="s">
        <v>58</v>
      </c>
      <c r="E265" s="39" t="s">
        <v>590</v>
      </c>
    </row>
    <row r="266" spans="1:13" ht="12.75">
      <c r="A266" t="s">
        <v>47</v>
      </c>
      <c r="C266" s="31" t="s">
        <v>591</v>
      </c>
      <c r="E266" s="33" t="s">
        <v>592</v>
      </c>
      <c r="J266" s="32">
        <f>0</f>
      </c>
      <c s="32">
        <f>0</f>
      </c>
      <c s="32">
        <f>0+L267+L271+L275+L279+L283+L287+L291+L295+L299+L303+L307+L311+L315+L319+L323+L327</f>
      </c>
      <c s="32">
        <f>0+M267+M271+M275+M279+M283+M287+M291+M295+M299+M303+M307+M311+M315+M319+M323+M327</f>
      </c>
    </row>
    <row r="267" spans="1:16" ht="25.5">
      <c r="A267" t="s">
        <v>50</v>
      </c>
      <c s="34" t="s">
        <v>374</v>
      </c>
      <c s="34" t="s">
        <v>593</v>
      </c>
      <c s="35" t="s">
        <v>5</v>
      </c>
      <c s="6" t="s">
        <v>594</v>
      </c>
      <c s="36" t="s">
        <v>54</v>
      </c>
      <c s="37">
        <v>150</v>
      </c>
      <c s="36">
        <v>0</v>
      </c>
      <c s="36">
        <f>ROUND(G267*H267,6)</f>
      </c>
      <c r="L267" s="38">
        <v>0</v>
      </c>
      <c s="32">
        <f>ROUND(ROUND(L267,2)*ROUND(G267,3),2)</f>
      </c>
      <c s="36" t="s">
        <v>55</v>
      </c>
      <c>
        <f>(M267*21)/100</f>
      </c>
      <c t="s">
        <v>28</v>
      </c>
    </row>
    <row r="268" spans="1:5" ht="25.5">
      <c r="A268" s="35" t="s">
        <v>56</v>
      </c>
      <c r="E268" s="39" t="s">
        <v>594</v>
      </c>
    </row>
    <row r="269" spans="1:5" ht="12.75">
      <c r="A269" s="35" t="s">
        <v>57</v>
      </c>
      <c r="E269" s="40" t="s">
        <v>5</v>
      </c>
    </row>
    <row r="270" spans="1:5" ht="191.25">
      <c r="A270" t="s">
        <v>58</v>
      </c>
      <c r="E270" s="39" t="s">
        <v>595</v>
      </c>
    </row>
    <row r="271" spans="1:16" ht="12.75">
      <c r="A271" t="s">
        <v>50</v>
      </c>
      <c s="34" t="s">
        <v>378</v>
      </c>
      <c s="34" t="s">
        <v>596</v>
      </c>
      <c s="35" t="s">
        <v>5</v>
      </c>
      <c s="6" t="s">
        <v>352</v>
      </c>
      <c s="36" t="s">
        <v>239</v>
      </c>
      <c s="37">
        <v>1</v>
      </c>
      <c s="36">
        <v>0</v>
      </c>
      <c s="36">
        <f>ROUND(G271*H271,6)</f>
      </c>
      <c r="L271" s="38">
        <v>0</v>
      </c>
      <c s="32">
        <f>ROUND(ROUND(L271,2)*ROUND(G271,3),2)</f>
      </c>
      <c s="36" t="s">
        <v>62</v>
      </c>
      <c>
        <f>(M271*21)/100</f>
      </c>
      <c t="s">
        <v>28</v>
      </c>
    </row>
    <row r="272" spans="1:5" ht="12.75">
      <c r="A272" s="35" t="s">
        <v>56</v>
      </c>
      <c r="E272" s="39" t="s">
        <v>352</v>
      </c>
    </row>
    <row r="273" spans="1:5" ht="12.75">
      <c r="A273" s="35" t="s">
        <v>57</v>
      </c>
      <c r="E273" s="40" t="s">
        <v>5</v>
      </c>
    </row>
    <row r="274" spans="1:5" ht="89.25">
      <c r="A274" t="s">
        <v>58</v>
      </c>
      <c r="E274" s="39" t="s">
        <v>353</v>
      </c>
    </row>
    <row r="275" spans="1:16" ht="12.75">
      <c r="A275" t="s">
        <v>50</v>
      </c>
      <c s="34" t="s">
        <v>597</v>
      </c>
      <c s="34" t="s">
        <v>359</v>
      </c>
      <c s="35" t="s">
        <v>5</v>
      </c>
      <c s="6" t="s">
        <v>360</v>
      </c>
      <c s="36" t="s">
        <v>202</v>
      </c>
      <c s="37">
        <v>12000</v>
      </c>
      <c s="36">
        <v>0</v>
      </c>
      <c s="36">
        <f>ROUND(G275*H275,6)</f>
      </c>
      <c r="L275" s="38">
        <v>0</v>
      </c>
      <c s="32">
        <f>ROUND(ROUND(L275,2)*ROUND(G275,3),2)</f>
      </c>
      <c s="36" t="s">
        <v>55</v>
      </c>
      <c>
        <f>(M275*21)/100</f>
      </c>
      <c t="s">
        <v>28</v>
      </c>
    </row>
    <row r="276" spans="1:5" ht="12.75">
      <c r="A276" s="35" t="s">
        <v>56</v>
      </c>
      <c r="E276" s="39" t="s">
        <v>360</v>
      </c>
    </row>
    <row r="277" spans="1:5" ht="12.75">
      <c r="A277" s="35" t="s">
        <v>57</v>
      </c>
      <c r="E277" s="40" t="s">
        <v>5</v>
      </c>
    </row>
    <row r="278" spans="1:5" ht="191.25">
      <c r="A278" t="s">
        <v>58</v>
      </c>
      <c r="E278" s="39" t="s">
        <v>361</v>
      </c>
    </row>
    <row r="279" spans="1:16" ht="12.75">
      <c r="A279" t="s">
        <v>50</v>
      </c>
      <c s="34" t="s">
        <v>598</v>
      </c>
      <c s="34" t="s">
        <v>599</v>
      </c>
      <c s="35" t="s">
        <v>5</v>
      </c>
      <c s="6" t="s">
        <v>356</v>
      </c>
      <c s="36" t="s">
        <v>202</v>
      </c>
      <c s="37">
        <v>12000</v>
      </c>
      <c s="36">
        <v>0</v>
      </c>
      <c s="36">
        <f>ROUND(G279*H279,6)</f>
      </c>
      <c r="L279" s="38">
        <v>0</v>
      </c>
      <c s="32">
        <f>ROUND(ROUND(L279,2)*ROUND(G279,3),2)</f>
      </c>
      <c s="36" t="s">
        <v>62</v>
      </c>
      <c>
        <f>(M279*21)/100</f>
      </c>
      <c t="s">
        <v>28</v>
      </c>
    </row>
    <row r="280" spans="1:5" ht="12.75">
      <c r="A280" s="35" t="s">
        <v>56</v>
      </c>
      <c r="E280" s="39" t="s">
        <v>356</v>
      </c>
    </row>
    <row r="281" spans="1:5" ht="12.75">
      <c r="A281" s="35" t="s">
        <v>57</v>
      </c>
      <c r="E281" s="40" t="s">
        <v>5</v>
      </c>
    </row>
    <row r="282" spans="1:5" ht="89.25">
      <c r="A282" t="s">
        <v>58</v>
      </c>
      <c r="E282" s="39" t="s">
        <v>357</v>
      </c>
    </row>
    <row r="283" spans="1:16" ht="12.75">
      <c r="A283" t="s">
        <v>50</v>
      </c>
      <c s="34" t="s">
        <v>382</v>
      </c>
      <c s="34" t="s">
        <v>600</v>
      </c>
      <c s="35" t="s">
        <v>5</v>
      </c>
      <c s="6" t="s">
        <v>601</v>
      </c>
      <c s="36" t="s">
        <v>54</v>
      </c>
      <c s="37">
        <v>4</v>
      </c>
      <c s="36">
        <v>0</v>
      </c>
      <c s="36">
        <f>ROUND(G283*H283,6)</f>
      </c>
      <c r="L283" s="38">
        <v>0</v>
      </c>
      <c s="32">
        <f>ROUND(ROUND(L283,2)*ROUND(G283,3),2)</f>
      </c>
      <c s="36" t="s">
        <v>55</v>
      </c>
      <c>
        <f>(M283*21)/100</f>
      </c>
      <c t="s">
        <v>28</v>
      </c>
    </row>
    <row r="284" spans="1:5" ht="12.75">
      <c r="A284" s="35" t="s">
        <v>56</v>
      </c>
      <c r="E284" s="39" t="s">
        <v>601</v>
      </c>
    </row>
    <row r="285" spans="1:5" ht="12.75">
      <c r="A285" s="35" t="s">
        <v>57</v>
      </c>
      <c r="E285" s="40" t="s">
        <v>5</v>
      </c>
    </row>
    <row r="286" spans="1:5" ht="140.25">
      <c r="A286" t="s">
        <v>58</v>
      </c>
      <c r="E286" s="39" t="s">
        <v>602</v>
      </c>
    </row>
    <row r="287" spans="1:16" ht="12.75">
      <c r="A287" t="s">
        <v>50</v>
      </c>
      <c s="34" t="s">
        <v>386</v>
      </c>
      <c s="34" t="s">
        <v>603</v>
      </c>
      <c s="35" t="s">
        <v>5</v>
      </c>
      <c s="6" t="s">
        <v>604</v>
      </c>
      <c s="36" t="s">
        <v>54</v>
      </c>
      <c s="37">
        <v>320</v>
      </c>
      <c s="36">
        <v>0</v>
      </c>
      <c s="36">
        <f>ROUND(G287*H287,6)</f>
      </c>
      <c r="L287" s="38">
        <v>0</v>
      </c>
      <c s="32">
        <f>ROUND(ROUND(L287,2)*ROUND(G287,3),2)</f>
      </c>
      <c s="36" t="s">
        <v>55</v>
      </c>
      <c>
        <f>(M287*21)/100</f>
      </c>
      <c t="s">
        <v>28</v>
      </c>
    </row>
    <row r="288" spans="1:5" ht="12.75">
      <c r="A288" s="35" t="s">
        <v>56</v>
      </c>
      <c r="E288" s="39" t="s">
        <v>604</v>
      </c>
    </row>
    <row r="289" spans="1:5" ht="12.75">
      <c r="A289" s="35" t="s">
        <v>57</v>
      </c>
      <c r="E289" s="40" t="s">
        <v>5</v>
      </c>
    </row>
    <row r="290" spans="1:5" ht="140.25">
      <c r="A290" t="s">
        <v>58</v>
      </c>
      <c r="E290" s="39" t="s">
        <v>605</v>
      </c>
    </row>
    <row r="291" spans="1:16" ht="12.75">
      <c r="A291" t="s">
        <v>50</v>
      </c>
      <c s="34" t="s">
        <v>390</v>
      </c>
      <c s="34" t="s">
        <v>606</v>
      </c>
      <c s="35" t="s">
        <v>5</v>
      </c>
      <c s="6" t="s">
        <v>607</v>
      </c>
      <c s="36" t="s">
        <v>54</v>
      </c>
      <c s="37">
        <v>4</v>
      </c>
      <c s="36">
        <v>0</v>
      </c>
      <c s="36">
        <f>ROUND(G291*H291,6)</f>
      </c>
      <c r="L291" s="38">
        <v>0</v>
      </c>
      <c s="32">
        <f>ROUND(ROUND(L291,2)*ROUND(G291,3),2)</f>
      </c>
      <c s="36" t="s">
        <v>55</v>
      </c>
      <c>
        <f>(M291*21)/100</f>
      </c>
      <c t="s">
        <v>28</v>
      </c>
    </row>
    <row r="292" spans="1:5" ht="12.75">
      <c r="A292" s="35" t="s">
        <v>56</v>
      </c>
      <c r="E292" s="39" t="s">
        <v>607</v>
      </c>
    </row>
    <row r="293" spans="1:5" ht="12.75">
      <c r="A293" s="35" t="s">
        <v>57</v>
      </c>
      <c r="E293" s="40" t="s">
        <v>5</v>
      </c>
    </row>
    <row r="294" spans="1:5" ht="140.25">
      <c r="A294" t="s">
        <v>58</v>
      </c>
      <c r="E294" s="39" t="s">
        <v>608</v>
      </c>
    </row>
    <row r="295" spans="1:16" ht="12.75">
      <c r="A295" t="s">
        <v>50</v>
      </c>
      <c s="34" t="s">
        <v>394</v>
      </c>
      <c s="34" t="s">
        <v>609</v>
      </c>
      <c s="35" t="s">
        <v>5</v>
      </c>
      <c s="6" t="s">
        <v>610</v>
      </c>
      <c s="36" t="s">
        <v>54</v>
      </c>
      <c s="37">
        <v>1</v>
      </c>
      <c s="36">
        <v>0</v>
      </c>
      <c s="36">
        <f>ROUND(G295*H295,6)</f>
      </c>
      <c r="L295" s="38">
        <v>0</v>
      </c>
      <c s="32">
        <f>ROUND(ROUND(L295,2)*ROUND(G295,3),2)</f>
      </c>
      <c s="36" t="s">
        <v>55</v>
      </c>
      <c>
        <f>(M295*21)/100</f>
      </c>
      <c t="s">
        <v>28</v>
      </c>
    </row>
    <row r="296" spans="1:5" ht="12.75">
      <c r="A296" s="35" t="s">
        <v>56</v>
      </c>
      <c r="E296" s="39" t="s">
        <v>610</v>
      </c>
    </row>
    <row r="297" spans="1:5" ht="12.75">
      <c r="A297" s="35" t="s">
        <v>57</v>
      </c>
      <c r="E297" s="40" t="s">
        <v>5</v>
      </c>
    </row>
    <row r="298" spans="1:5" ht="140.25">
      <c r="A298" t="s">
        <v>58</v>
      </c>
      <c r="E298" s="39" t="s">
        <v>611</v>
      </c>
    </row>
    <row r="299" spans="1:16" ht="12.75">
      <c r="A299" t="s">
        <v>50</v>
      </c>
      <c s="34" t="s">
        <v>398</v>
      </c>
      <c s="34" t="s">
        <v>612</v>
      </c>
      <c s="35" t="s">
        <v>5</v>
      </c>
      <c s="6" t="s">
        <v>613</v>
      </c>
      <c s="36" t="s">
        <v>54</v>
      </c>
      <c s="37">
        <v>4</v>
      </c>
      <c s="36">
        <v>0</v>
      </c>
      <c s="36">
        <f>ROUND(G299*H299,6)</f>
      </c>
      <c r="L299" s="38">
        <v>0</v>
      </c>
      <c s="32">
        <f>ROUND(ROUND(L299,2)*ROUND(G299,3),2)</f>
      </c>
      <c s="36" t="s">
        <v>55</v>
      </c>
      <c>
        <f>(M299*21)/100</f>
      </c>
      <c t="s">
        <v>28</v>
      </c>
    </row>
    <row r="300" spans="1:5" ht="12.75">
      <c r="A300" s="35" t="s">
        <v>56</v>
      </c>
      <c r="E300" s="39" t="s">
        <v>613</v>
      </c>
    </row>
    <row r="301" spans="1:5" ht="12.75">
      <c r="A301" s="35" t="s">
        <v>57</v>
      </c>
      <c r="E301" s="40" t="s">
        <v>5</v>
      </c>
    </row>
    <row r="302" spans="1:5" ht="140.25">
      <c r="A302" t="s">
        <v>58</v>
      </c>
      <c r="E302" s="39" t="s">
        <v>614</v>
      </c>
    </row>
    <row r="303" spans="1:16" ht="12.75">
      <c r="A303" t="s">
        <v>50</v>
      </c>
      <c s="34" t="s">
        <v>615</v>
      </c>
      <c s="34" t="s">
        <v>616</v>
      </c>
      <c s="35" t="s">
        <v>5</v>
      </c>
      <c s="6" t="s">
        <v>617</v>
      </c>
      <c s="36" t="s">
        <v>239</v>
      </c>
      <c s="37">
        <v>1</v>
      </c>
      <c s="36">
        <v>0</v>
      </c>
      <c s="36">
        <f>ROUND(G303*H303,6)</f>
      </c>
      <c r="L303" s="38">
        <v>0</v>
      </c>
      <c s="32">
        <f>ROUND(ROUND(L303,2)*ROUND(G303,3),2)</f>
      </c>
      <c s="36" t="s">
        <v>62</v>
      </c>
      <c>
        <f>(M303*21)/100</f>
      </c>
      <c t="s">
        <v>28</v>
      </c>
    </row>
    <row r="304" spans="1:5" ht="12.75">
      <c r="A304" s="35" t="s">
        <v>56</v>
      </c>
      <c r="E304" s="39" t="s">
        <v>617</v>
      </c>
    </row>
    <row r="305" spans="1:5" ht="12.75">
      <c r="A305" s="35" t="s">
        <v>57</v>
      </c>
      <c r="E305" s="40" t="s">
        <v>5</v>
      </c>
    </row>
    <row r="306" spans="1:5" ht="89.25">
      <c r="A306" t="s">
        <v>58</v>
      </c>
      <c r="E306" s="39" t="s">
        <v>618</v>
      </c>
    </row>
    <row r="307" spans="1:16" ht="12.75">
      <c r="A307" t="s">
        <v>50</v>
      </c>
      <c s="34" t="s">
        <v>619</v>
      </c>
      <c s="34" t="s">
        <v>620</v>
      </c>
      <c s="35" t="s">
        <v>5</v>
      </c>
      <c s="6" t="s">
        <v>376</v>
      </c>
      <c s="36" t="s">
        <v>621</v>
      </c>
      <c s="37">
        <v>30</v>
      </c>
      <c s="36">
        <v>0</v>
      </c>
      <c s="36">
        <f>ROUND(G307*H307,6)</f>
      </c>
      <c r="L307" s="38">
        <v>0</v>
      </c>
      <c s="32">
        <f>ROUND(ROUND(L307,2)*ROUND(G307,3),2)</f>
      </c>
      <c s="36" t="s">
        <v>62</v>
      </c>
      <c>
        <f>(M307*21)/100</f>
      </c>
      <c t="s">
        <v>28</v>
      </c>
    </row>
    <row r="308" spans="1:5" ht="12.75">
      <c r="A308" s="35" t="s">
        <v>56</v>
      </c>
      <c r="E308" s="39" t="s">
        <v>376</v>
      </c>
    </row>
    <row r="309" spans="1:5" ht="12.75">
      <c r="A309" s="35" t="s">
        <v>57</v>
      </c>
      <c r="E309" s="40" t="s">
        <v>5</v>
      </c>
    </row>
    <row r="310" spans="1:5" ht="89.25">
      <c r="A310" t="s">
        <v>58</v>
      </c>
      <c r="E310" s="39" t="s">
        <v>377</v>
      </c>
    </row>
    <row r="311" spans="1:16" ht="12.75">
      <c r="A311" t="s">
        <v>50</v>
      </c>
      <c s="34" t="s">
        <v>622</v>
      </c>
      <c s="34" t="s">
        <v>623</v>
      </c>
      <c s="35" t="s">
        <v>5</v>
      </c>
      <c s="6" t="s">
        <v>380</v>
      </c>
      <c s="36" t="s">
        <v>239</v>
      </c>
      <c s="37">
        <v>1</v>
      </c>
      <c s="36">
        <v>0</v>
      </c>
      <c s="36">
        <f>ROUND(G311*H311,6)</f>
      </c>
      <c r="L311" s="38">
        <v>0</v>
      </c>
      <c s="32">
        <f>ROUND(ROUND(L311,2)*ROUND(G311,3),2)</f>
      </c>
      <c s="36" t="s">
        <v>62</v>
      </c>
      <c>
        <f>(M311*21)/100</f>
      </c>
      <c t="s">
        <v>28</v>
      </c>
    </row>
    <row r="312" spans="1:5" ht="12.75">
      <c r="A312" s="35" t="s">
        <v>56</v>
      </c>
      <c r="E312" s="39" t="s">
        <v>380</v>
      </c>
    </row>
    <row r="313" spans="1:5" ht="12.75">
      <c r="A313" s="35" t="s">
        <v>57</v>
      </c>
      <c r="E313" s="40" t="s">
        <v>5</v>
      </c>
    </row>
    <row r="314" spans="1:5" ht="89.25">
      <c r="A314" t="s">
        <v>58</v>
      </c>
      <c r="E314" s="39" t="s">
        <v>381</v>
      </c>
    </row>
    <row r="315" spans="1:16" ht="12.75">
      <c r="A315" t="s">
        <v>50</v>
      </c>
      <c s="34" t="s">
        <v>624</v>
      </c>
      <c s="34" t="s">
        <v>625</v>
      </c>
      <c s="35" t="s">
        <v>5</v>
      </c>
      <c s="6" t="s">
        <v>626</v>
      </c>
      <c s="36" t="s">
        <v>239</v>
      </c>
      <c s="37">
        <v>1</v>
      </c>
      <c s="36">
        <v>0</v>
      </c>
      <c s="36">
        <f>ROUND(G315*H315,6)</f>
      </c>
      <c r="L315" s="38">
        <v>0</v>
      </c>
      <c s="32">
        <f>ROUND(ROUND(L315,2)*ROUND(G315,3),2)</f>
      </c>
      <c s="36" t="s">
        <v>62</v>
      </c>
      <c>
        <f>(M315*21)/100</f>
      </c>
      <c t="s">
        <v>28</v>
      </c>
    </row>
    <row r="316" spans="1:5" ht="12.75">
      <c r="A316" s="35" t="s">
        <v>56</v>
      </c>
      <c r="E316" s="39" t="s">
        <v>626</v>
      </c>
    </row>
    <row r="317" spans="1:5" ht="12.75">
      <c r="A317" s="35" t="s">
        <v>57</v>
      </c>
      <c r="E317" s="40" t="s">
        <v>5</v>
      </c>
    </row>
    <row r="318" spans="1:5" ht="89.25">
      <c r="A318" t="s">
        <v>58</v>
      </c>
      <c r="E318" s="39" t="s">
        <v>627</v>
      </c>
    </row>
    <row r="319" spans="1:16" ht="12.75">
      <c r="A319" t="s">
        <v>50</v>
      </c>
      <c s="34" t="s">
        <v>628</v>
      </c>
      <c s="34" t="s">
        <v>383</v>
      </c>
      <c s="35" t="s">
        <v>5</v>
      </c>
      <c s="6" t="s">
        <v>629</v>
      </c>
      <c s="36" t="s">
        <v>630</v>
      </c>
      <c s="37">
        <v>1</v>
      </c>
      <c s="36">
        <v>0</v>
      </c>
      <c s="36">
        <f>ROUND(G319*H319,6)</f>
      </c>
      <c r="L319" s="38">
        <v>0</v>
      </c>
      <c s="32">
        <f>ROUND(ROUND(L319,2)*ROUND(G319,3),2)</f>
      </c>
      <c s="36" t="s">
        <v>62</v>
      </c>
      <c>
        <f>(M319*21)/100</f>
      </c>
      <c t="s">
        <v>28</v>
      </c>
    </row>
    <row r="320" spans="1:5" ht="12.75">
      <c r="A320" s="35" t="s">
        <v>56</v>
      </c>
      <c r="E320" s="39" t="s">
        <v>629</v>
      </c>
    </row>
    <row r="321" spans="1:5" ht="12.75">
      <c r="A321" s="35" t="s">
        <v>57</v>
      </c>
      <c r="E321" s="40" t="s">
        <v>5</v>
      </c>
    </row>
    <row r="322" spans="1:5" ht="89.25">
      <c r="A322" t="s">
        <v>58</v>
      </c>
      <c r="E322" s="39" t="s">
        <v>631</v>
      </c>
    </row>
    <row r="323" spans="1:16" ht="12.75">
      <c r="A323" t="s">
        <v>50</v>
      </c>
      <c s="34" t="s">
        <v>632</v>
      </c>
      <c s="34" t="s">
        <v>633</v>
      </c>
      <c s="35" t="s">
        <v>5</v>
      </c>
      <c s="6" t="s">
        <v>388</v>
      </c>
      <c s="36" t="s">
        <v>239</v>
      </c>
      <c s="37">
        <v>1</v>
      </c>
      <c s="36">
        <v>0</v>
      </c>
      <c s="36">
        <f>ROUND(G323*H323,6)</f>
      </c>
      <c r="L323" s="38">
        <v>0</v>
      </c>
      <c s="32">
        <f>ROUND(ROUND(L323,2)*ROUND(G323,3),2)</f>
      </c>
      <c s="36" t="s">
        <v>62</v>
      </c>
      <c>
        <f>(M323*21)/100</f>
      </c>
      <c t="s">
        <v>28</v>
      </c>
    </row>
    <row r="324" spans="1:5" ht="12.75">
      <c r="A324" s="35" t="s">
        <v>56</v>
      </c>
      <c r="E324" s="39" t="s">
        <v>388</v>
      </c>
    </row>
    <row r="325" spans="1:5" ht="12.75">
      <c r="A325" s="35" t="s">
        <v>57</v>
      </c>
      <c r="E325" s="40" t="s">
        <v>5</v>
      </c>
    </row>
    <row r="326" spans="1:5" ht="89.25">
      <c r="A326" t="s">
        <v>58</v>
      </c>
      <c r="E326" s="39" t="s">
        <v>389</v>
      </c>
    </row>
    <row r="327" spans="1:16" ht="12.75">
      <c r="A327" t="s">
        <v>50</v>
      </c>
      <c s="34" t="s">
        <v>634</v>
      </c>
      <c s="34" t="s">
        <v>635</v>
      </c>
      <c s="35" t="s">
        <v>5</v>
      </c>
      <c s="6" t="s">
        <v>636</v>
      </c>
      <c s="36" t="s">
        <v>239</v>
      </c>
      <c s="37">
        <v>1</v>
      </c>
      <c s="36">
        <v>0</v>
      </c>
      <c s="36">
        <f>ROUND(G327*H327,6)</f>
      </c>
      <c r="L327" s="38">
        <v>0</v>
      </c>
      <c s="32">
        <f>ROUND(ROUND(L327,2)*ROUND(G327,3),2)</f>
      </c>
      <c s="36" t="s">
        <v>62</v>
      </c>
      <c>
        <f>(M327*21)/100</f>
      </c>
      <c t="s">
        <v>28</v>
      </c>
    </row>
    <row r="328" spans="1:5" ht="12.75">
      <c r="A328" s="35" t="s">
        <v>56</v>
      </c>
      <c r="E328" s="39" t="s">
        <v>636</v>
      </c>
    </row>
    <row r="329" spans="1:5" ht="12.75">
      <c r="A329" s="35" t="s">
        <v>57</v>
      </c>
      <c r="E329" s="40" t="s">
        <v>5</v>
      </c>
    </row>
    <row r="330" spans="1:5" ht="89.25">
      <c r="A330" t="s">
        <v>58</v>
      </c>
      <c r="E330" s="39" t="s">
        <v>637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COUNTIFS(L8:L311,"=0",A8:A311,"P")+COUNTIFS(L8:L311,"",A8:A311,"P")+SUM(Q8:Q311)</f>
      </c>
    </row>
    <row r="8" spans="1:13" ht="12.75">
      <c r="A8" t="s">
        <v>45</v>
      </c>
      <c r="C8" s="28" t="s">
        <v>640</v>
      </c>
      <c r="E8" s="30" t="s">
        <v>639</v>
      </c>
      <c r="J8" s="29">
        <f>0+J9+J34+J59+J148+J185+J246</f>
      </c>
      <c s="29">
        <f>0+K9+K34+K59+K148+K185+K246</f>
      </c>
      <c s="29">
        <f>0+L9+L34+L59+L148+L185+L246</f>
      </c>
      <c s="29">
        <f>0+M9+M34+M59+M148+M185+M246</f>
      </c>
    </row>
    <row r="9" spans="1:13" ht="12.75">
      <c r="A9" t="s">
        <v>47</v>
      </c>
      <c r="C9" s="31" t="s">
        <v>48</v>
      </c>
      <c r="E9" s="33" t="s">
        <v>49</v>
      </c>
      <c r="J9" s="32">
        <f>0</f>
      </c>
      <c s="32">
        <f>0</f>
      </c>
      <c s="32">
        <f>0+L10+L14+L18+L22+L26+L30</f>
      </c>
      <c s="32">
        <f>0+M10+M14+M18+M22+M26+M30</f>
      </c>
    </row>
    <row r="10" spans="1:16" ht="12.75">
      <c r="A10" t="s">
        <v>50</v>
      </c>
      <c s="34" t="s">
        <v>51</v>
      </c>
      <c s="34" t="s">
        <v>641</v>
      </c>
      <c s="35" t="s">
        <v>5</v>
      </c>
      <c s="6" t="s">
        <v>642</v>
      </c>
      <c s="36" t="s">
        <v>54</v>
      </c>
      <c s="37">
        <v>4</v>
      </c>
      <c s="36">
        <v>0</v>
      </c>
      <c s="36">
        <f>ROUND(G10*H10,6)</f>
      </c>
      <c r="L10" s="38">
        <v>0</v>
      </c>
      <c s="32">
        <f>ROUND(ROUND(L10,2)*ROUND(G10,3),2)</f>
      </c>
      <c s="36" t="s">
        <v>55</v>
      </c>
      <c>
        <f>(M10*21)/100</f>
      </c>
      <c t="s">
        <v>28</v>
      </c>
    </row>
    <row r="11" spans="1:5" ht="12.75">
      <c r="A11" s="35" t="s">
        <v>56</v>
      </c>
      <c r="E11" s="39" t="s">
        <v>642</v>
      </c>
    </row>
    <row r="12" spans="1:5" ht="12.75">
      <c r="A12" s="35" t="s">
        <v>57</v>
      </c>
      <c r="E12" s="40" t="s">
        <v>5</v>
      </c>
    </row>
    <row r="13" spans="1:5" ht="140.25">
      <c r="A13" t="s">
        <v>58</v>
      </c>
      <c r="E13" s="39" t="s">
        <v>643</v>
      </c>
    </row>
    <row r="14" spans="1:16" ht="25.5">
      <c r="A14" t="s">
        <v>50</v>
      </c>
      <c s="34" t="s">
        <v>28</v>
      </c>
      <c s="34" t="s">
        <v>644</v>
      </c>
      <c s="35" t="s">
        <v>5</v>
      </c>
      <c s="6" t="s">
        <v>645</v>
      </c>
      <c s="36" t="s">
        <v>54</v>
      </c>
      <c s="37">
        <v>4</v>
      </c>
      <c s="36">
        <v>0</v>
      </c>
      <c s="36">
        <f>ROUND(G14*H14,6)</f>
      </c>
      <c r="L14" s="38">
        <v>0</v>
      </c>
      <c s="32">
        <f>ROUND(ROUND(L14,2)*ROUND(G14,3),2)</f>
      </c>
      <c s="36" t="s">
        <v>62</v>
      </c>
      <c>
        <f>(M14*21)/100</f>
      </c>
      <c t="s">
        <v>28</v>
      </c>
    </row>
    <row r="15" spans="1:5" ht="25.5">
      <c r="A15" s="35" t="s">
        <v>56</v>
      </c>
      <c r="E15" s="39" t="s">
        <v>645</v>
      </c>
    </row>
    <row r="16" spans="1:5" ht="12.75">
      <c r="A16" s="35" t="s">
        <v>57</v>
      </c>
      <c r="E16" s="40" t="s">
        <v>5</v>
      </c>
    </row>
    <row r="17" spans="1:5" ht="409.5">
      <c r="A17" t="s">
        <v>58</v>
      </c>
      <c r="E17" s="39" t="s">
        <v>646</v>
      </c>
    </row>
    <row r="18" spans="1:16" ht="12.75">
      <c r="A18" t="s">
        <v>50</v>
      </c>
      <c s="34" t="s">
        <v>26</v>
      </c>
      <c s="34" t="s">
        <v>647</v>
      </c>
      <c s="35" t="s">
        <v>5</v>
      </c>
      <c s="6" t="s">
        <v>648</v>
      </c>
      <c s="36" t="s">
        <v>54</v>
      </c>
      <c s="37">
        <v>20</v>
      </c>
      <c s="36">
        <v>0</v>
      </c>
      <c s="36">
        <f>ROUND(G18*H18,6)</f>
      </c>
      <c r="L18" s="38">
        <v>0</v>
      </c>
      <c s="32">
        <f>ROUND(ROUND(L18,2)*ROUND(G18,3),2)</f>
      </c>
      <c s="36" t="s">
        <v>62</v>
      </c>
      <c>
        <f>(M18*21)/100</f>
      </c>
      <c t="s">
        <v>28</v>
      </c>
    </row>
    <row r="19" spans="1:5" ht="12.75">
      <c r="A19" s="35" t="s">
        <v>56</v>
      </c>
      <c r="E19" s="39" t="s">
        <v>648</v>
      </c>
    </row>
    <row r="20" spans="1:5" ht="12.75">
      <c r="A20" s="35" t="s">
        <v>57</v>
      </c>
      <c r="E20" s="40" t="s">
        <v>5</v>
      </c>
    </row>
    <row r="21" spans="1:5" ht="89.25">
      <c r="A21" t="s">
        <v>58</v>
      </c>
      <c r="E21" s="39" t="s">
        <v>649</v>
      </c>
    </row>
    <row r="22" spans="1:16" ht="12.75">
      <c r="A22" t="s">
        <v>50</v>
      </c>
      <c s="34" t="s">
        <v>67</v>
      </c>
      <c s="34" t="s">
        <v>650</v>
      </c>
      <c s="35" t="s">
        <v>5</v>
      </c>
      <c s="6" t="s">
        <v>651</v>
      </c>
      <c s="36" t="s">
        <v>54</v>
      </c>
      <c s="37">
        <v>1</v>
      </c>
      <c s="36">
        <v>0</v>
      </c>
      <c s="36">
        <f>ROUND(G22*H22,6)</f>
      </c>
      <c r="L22" s="38">
        <v>0</v>
      </c>
      <c s="32">
        <f>ROUND(ROUND(L22,2)*ROUND(G22,3),2)</f>
      </c>
      <c s="36" t="s">
        <v>62</v>
      </c>
      <c>
        <f>(M22*21)/100</f>
      </c>
      <c t="s">
        <v>28</v>
      </c>
    </row>
    <row r="23" spans="1:5" ht="12.75">
      <c r="A23" s="35" t="s">
        <v>56</v>
      </c>
      <c r="E23" s="39" t="s">
        <v>651</v>
      </c>
    </row>
    <row r="24" spans="1:5" ht="12.75">
      <c r="A24" s="35" t="s">
        <v>57</v>
      </c>
      <c r="E24" s="40" t="s">
        <v>5</v>
      </c>
    </row>
    <row r="25" spans="1:5" ht="89.25">
      <c r="A25" t="s">
        <v>58</v>
      </c>
      <c r="E25" s="39" t="s">
        <v>652</v>
      </c>
    </row>
    <row r="26" spans="1:16" ht="12.75">
      <c r="A26" t="s">
        <v>50</v>
      </c>
      <c s="34" t="s">
        <v>71</v>
      </c>
      <c s="34" t="s">
        <v>653</v>
      </c>
      <c s="35" t="s">
        <v>5</v>
      </c>
      <c s="6" t="s">
        <v>654</v>
      </c>
      <c s="36" t="s">
        <v>54</v>
      </c>
      <c s="37">
        <v>3</v>
      </c>
      <c s="36">
        <v>0</v>
      </c>
      <c s="36">
        <f>ROUND(G26*H26,6)</f>
      </c>
      <c r="L26" s="38">
        <v>0</v>
      </c>
      <c s="32">
        <f>ROUND(ROUND(L26,2)*ROUND(G26,3),2)</f>
      </c>
      <c s="36" t="s">
        <v>62</v>
      </c>
      <c>
        <f>(M26*21)/100</f>
      </c>
      <c t="s">
        <v>28</v>
      </c>
    </row>
    <row r="27" spans="1:5" ht="12.75">
      <c r="A27" s="35" t="s">
        <v>56</v>
      </c>
      <c r="E27" s="39" t="s">
        <v>654</v>
      </c>
    </row>
    <row r="28" spans="1:5" ht="12.75">
      <c r="A28" s="35" t="s">
        <v>57</v>
      </c>
      <c r="E28" s="40" t="s">
        <v>5</v>
      </c>
    </row>
    <row r="29" spans="1:5" ht="89.25">
      <c r="A29" t="s">
        <v>58</v>
      </c>
      <c r="E29" s="39" t="s">
        <v>655</v>
      </c>
    </row>
    <row r="30" spans="1:16" ht="12.75">
      <c r="A30" t="s">
        <v>50</v>
      </c>
      <c s="34" t="s">
        <v>27</v>
      </c>
      <c s="34" t="s">
        <v>656</v>
      </c>
      <c s="35" t="s">
        <v>5</v>
      </c>
      <c s="6" t="s">
        <v>657</v>
      </c>
      <c s="36" t="s">
        <v>54</v>
      </c>
      <c s="37">
        <v>4</v>
      </c>
      <c s="36">
        <v>0</v>
      </c>
      <c s="36">
        <f>ROUND(G30*H30,6)</f>
      </c>
      <c r="L30" s="38">
        <v>0</v>
      </c>
      <c s="32">
        <f>ROUND(ROUND(L30,2)*ROUND(G30,3),2)</f>
      </c>
      <c s="36" t="s">
        <v>55</v>
      </c>
      <c>
        <f>(M30*21)/100</f>
      </c>
      <c t="s">
        <v>28</v>
      </c>
    </row>
    <row r="31" spans="1:5" ht="12.75">
      <c r="A31" s="35" t="s">
        <v>56</v>
      </c>
      <c r="E31" s="39" t="s">
        <v>657</v>
      </c>
    </row>
    <row r="32" spans="1:5" ht="12.75">
      <c r="A32" s="35" t="s">
        <v>57</v>
      </c>
      <c r="E32" s="40" t="s">
        <v>5</v>
      </c>
    </row>
    <row r="33" spans="1:5" ht="191.25">
      <c r="A33" t="s">
        <v>58</v>
      </c>
      <c r="E33" s="39" t="s">
        <v>658</v>
      </c>
    </row>
    <row r="34" spans="1:13" ht="12.75">
      <c r="A34" t="s">
        <v>47</v>
      </c>
      <c r="C34" s="31" t="s">
        <v>130</v>
      </c>
      <c r="E34" s="33" t="s">
        <v>659</v>
      </c>
      <c r="J34" s="32">
        <f>0</f>
      </c>
      <c s="32">
        <f>0</f>
      </c>
      <c s="32">
        <f>0+L35+L39+L43+L47+L51+L55</f>
      </c>
      <c s="32">
        <f>0+M35+M39+M43+M47+M51+M55</f>
      </c>
    </row>
    <row r="35" spans="1:16" ht="12.75">
      <c r="A35" t="s">
        <v>50</v>
      </c>
      <c s="34" t="s">
        <v>78</v>
      </c>
      <c s="34" t="s">
        <v>660</v>
      </c>
      <c s="35" t="s">
        <v>5</v>
      </c>
      <c s="6" t="s">
        <v>661</v>
      </c>
      <c s="36" t="s">
        <v>54</v>
      </c>
      <c s="37">
        <v>59</v>
      </c>
      <c s="36">
        <v>0</v>
      </c>
      <c s="36">
        <f>ROUND(G35*H35,6)</f>
      </c>
      <c r="L35" s="38">
        <v>0</v>
      </c>
      <c s="32">
        <f>ROUND(ROUND(L35,2)*ROUND(G35,3),2)</f>
      </c>
      <c s="36" t="s">
        <v>55</v>
      </c>
      <c>
        <f>(M35*21)/100</f>
      </c>
      <c t="s">
        <v>28</v>
      </c>
    </row>
    <row r="36" spans="1:5" ht="12.75">
      <c r="A36" s="35" t="s">
        <v>56</v>
      </c>
      <c r="E36" s="39" t="s">
        <v>661</v>
      </c>
    </row>
    <row r="37" spans="1:5" ht="12.75">
      <c r="A37" s="35" t="s">
        <v>57</v>
      </c>
      <c r="E37" s="40" t="s">
        <v>5</v>
      </c>
    </row>
    <row r="38" spans="1:5" ht="140.25">
      <c r="A38" t="s">
        <v>58</v>
      </c>
      <c r="E38" s="39" t="s">
        <v>662</v>
      </c>
    </row>
    <row r="39" spans="1:16" ht="12.75">
      <c r="A39" t="s">
        <v>50</v>
      </c>
      <c s="34" t="s">
        <v>82</v>
      </c>
      <c s="34" t="s">
        <v>60</v>
      </c>
      <c s="35" t="s">
        <v>5</v>
      </c>
      <c s="6" t="s">
        <v>663</v>
      </c>
      <c s="36" t="s">
        <v>54</v>
      </c>
      <c s="37">
        <v>56</v>
      </c>
      <c s="36">
        <v>0</v>
      </c>
      <c s="36">
        <f>ROUND(G39*H39,6)</f>
      </c>
      <c r="L39" s="38">
        <v>0</v>
      </c>
      <c s="32">
        <f>ROUND(ROUND(L39,2)*ROUND(G39,3),2)</f>
      </c>
      <c s="36" t="s">
        <v>62</v>
      </c>
      <c>
        <f>(M39*21)/100</f>
      </c>
      <c t="s">
        <v>28</v>
      </c>
    </row>
    <row r="40" spans="1:5" ht="12.75">
      <c r="A40" s="35" t="s">
        <v>56</v>
      </c>
      <c r="E40" s="39" t="s">
        <v>663</v>
      </c>
    </row>
    <row r="41" spans="1:5" ht="12.75">
      <c r="A41" s="35" t="s">
        <v>57</v>
      </c>
      <c r="E41" s="40" t="s">
        <v>5</v>
      </c>
    </row>
    <row r="42" spans="1:5" ht="344.25">
      <c r="A42" t="s">
        <v>58</v>
      </c>
      <c r="E42" s="39" t="s">
        <v>664</v>
      </c>
    </row>
    <row r="43" spans="1:16" ht="12.75">
      <c r="A43" t="s">
        <v>50</v>
      </c>
      <c s="34" t="s">
        <v>86</v>
      </c>
      <c s="34" t="s">
        <v>64</v>
      </c>
      <c s="35" t="s">
        <v>5</v>
      </c>
      <c s="6" t="s">
        <v>665</v>
      </c>
      <c s="36" t="s">
        <v>54</v>
      </c>
      <c s="37">
        <v>59</v>
      </c>
      <c s="36">
        <v>0</v>
      </c>
      <c s="36">
        <f>ROUND(G43*H43,6)</f>
      </c>
      <c r="L43" s="38">
        <v>0</v>
      </c>
      <c s="32">
        <f>ROUND(ROUND(L43,2)*ROUND(G43,3),2)</f>
      </c>
      <c s="36" t="s">
        <v>62</v>
      </c>
      <c>
        <f>(M43*21)/100</f>
      </c>
      <c t="s">
        <v>28</v>
      </c>
    </row>
    <row r="44" spans="1:5" ht="12.75">
      <c r="A44" s="35" t="s">
        <v>56</v>
      </c>
      <c r="E44" s="39" t="s">
        <v>665</v>
      </c>
    </row>
    <row r="45" spans="1:5" ht="12.75">
      <c r="A45" s="35" t="s">
        <v>57</v>
      </c>
      <c r="E45" s="40" t="s">
        <v>5</v>
      </c>
    </row>
    <row r="46" spans="1:5" ht="89.25">
      <c r="A46" t="s">
        <v>58</v>
      </c>
      <c r="E46" s="39" t="s">
        <v>666</v>
      </c>
    </row>
    <row r="47" spans="1:16" ht="25.5">
      <c r="A47" t="s">
        <v>50</v>
      </c>
      <c s="34" t="s">
        <v>90</v>
      </c>
      <c s="34" t="s">
        <v>667</v>
      </c>
      <c s="35" t="s">
        <v>5</v>
      </c>
      <c s="6" t="s">
        <v>668</v>
      </c>
      <c s="36" t="s">
        <v>54</v>
      </c>
      <c s="37">
        <v>3</v>
      </c>
      <c s="36">
        <v>0</v>
      </c>
      <c s="36">
        <f>ROUND(G47*H47,6)</f>
      </c>
      <c r="L47" s="38">
        <v>0</v>
      </c>
      <c s="32">
        <f>ROUND(ROUND(L47,2)*ROUND(G47,3),2)</f>
      </c>
      <c s="36" t="s">
        <v>62</v>
      </c>
      <c>
        <f>(M47*21)/100</f>
      </c>
      <c t="s">
        <v>28</v>
      </c>
    </row>
    <row r="48" spans="1:5" ht="25.5">
      <c r="A48" s="35" t="s">
        <v>56</v>
      </c>
      <c r="E48" s="39" t="s">
        <v>668</v>
      </c>
    </row>
    <row r="49" spans="1:5" ht="12.75">
      <c r="A49" s="35" t="s">
        <v>57</v>
      </c>
      <c r="E49" s="40" t="s">
        <v>5</v>
      </c>
    </row>
    <row r="50" spans="1:5" ht="409.5">
      <c r="A50" t="s">
        <v>58</v>
      </c>
      <c r="E50" s="39" t="s">
        <v>669</v>
      </c>
    </row>
    <row r="51" spans="1:16" ht="12.75">
      <c r="A51" t="s">
        <v>50</v>
      </c>
      <c s="34" t="s">
        <v>94</v>
      </c>
      <c s="34" t="s">
        <v>670</v>
      </c>
      <c s="35" t="s">
        <v>5</v>
      </c>
      <c s="6" t="s">
        <v>671</v>
      </c>
      <c s="36" t="s">
        <v>54</v>
      </c>
      <c s="37">
        <v>13</v>
      </c>
      <c s="36">
        <v>0</v>
      </c>
      <c s="36">
        <f>ROUND(G51*H51,6)</f>
      </c>
      <c r="L51" s="38">
        <v>0</v>
      </c>
      <c s="32">
        <f>ROUND(ROUND(L51,2)*ROUND(G51,3),2)</f>
      </c>
      <c s="36" t="s">
        <v>62</v>
      </c>
      <c>
        <f>(M51*21)/100</f>
      </c>
      <c t="s">
        <v>28</v>
      </c>
    </row>
    <row r="52" spans="1:5" ht="12.75">
      <c r="A52" s="35" t="s">
        <v>56</v>
      </c>
      <c r="E52" s="39" t="s">
        <v>671</v>
      </c>
    </row>
    <row r="53" spans="1:5" ht="12.75">
      <c r="A53" s="35" t="s">
        <v>57</v>
      </c>
      <c r="E53" s="40" t="s">
        <v>5</v>
      </c>
    </row>
    <row r="54" spans="1:5" ht="89.25">
      <c r="A54" t="s">
        <v>58</v>
      </c>
      <c r="E54" s="39" t="s">
        <v>672</v>
      </c>
    </row>
    <row r="55" spans="1:16" ht="12.75">
      <c r="A55" t="s">
        <v>50</v>
      </c>
      <c s="34" t="s">
        <v>98</v>
      </c>
      <c s="34" t="s">
        <v>673</v>
      </c>
      <c s="35" t="s">
        <v>5</v>
      </c>
      <c s="6" t="s">
        <v>674</v>
      </c>
      <c s="36" t="s">
        <v>54</v>
      </c>
      <c s="37">
        <v>72</v>
      </c>
      <c s="36">
        <v>0</v>
      </c>
      <c s="36">
        <f>ROUND(G55*H55,6)</f>
      </c>
      <c r="L55" s="38">
        <v>0</v>
      </c>
      <c s="32">
        <f>ROUND(ROUND(L55,2)*ROUND(G55,3),2)</f>
      </c>
      <c s="36" t="s">
        <v>55</v>
      </c>
      <c>
        <f>(M55*21)/100</f>
      </c>
      <c t="s">
        <v>28</v>
      </c>
    </row>
    <row r="56" spans="1:5" ht="12.75">
      <c r="A56" s="35" t="s">
        <v>56</v>
      </c>
      <c r="E56" s="39" t="s">
        <v>674</v>
      </c>
    </row>
    <row r="57" spans="1:5" ht="12.75">
      <c r="A57" s="35" t="s">
        <v>57</v>
      </c>
      <c r="E57" s="40" t="s">
        <v>5</v>
      </c>
    </row>
    <row r="58" spans="1:5" ht="191.25">
      <c r="A58" t="s">
        <v>58</v>
      </c>
      <c r="E58" s="39" t="s">
        <v>675</v>
      </c>
    </row>
    <row r="59" spans="1:13" ht="12.75">
      <c r="A59" t="s">
        <v>47</v>
      </c>
      <c r="C59" s="31" t="s">
        <v>167</v>
      </c>
      <c r="E59" s="33" t="s">
        <v>198</v>
      </c>
      <c r="J59" s="32">
        <f>0</f>
      </c>
      <c s="32">
        <f>0</f>
      </c>
      <c s="32">
        <f>0+L60+L64+L68+L72+L76+L80+L84+L88+L92+L96+L100+L104+L108+L112+L116+L120+L124+L128+L132+L136+L140+L144</f>
      </c>
      <c s="32">
        <f>0+M60+M64+M68+M72+M76+M80+M84+M88+M92+M96+M100+M104+M108+M112+M116+M120+M124+M128+M132+M136+M140+M144</f>
      </c>
    </row>
    <row r="60" spans="1:16" ht="12.75">
      <c r="A60" t="s">
        <v>50</v>
      </c>
      <c s="34" t="s">
        <v>102</v>
      </c>
      <c s="34" t="s">
        <v>676</v>
      </c>
      <c s="35" t="s">
        <v>5</v>
      </c>
      <c s="6" t="s">
        <v>677</v>
      </c>
      <c s="36" t="s">
        <v>202</v>
      </c>
      <c s="37">
        <v>70</v>
      </c>
      <c s="36">
        <v>0</v>
      </c>
      <c s="36">
        <f>ROUND(G60*H60,6)</f>
      </c>
      <c r="L60" s="38">
        <v>0</v>
      </c>
      <c s="32">
        <f>ROUND(ROUND(L60,2)*ROUND(G60,3),2)</f>
      </c>
      <c s="36" t="s">
        <v>55</v>
      </c>
      <c>
        <f>(M60*21)/100</f>
      </c>
      <c t="s">
        <v>28</v>
      </c>
    </row>
    <row r="61" spans="1:5" ht="12.75">
      <c r="A61" s="35" t="s">
        <v>56</v>
      </c>
      <c r="E61" s="39" t="s">
        <v>677</v>
      </c>
    </row>
    <row r="62" spans="1:5" ht="12.75">
      <c r="A62" s="35" t="s">
        <v>57</v>
      </c>
      <c r="E62" s="40" t="s">
        <v>5</v>
      </c>
    </row>
    <row r="63" spans="1:5" ht="191.25">
      <c r="A63" t="s">
        <v>58</v>
      </c>
      <c r="E63" s="39" t="s">
        <v>678</v>
      </c>
    </row>
    <row r="64" spans="1:16" ht="25.5">
      <c r="A64" t="s">
        <v>50</v>
      </c>
      <c s="34" t="s">
        <v>106</v>
      </c>
      <c s="34" t="s">
        <v>679</v>
      </c>
      <c s="35" t="s">
        <v>5</v>
      </c>
      <c s="6" t="s">
        <v>680</v>
      </c>
      <c s="36" t="s">
        <v>202</v>
      </c>
      <c s="37">
        <v>80.5</v>
      </c>
      <c s="36">
        <v>0</v>
      </c>
      <c s="36">
        <f>ROUND(G64*H64,6)</f>
      </c>
      <c r="L64" s="38">
        <v>0</v>
      </c>
      <c s="32">
        <f>ROUND(ROUND(L64,2)*ROUND(G64,3),2)</f>
      </c>
      <c s="36" t="s">
        <v>55</v>
      </c>
      <c>
        <f>(M64*21)/100</f>
      </c>
      <c t="s">
        <v>28</v>
      </c>
    </row>
    <row r="65" spans="1:5" ht="25.5">
      <c r="A65" s="35" t="s">
        <v>56</v>
      </c>
      <c r="E65" s="39" t="s">
        <v>680</v>
      </c>
    </row>
    <row r="66" spans="1:5" ht="12.75">
      <c r="A66" s="35" t="s">
        <v>57</v>
      </c>
      <c r="E66" s="40" t="s">
        <v>5</v>
      </c>
    </row>
    <row r="67" spans="1:5" ht="140.25">
      <c r="A67" t="s">
        <v>58</v>
      </c>
      <c r="E67" s="39" t="s">
        <v>681</v>
      </c>
    </row>
    <row r="68" spans="1:16" ht="25.5">
      <c r="A68" t="s">
        <v>50</v>
      </c>
      <c s="34" t="s">
        <v>110</v>
      </c>
      <c s="34" t="s">
        <v>682</v>
      </c>
      <c s="35" t="s">
        <v>5</v>
      </c>
      <c s="6" t="s">
        <v>683</v>
      </c>
      <c s="36" t="s">
        <v>54</v>
      </c>
      <c s="37">
        <v>2</v>
      </c>
      <c s="36">
        <v>0</v>
      </c>
      <c s="36">
        <f>ROUND(G68*H68,6)</f>
      </c>
      <c r="L68" s="38">
        <v>0</v>
      </c>
      <c s="32">
        <f>ROUND(ROUND(L68,2)*ROUND(G68,3),2)</f>
      </c>
      <c s="36" t="s">
        <v>55</v>
      </c>
      <c>
        <f>(M68*21)/100</f>
      </c>
      <c t="s">
        <v>28</v>
      </c>
    </row>
    <row r="69" spans="1:5" ht="25.5">
      <c r="A69" s="35" t="s">
        <v>56</v>
      </c>
      <c r="E69" s="39" t="s">
        <v>683</v>
      </c>
    </row>
    <row r="70" spans="1:5" ht="12.75">
      <c r="A70" s="35" t="s">
        <v>57</v>
      </c>
      <c r="E70" s="40" t="s">
        <v>5</v>
      </c>
    </row>
    <row r="71" spans="1:5" ht="242.25">
      <c r="A71" t="s">
        <v>58</v>
      </c>
      <c r="E71" s="39" t="s">
        <v>684</v>
      </c>
    </row>
    <row r="72" spans="1:16" ht="25.5">
      <c r="A72" t="s">
        <v>50</v>
      </c>
      <c s="34" t="s">
        <v>114</v>
      </c>
      <c s="34" t="s">
        <v>685</v>
      </c>
      <c s="35" t="s">
        <v>5</v>
      </c>
      <c s="6" t="s">
        <v>686</v>
      </c>
      <c s="36" t="s">
        <v>54</v>
      </c>
      <c s="37">
        <v>2</v>
      </c>
      <c s="36">
        <v>0</v>
      </c>
      <c s="36">
        <f>ROUND(G72*H72,6)</f>
      </c>
      <c r="L72" s="38">
        <v>0</v>
      </c>
      <c s="32">
        <f>ROUND(ROUND(L72,2)*ROUND(G72,3),2)</f>
      </c>
      <c s="36" t="s">
        <v>55</v>
      </c>
      <c>
        <f>(M72*21)/100</f>
      </c>
      <c t="s">
        <v>28</v>
      </c>
    </row>
    <row r="73" spans="1:5" ht="25.5">
      <c r="A73" s="35" t="s">
        <v>56</v>
      </c>
      <c r="E73" s="39" t="s">
        <v>686</v>
      </c>
    </row>
    <row r="74" spans="1:5" ht="12.75">
      <c r="A74" s="35" t="s">
        <v>57</v>
      </c>
      <c r="E74" s="40" t="s">
        <v>5</v>
      </c>
    </row>
    <row r="75" spans="1:5" ht="140.25">
      <c r="A75" t="s">
        <v>58</v>
      </c>
      <c r="E75" s="39" t="s">
        <v>687</v>
      </c>
    </row>
    <row r="76" spans="1:16" ht="12.75">
      <c r="A76" t="s">
        <v>50</v>
      </c>
      <c s="34" t="s">
        <v>118</v>
      </c>
      <c s="34" t="s">
        <v>217</v>
      </c>
      <c s="35" t="s">
        <v>5</v>
      </c>
      <c s="6" t="s">
        <v>218</v>
      </c>
      <c s="36" t="s">
        <v>202</v>
      </c>
      <c s="37">
        <v>6000</v>
      </c>
      <c s="36">
        <v>0</v>
      </c>
      <c s="36">
        <f>ROUND(G76*H76,6)</f>
      </c>
      <c r="L76" s="38">
        <v>0</v>
      </c>
      <c s="32">
        <f>ROUND(ROUND(L76,2)*ROUND(G76,3),2)</f>
      </c>
      <c s="36" t="s">
        <v>55</v>
      </c>
      <c>
        <f>(M76*21)/100</f>
      </c>
      <c t="s">
        <v>28</v>
      </c>
    </row>
    <row r="77" spans="1:5" ht="12.75">
      <c r="A77" s="35" t="s">
        <v>56</v>
      </c>
      <c r="E77" s="39" t="s">
        <v>218</v>
      </c>
    </row>
    <row r="78" spans="1:5" ht="12.75">
      <c r="A78" s="35" t="s">
        <v>57</v>
      </c>
      <c r="E78" s="40" t="s">
        <v>5</v>
      </c>
    </row>
    <row r="79" spans="1:5" ht="140.25">
      <c r="A79" t="s">
        <v>58</v>
      </c>
      <c r="E79" s="39" t="s">
        <v>219</v>
      </c>
    </row>
    <row r="80" spans="1:16" ht="12.75">
      <c r="A80" t="s">
        <v>50</v>
      </c>
      <c s="34" t="s">
        <v>122</v>
      </c>
      <c s="34" t="s">
        <v>79</v>
      </c>
      <c s="35" t="s">
        <v>5</v>
      </c>
      <c s="6" t="s">
        <v>688</v>
      </c>
      <c s="36" t="s">
        <v>202</v>
      </c>
      <c s="37">
        <v>6600</v>
      </c>
      <c s="36">
        <v>0</v>
      </c>
      <c s="36">
        <f>ROUND(G80*H80,6)</f>
      </c>
      <c r="L80" s="38">
        <v>0</v>
      </c>
      <c s="32">
        <f>ROUND(ROUND(L80,2)*ROUND(G80,3),2)</f>
      </c>
      <c s="36" t="s">
        <v>62</v>
      </c>
      <c>
        <f>(M80*21)/100</f>
      </c>
      <c t="s">
        <v>28</v>
      </c>
    </row>
    <row r="81" spans="1:5" ht="12.75">
      <c r="A81" s="35" t="s">
        <v>56</v>
      </c>
      <c r="E81" s="39" t="s">
        <v>688</v>
      </c>
    </row>
    <row r="82" spans="1:5" ht="12.75">
      <c r="A82" s="35" t="s">
        <v>57</v>
      </c>
      <c r="E82" s="40" t="s">
        <v>5</v>
      </c>
    </row>
    <row r="83" spans="1:5" ht="89.25">
      <c r="A83" t="s">
        <v>58</v>
      </c>
      <c r="E83" s="39" t="s">
        <v>689</v>
      </c>
    </row>
    <row r="84" spans="1:16" ht="12.75">
      <c r="A84" t="s">
        <v>50</v>
      </c>
      <c s="34" t="s">
        <v>126</v>
      </c>
      <c s="34" t="s">
        <v>329</v>
      </c>
      <c s="35" t="s">
        <v>5</v>
      </c>
      <c s="6" t="s">
        <v>330</v>
      </c>
      <c s="36" t="s">
        <v>202</v>
      </c>
      <c s="37">
        <v>1000</v>
      </c>
      <c s="36">
        <v>0</v>
      </c>
      <c s="36">
        <f>ROUND(G84*H84,6)</f>
      </c>
      <c r="L84" s="38">
        <v>0</v>
      </c>
      <c s="32">
        <f>ROUND(ROUND(L84,2)*ROUND(G84,3),2)</f>
      </c>
      <c s="36" t="s">
        <v>55</v>
      </c>
      <c>
        <f>(M84*21)/100</f>
      </c>
      <c t="s">
        <v>28</v>
      </c>
    </row>
    <row r="85" spans="1:5" ht="12.75">
      <c r="A85" s="35" t="s">
        <v>56</v>
      </c>
      <c r="E85" s="39" t="s">
        <v>330</v>
      </c>
    </row>
    <row r="86" spans="1:5" ht="12.75">
      <c r="A86" s="35" t="s">
        <v>57</v>
      </c>
      <c r="E86" s="40" t="s">
        <v>5</v>
      </c>
    </row>
    <row r="87" spans="1:5" ht="140.25">
      <c r="A87" t="s">
        <v>58</v>
      </c>
      <c r="E87" s="39" t="s">
        <v>331</v>
      </c>
    </row>
    <row r="88" spans="1:16" ht="12.75">
      <c r="A88" t="s">
        <v>50</v>
      </c>
      <c s="34" t="s">
        <v>132</v>
      </c>
      <c s="34" t="s">
        <v>337</v>
      </c>
      <c s="35" t="s">
        <v>5</v>
      </c>
      <c s="6" t="s">
        <v>338</v>
      </c>
      <c s="36" t="s">
        <v>202</v>
      </c>
      <c s="37">
        <v>1050</v>
      </c>
      <c s="36">
        <v>0</v>
      </c>
      <c s="36">
        <f>ROUND(G88*H88,6)</f>
      </c>
      <c r="L88" s="38">
        <v>0</v>
      </c>
      <c s="32">
        <f>ROUND(ROUND(L88,2)*ROUND(G88,3),2)</f>
      </c>
      <c s="36" t="s">
        <v>55</v>
      </c>
      <c>
        <f>(M88*21)/100</f>
      </c>
      <c t="s">
        <v>28</v>
      </c>
    </row>
    <row r="89" spans="1:5" ht="12.75">
      <c r="A89" s="35" t="s">
        <v>56</v>
      </c>
      <c r="E89" s="39" t="s">
        <v>338</v>
      </c>
    </row>
    <row r="90" spans="1:5" ht="12.75">
      <c r="A90" s="35" t="s">
        <v>57</v>
      </c>
      <c r="E90" s="40" t="s">
        <v>5</v>
      </c>
    </row>
    <row r="91" spans="1:5" ht="89.25">
      <c r="A91" t="s">
        <v>58</v>
      </c>
      <c r="E91" s="39" t="s">
        <v>339</v>
      </c>
    </row>
    <row r="92" spans="1:16" ht="12.75">
      <c r="A92" t="s">
        <v>50</v>
      </c>
      <c s="34" t="s">
        <v>136</v>
      </c>
      <c s="34" t="s">
        <v>690</v>
      </c>
      <c s="35" t="s">
        <v>5</v>
      </c>
      <c s="6" t="s">
        <v>691</v>
      </c>
      <c s="36" t="s">
        <v>54</v>
      </c>
      <c s="37">
        <v>4</v>
      </c>
      <c s="36">
        <v>0</v>
      </c>
      <c s="36">
        <f>ROUND(G92*H92,6)</f>
      </c>
      <c r="L92" s="38">
        <v>0</v>
      </c>
      <c s="32">
        <f>ROUND(ROUND(L92,2)*ROUND(G92,3),2)</f>
      </c>
      <c s="36" t="s">
        <v>55</v>
      </c>
      <c>
        <f>(M92*21)/100</f>
      </c>
      <c t="s">
        <v>28</v>
      </c>
    </row>
    <row r="93" spans="1:5" ht="12.75">
      <c r="A93" s="35" t="s">
        <v>56</v>
      </c>
      <c r="E93" s="39" t="s">
        <v>691</v>
      </c>
    </row>
    <row r="94" spans="1:5" ht="12.75">
      <c r="A94" s="35" t="s">
        <v>57</v>
      </c>
      <c r="E94" s="40" t="s">
        <v>5</v>
      </c>
    </row>
    <row r="95" spans="1:5" ht="191.25">
      <c r="A95" t="s">
        <v>58</v>
      </c>
      <c r="E95" s="39" t="s">
        <v>692</v>
      </c>
    </row>
    <row r="96" spans="1:16" ht="12.75">
      <c r="A96" t="s">
        <v>50</v>
      </c>
      <c s="34" t="s">
        <v>140</v>
      </c>
      <c s="34" t="s">
        <v>87</v>
      </c>
      <c s="35" t="s">
        <v>5</v>
      </c>
      <c s="6" t="s">
        <v>693</v>
      </c>
      <c s="36" t="s">
        <v>54</v>
      </c>
      <c s="37">
        <v>4</v>
      </c>
      <c s="36">
        <v>0</v>
      </c>
      <c s="36">
        <f>ROUND(G96*H96,6)</f>
      </c>
      <c r="L96" s="38">
        <v>0</v>
      </c>
      <c s="32">
        <f>ROUND(ROUND(L96,2)*ROUND(G96,3),2)</f>
      </c>
      <c s="36" t="s">
        <v>62</v>
      </c>
      <c>
        <f>(M96*21)/100</f>
      </c>
      <c t="s">
        <v>28</v>
      </c>
    </row>
    <row r="97" spans="1:5" ht="12.75">
      <c r="A97" s="35" t="s">
        <v>56</v>
      </c>
      <c r="E97" s="39" t="s">
        <v>693</v>
      </c>
    </row>
    <row r="98" spans="1:5" ht="12.75">
      <c r="A98" s="35" t="s">
        <v>57</v>
      </c>
      <c r="E98" s="40" t="s">
        <v>5</v>
      </c>
    </row>
    <row r="99" spans="1:5" ht="89.25">
      <c r="A99" t="s">
        <v>58</v>
      </c>
      <c r="E99" s="39" t="s">
        <v>694</v>
      </c>
    </row>
    <row r="100" spans="1:16" ht="12.75">
      <c r="A100" t="s">
        <v>50</v>
      </c>
      <c s="34" t="s">
        <v>144</v>
      </c>
      <c s="34" t="s">
        <v>103</v>
      </c>
      <c s="35" t="s">
        <v>5</v>
      </c>
      <c s="6" t="s">
        <v>104</v>
      </c>
      <c s="36" t="s">
        <v>54</v>
      </c>
      <c s="37">
        <v>6</v>
      </c>
      <c s="36">
        <v>0</v>
      </c>
      <c s="36">
        <f>ROUND(G100*H100,6)</f>
      </c>
      <c r="L100" s="38">
        <v>0</v>
      </c>
      <c s="32">
        <f>ROUND(ROUND(L100,2)*ROUND(G100,3),2)</f>
      </c>
      <c s="36" t="s">
        <v>55</v>
      </c>
      <c>
        <f>(M100*21)/100</f>
      </c>
      <c t="s">
        <v>28</v>
      </c>
    </row>
    <row r="101" spans="1:5" ht="12.75">
      <c r="A101" s="35" t="s">
        <v>56</v>
      </c>
      <c r="E101" s="39" t="s">
        <v>104</v>
      </c>
    </row>
    <row r="102" spans="1:5" ht="12.75">
      <c r="A102" s="35" t="s">
        <v>57</v>
      </c>
      <c r="E102" s="40" t="s">
        <v>5</v>
      </c>
    </row>
    <row r="103" spans="1:5" ht="191.25">
      <c r="A103" t="s">
        <v>58</v>
      </c>
      <c r="E103" s="39" t="s">
        <v>105</v>
      </c>
    </row>
    <row r="104" spans="1:16" ht="12.75">
      <c r="A104" t="s">
        <v>50</v>
      </c>
      <c s="34" t="s">
        <v>148</v>
      </c>
      <c s="34" t="s">
        <v>91</v>
      </c>
      <c s="35" t="s">
        <v>5</v>
      </c>
      <c s="6" t="s">
        <v>695</v>
      </c>
      <c s="36" t="s">
        <v>54</v>
      </c>
      <c s="37">
        <v>6</v>
      </c>
      <c s="36">
        <v>0</v>
      </c>
      <c s="36">
        <f>ROUND(G104*H104,6)</f>
      </c>
      <c r="L104" s="38">
        <v>0</v>
      </c>
      <c s="32">
        <f>ROUND(ROUND(L104,2)*ROUND(G104,3),2)</f>
      </c>
      <c s="36" t="s">
        <v>62</v>
      </c>
      <c>
        <f>(M104*21)/100</f>
      </c>
      <c t="s">
        <v>28</v>
      </c>
    </row>
    <row r="105" spans="1:5" ht="12.75">
      <c r="A105" s="35" t="s">
        <v>56</v>
      </c>
      <c r="E105" s="39" t="s">
        <v>695</v>
      </c>
    </row>
    <row r="106" spans="1:5" ht="12.75">
      <c r="A106" s="35" t="s">
        <v>57</v>
      </c>
      <c r="E106" s="40" t="s">
        <v>5</v>
      </c>
    </row>
    <row r="107" spans="1:5" ht="191.25">
      <c r="A107" t="s">
        <v>58</v>
      </c>
      <c r="E107" s="39" t="s">
        <v>696</v>
      </c>
    </row>
    <row r="108" spans="1:16" ht="12.75">
      <c r="A108" t="s">
        <v>50</v>
      </c>
      <c s="34" t="s">
        <v>151</v>
      </c>
      <c s="34" t="s">
        <v>697</v>
      </c>
      <c s="35" t="s">
        <v>5</v>
      </c>
      <c s="6" t="s">
        <v>698</v>
      </c>
      <c s="36" t="s">
        <v>54</v>
      </c>
      <c s="37">
        <v>12</v>
      </c>
      <c s="36">
        <v>0</v>
      </c>
      <c s="36">
        <f>ROUND(G108*H108,6)</f>
      </c>
      <c r="L108" s="38">
        <v>0</v>
      </c>
      <c s="32">
        <f>ROUND(ROUND(L108,2)*ROUND(G108,3),2)</f>
      </c>
      <c s="36" t="s">
        <v>62</v>
      </c>
      <c>
        <f>(M108*21)/100</f>
      </c>
      <c t="s">
        <v>28</v>
      </c>
    </row>
    <row r="109" spans="1:5" ht="12.75">
      <c r="A109" s="35" t="s">
        <v>56</v>
      </c>
      <c r="E109" s="39" t="s">
        <v>698</v>
      </c>
    </row>
    <row r="110" spans="1:5" ht="12.75">
      <c r="A110" s="35" t="s">
        <v>57</v>
      </c>
      <c r="E110" s="40" t="s">
        <v>5</v>
      </c>
    </row>
    <row r="111" spans="1:5" ht="89.25">
      <c r="A111" t="s">
        <v>58</v>
      </c>
      <c r="E111" s="39" t="s">
        <v>699</v>
      </c>
    </row>
    <row r="112" spans="1:16" ht="12.75">
      <c r="A112" t="s">
        <v>50</v>
      </c>
      <c s="34" t="s">
        <v>155</v>
      </c>
      <c s="34" t="s">
        <v>700</v>
      </c>
      <c s="35" t="s">
        <v>5</v>
      </c>
      <c s="6" t="s">
        <v>701</v>
      </c>
      <c s="36" t="s">
        <v>54</v>
      </c>
      <c s="37">
        <v>15</v>
      </c>
      <c s="36">
        <v>0</v>
      </c>
      <c s="36">
        <f>ROUND(G112*H112,6)</f>
      </c>
      <c r="L112" s="38">
        <v>0</v>
      </c>
      <c s="32">
        <f>ROUND(ROUND(L112,2)*ROUND(G112,3),2)</f>
      </c>
      <c s="36" t="s">
        <v>62</v>
      </c>
      <c>
        <f>(M112*21)/100</f>
      </c>
      <c t="s">
        <v>28</v>
      </c>
    </row>
    <row r="113" spans="1:5" ht="12.75">
      <c r="A113" s="35" t="s">
        <v>56</v>
      </c>
      <c r="E113" s="39" t="s">
        <v>701</v>
      </c>
    </row>
    <row r="114" spans="1:5" ht="12.75">
      <c r="A114" s="35" t="s">
        <v>57</v>
      </c>
      <c r="E114" s="40" t="s">
        <v>5</v>
      </c>
    </row>
    <row r="115" spans="1:5" ht="89.25">
      <c r="A115" t="s">
        <v>58</v>
      </c>
      <c r="E115" s="39" t="s">
        <v>702</v>
      </c>
    </row>
    <row r="116" spans="1:16" ht="12.75">
      <c r="A116" t="s">
        <v>50</v>
      </c>
      <c s="34" t="s">
        <v>159</v>
      </c>
      <c s="34" t="s">
        <v>703</v>
      </c>
      <c s="35" t="s">
        <v>5</v>
      </c>
      <c s="6" t="s">
        <v>704</v>
      </c>
      <c s="36" t="s">
        <v>54</v>
      </c>
      <c s="37">
        <v>15</v>
      </c>
      <c s="36">
        <v>0</v>
      </c>
      <c s="36">
        <f>ROUND(G116*H116,6)</f>
      </c>
      <c r="L116" s="38">
        <v>0</v>
      </c>
      <c s="32">
        <f>ROUND(ROUND(L116,2)*ROUND(G116,3),2)</f>
      </c>
      <c s="36" t="s">
        <v>62</v>
      </c>
      <c>
        <f>(M116*21)/100</f>
      </c>
      <c t="s">
        <v>28</v>
      </c>
    </row>
    <row r="117" spans="1:5" ht="12.75">
      <c r="A117" s="35" t="s">
        <v>56</v>
      </c>
      <c r="E117" s="39" t="s">
        <v>704</v>
      </c>
    </row>
    <row r="118" spans="1:5" ht="12.75">
      <c r="A118" s="35" t="s">
        <v>57</v>
      </c>
      <c r="E118" s="40" t="s">
        <v>5</v>
      </c>
    </row>
    <row r="119" spans="1:5" ht="89.25">
      <c r="A119" t="s">
        <v>58</v>
      </c>
      <c r="E119" s="39" t="s">
        <v>705</v>
      </c>
    </row>
    <row r="120" spans="1:16" ht="12.75">
      <c r="A120" t="s">
        <v>50</v>
      </c>
      <c s="34" t="s">
        <v>163</v>
      </c>
      <c s="34" t="s">
        <v>103</v>
      </c>
      <c s="35" t="s">
        <v>51</v>
      </c>
      <c s="6" t="s">
        <v>104</v>
      </c>
      <c s="36" t="s">
        <v>54</v>
      </c>
      <c s="37">
        <v>6</v>
      </c>
      <c s="36">
        <v>0</v>
      </c>
      <c s="36">
        <f>ROUND(G120*H120,6)</f>
      </c>
      <c r="L120" s="38">
        <v>0</v>
      </c>
      <c s="32">
        <f>ROUND(ROUND(L120,2)*ROUND(G120,3),2)</f>
      </c>
      <c s="36" t="s">
        <v>55</v>
      </c>
      <c>
        <f>(M120*21)/100</f>
      </c>
      <c t="s">
        <v>28</v>
      </c>
    </row>
    <row r="121" spans="1:5" ht="12.75">
      <c r="A121" s="35" t="s">
        <v>56</v>
      </c>
      <c r="E121" s="39" t="s">
        <v>104</v>
      </c>
    </row>
    <row r="122" spans="1:5" ht="12.75">
      <c r="A122" s="35" t="s">
        <v>57</v>
      </c>
      <c r="E122" s="40" t="s">
        <v>5</v>
      </c>
    </row>
    <row r="123" spans="1:5" ht="191.25">
      <c r="A123" t="s">
        <v>58</v>
      </c>
      <c r="E123" s="39" t="s">
        <v>105</v>
      </c>
    </row>
    <row r="124" spans="1:16" ht="12.75">
      <c r="A124" t="s">
        <v>50</v>
      </c>
      <c s="34" t="s">
        <v>169</v>
      </c>
      <c s="34" t="s">
        <v>99</v>
      </c>
      <c s="35" t="s">
        <v>5</v>
      </c>
      <c s="6" t="s">
        <v>706</v>
      </c>
      <c s="36" t="s">
        <v>54</v>
      </c>
      <c s="37">
        <v>3</v>
      </c>
      <c s="36">
        <v>0</v>
      </c>
      <c s="36">
        <f>ROUND(G124*H124,6)</f>
      </c>
      <c r="L124" s="38">
        <v>0</v>
      </c>
      <c s="32">
        <f>ROUND(ROUND(L124,2)*ROUND(G124,3),2)</f>
      </c>
      <c s="36" t="s">
        <v>62</v>
      </c>
      <c>
        <f>(M124*21)/100</f>
      </c>
      <c t="s">
        <v>28</v>
      </c>
    </row>
    <row r="125" spans="1:5" ht="12.75">
      <c r="A125" s="35" t="s">
        <v>56</v>
      </c>
      <c r="E125" s="39" t="s">
        <v>706</v>
      </c>
    </row>
    <row r="126" spans="1:5" ht="12.75">
      <c r="A126" s="35" t="s">
        <v>57</v>
      </c>
      <c r="E126" s="40" t="s">
        <v>5</v>
      </c>
    </row>
    <row r="127" spans="1:5" ht="89.25">
      <c r="A127" t="s">
        <v>58</v>
      </c>
      <c r="E127" s="39" t="s">
        <v>707</v>
      </c>
    </row>
    <row r="128" spans="1:16" ht="12.75">
      <c r="A128" t="s">
        <v>50</v>
      </c>
      <c s="34" t="s">
        <v>173</v>
      </c>
      <c s="34" t="s">
        <v>107</v>
      </c>
      <c s="35" t="s">
        <v>5</v>
      </c>
      <c s="6" t="s">
        <v>708</v>
      </c>
      <c s="36" t="s">
        <v>54</v>
      </c>
      <c s="37">
        <v>3</v>
      </c>
      <c s="36">
        <v>0</v>
      </c>
      <c s="36">
        <f>ROUND(G128*H128,6)</f>
      </c>
      <c r="L128" s="38">
        <v>0</v>
      </c>
      <c s="32">
        <f>ROUND(ROUND(L128,2)*ROUND(G128,3),2)</f>
      </c>
      <c s="36" t="s">
        <v>62</v>
      </c>
      <c>
        <f>(M128*21)/100</f>
      </c>
      <c t="s">
        <v>28</v>
      </c>
    </row>
    <row r="129" spans="1:5" ht="12.75">
      <c r="A129" s="35" t="s">
        <v>56</v>
      </c>
      <c r="E129" s="39" t="s">
        <v>708</v>
      </c>
    </row>
    <row r="130" spans="1:5" ht="12.75">
      <c r="A130" s="35" t="s">
        <v>57</v>
      </c>
      <c r="E130" s="40" t="s">
        <v>5</v>
      </c>
    </row>
    <row r="131" spans="1:5" ht="89.25">
      <c r="A131" t="s">
        <v>58</v>
      </c>
      <c r="E131" s="39" t="s">
        <v>709</v>
      </c>
    </row>
    <row r="132" spans="1:16" ht="12.75">
      <c r="A132" t="s">
        <v>50</v>
      </c>
      <c s="34" t="s">
        <v>336</v>
      </c>
      <c s="34" t="s">
        <v>710</v>
      </c>
      <c s="35" t="s">
        <v>5</v>
      </c>
      <c s="6" t="s">
        <v>711</v>
      </c>
      <c s="36" t="s">
        <v>54</v>
      </c>
      <c s="37">
        <v>75</v>
      </c>
      <c s="36">
        <v>0</v>
      </c>
      <c s="36">
        <f>ROUND(G132*H132,6)</f>
      </c>
      <c r="L132" s="38">
        <v>0</v>
      </c>
      <c s="32">
        <f>ROUND(ROUND(L132,2)*ROUND(G132,3),2)</f>
      </c>
      <c s="36" t="s">
        <v>62</v>
      </c>
      <c>
        <f>(M132*21)/100</f>
      </c>
      <c t="s">
        <v>28</v>
      </c>
    </row>
    <row r="133" spans="1:5" ht="12.75">
      <c r="A133" s="35" t="s">
        <v>56</v>
      </c>
      <c r="E133" s="39" t="s">
        <v>711</v>
      </c>
    </row>
    <row r="134" spans="1:5" ht="12.75">
      <c r="A134" s="35" t="s">
        <v>57</v>
      </c>
      <c r="E134" s="40" t="s">
        <v>5</v>
      </c>
    </row>
    <row r="135" spans="1:5" ht="89.25">
      <c r="A135" t="s">
        <v>58</v>
      </c>
      <c r="E135" s="39" t="s">
        <v>712</v>
      </c>
    </row>
    <row r="136" spans="1:16" ht="12.75">
      <c r="A136" t="s">
        <v>50</v>
      </c>
      <c s="34" t="s">
        <v>342</v>
      </c>
      <c s="34" t="s">
        <v>713</v>
      </c>
      <c s="35" t="s">
        <v>5</v>
      </c>
      <c s="6" t="s">
        <v>714</v>
      </c>
      <c s="36" t="s">
        <v>54</v>
      </c>
      <c s="37">
        <v>35</v>
      </c>
      <c s="36">
        <v>0</v>
      </c>
      <c s="36">
        <f>ROUND(G136*H136,6)</f>
      </c>
      <c r="L136" s="38">
        <v>0</v>
      </c>
      <c s="32">
        <f>ROUND(ROUND(L136,2)*ROUND(G136,3),2)</f>
      </c>
      <c s="36" t="s">
        <v>62</v>
      </c>
      <c>
        <f>(M136*21)/100</f>
      </c>
      <c t="s">
        <v>28</v>
      </c>
    </row>
    <row r="137" spans="1:5" ht="12.75">
      <c r="A137" s="35" t="s">
        <v>56</v>
      </c>
      <c r="E137" s="39" t="s">
        <v>714</v>
      </c>
    </row>
    <row r="138" spans="1:5" ht="12.75">
      <c r="A138" s="35" t="s">
        <v>57</v>
      </c>
      <c r="E138" s="40" t="s">
        <v>5</v>
      </c>
    </row>
    <row r="139" spans="1:5" ht="89.25">
      <c r="A139" t="s">
        <v>58</v>
      </c>
      <c r="E139" s="39" t="s">
        <v>715</v>
      </c>
    </row>
    <row r="140" spans="1:16" ht="12.75">
      <c r="A140" t="s">
        <v>50</v>
      </c>
      <c s="34" t="s">
        <v>346</v>
      </c>
      <c s="34" t="s">
        <v>716</v>
      </c>
      <c s="35" t="s">
        <v>5</v>
      </c>
      <c s="6" t="s">
        <v>717</v>
      </c>
      <c s="36" t="s">
        <v>54</v>
      </c>
      <c s="37">
        <v>40</v>
      </c>
      <c s="36">
        <v>0</v>
      </c>
      <c s="36">
        <f>ROUND(G140*H140,6)</f>
      </c>
      <c r="L140" s="38">
        <v>0</v>
      </c>
      <c s="32">
        <f>ROUND(ROUND(L140,2)*ROUND(G140,3),2)</f>
      </c>
      <c s="36" t="s">
        <v>62</v>
      </c>
      <c>
        <f>(M140*21)/100</f>
      </c>
      <c t="s">
        <v>28</v>
      </c>
    </row>
    <row r="141" spans="1:5" ht="12.75">
      <c r="A141" s="35" t="s">
        <v>56</v>
      </c>
      <c r="E141" s="39" t="s">
        <v>717</v>
      </c>
    </row>
    <row r="142" spans="1:5" ht="12.75">
      <c r="A142" s="35" t="s">
        <v>57</v>
      </c>
      <c r="E142" s="40" t="s">
        <v>5</v>
      </c>
    </row>
    <row r="143" spans="1:5" ht="89.25">
      <c r="A143" t="s">
        <v>58</v>
      </c>
      <c r="E143" s="39" t="s">
        <v>718</v>
      </c>
    </row>
    <row r="144" spans="1:16" ht="12.75">
      <c r="A144" t="s">
        <v>50</v>
      </c>
      <c s="34" t="s">
        <v>354</v>
      </c>
      <c s="34" t="s">
        <v>719</v>
      </c>
      <c s="35" t="s">
        <v>5</v>
      </c>
      <c s="6" t="s">
        <v>720</v>
      </c>
      <c s="36" t="s">
        <v>54</v>
      </c>
      <c s="37">
        <v>85</v>
      </c>
      <c s="36">
        <v>0</v>
      </c>
      <c s="36">
        <f>ROUND(G144*H144,6)</f>
      </c>
      <c r="L144" s="38">
        <v>0</v>
      </c>
      <c s="32">
        <f>ROUND(ROUND(L144,2)*ROUND(G144,3),2)</f>
      </c>
      <c s="36" t="s">
        <v>55</v>
      </c>
      <c>
        <f>(M144*21)/100</f>
      </c>
      <c t="s">
        <v>28</v>
      </c>
    </row>
    <row r="145" spans="1:5" ht="12.75">
      <c r="A145" s="35" t="s">
        <v>56</v>
      </c>
      <c r="E145" s="39" t="s">
        <v>720</v>
      </c>
    </row>
    <row r="146" spans="1:5" ht="12.75">
      <c r="A146" s="35" t="s">
        <v>57</v>
      </c>
      <c r="E146" s="40" t="s">
        <v>5</v>
      </c>
    </row>
    <row r="147" spans="1:5" ht="191.25">
      <c r="A147" t="s">
        <v>58</v>
      </c>
      <c r="E147" s="39" t="s">
        <v>721</v>
      </c>
    </row>
    <row r="148" spans="1:13" ht="12.75">
      <c r="A148" t="s">
        <v>47</v>
      </c>
      <c r="C148" s="31" t="s">
        <v>197</v>
      </c>
      <c r="E148" s="33" t="s">
        <v>722</v>
      </c>
      <c r="J148" s="32">
        <f>0</f>
      </c>
      <c s="32">
        <f>0</f>
      </c>
      <c s="32">
        <f>0+L149+L153+L157+L161+L165+L169+L173+L177+L181</f>
      </c>
      <c s="32">
        <f>0+M149+M153+M157+M161+M165+M169+M173+M177+M181</f>
      </c>
    </row>
    <row r="149" spans="1:16" ht="12.75">
      <c r="A149" t="s">
        <v>50</v>
      </c>
      <c s="34" t="s">
        <v>177</v>
      </c>
      <c s="34" t="s">
        <v>723</v>
      </c>
      <c s="35" t="s">
        <v>5</v>
      </c>
      <c s="6" t="s">
        <v>724</v>
      </c>
      <c s="36" t="s">
        <v>54</v>
      </c>
      <c s="37">
        <v>1</v>
      </c>
      <c s="36">
        <v>0</v>
      </c>
      <c s="36">
        <f>ROUND(G149*H149,6)</f>
      </c>
      <c r="L149" s="38">
        <v>0</v>
      </c>
      <c s="32">
        <f>ROUND(ROUND(L149,2)*ROUND(G149,3),2)</f>
      </c>
      <c s="36" t="s">
        <v>55</v>
      </c>
      <c>
        <f>(M149*21)/100</f>
      </c>
      <c t="s">
        <v>28</v>
      </c>
    </row>
    <row r="150" spans="1:5" ht="12.75">
      <c r="A150" s="35" t="s">
        <v>56</v>
      </c>
      <c r="E150" s="39" t="s">
        <v>724</v>
      </c>
    </row>
    <row r="151" spans="1:5" ht="12.75">
      <c r="A151" s="35" t="s">
        <v>57</v>
      </c>
      <c r="E151" s="40" t="s">
        <v>5</v>
      </c>
    </row>
    <row r="152" spans="1:5" ht="140.25">
      <c r="A152" t="s">
        <v>58</v>
      </c>
      <c r="E152" s="39" t="s">
        <v>725</v>
      </c>
    </row>
    <row r="153" spans="1:16" ht="25.5">
      <c r="A153" t="s">
        <v>50</v>
      </c>
      <c s="34" t="s">
        <v>181</v>
      </c>
      <c s="34" t="s">
        <v>111</v>
      </c>
      <c s="35" t="s">
        <v>5</v>
      </c>
      <c s="6" t="s">
        <v>726</v>
      </c>
      <c s="36" t="s">
        <v>54</v>
      </c>
      <c s="37">
        <v>1</v>
      </c>
      <c s="36">
        <v>0</v>
      </c>
      <c s="36">
        <f>ROUND(G153*H153,6)</f>
      </c>
      <c r="L153" s="38">
        <v>0</v>
      </c>
      <c s="32">
        <f>ROUND(ROUND(L153,2)*ROUND(G153,3),2)</f>
      </c>
      <c s="36" t="s">
        <v>62</v>
      </c>
      <c>
        <f>(M153*21)/100</f>
      </c>
      <c t="s">
        <v>28</v>
      </c>
    </row>
    <row r="154" spans="1:5" ht="25.5">
      <c r="A154" s="35" t="s">
        <v>56</v>
      </c>
      <c r="E154" s="39" t="s">
        <v>726</v>
      </c>
    </row>
    <row r="155" spans="1:5" ht="12.75">
      <c r="A155" s="35" t="s">
        <v>57</v>
      </c>
      <c r="E155" s="40" t="s">
        <v>5</v>
      </c>
    </row>
    <row r="156" spans="1:5" ht="140.25">
      <c r="A156" t="s">
        <v>58</v>
      </c>
      <c r="E156" s="39" t="s">
        <v>727</v>
      </c>
    </row>
    <row r="157" spans="1:16" ht="12.75">
      <c r="A157" t="s">
        <v>50</v>
      </c>
      <c s="34" t="s">
        <v>185</v>
      </c>
      <c s="34" t="s">
        <v>728</v>
      </c>
      <c s="35" t="s">
        <v>5</v>
      </c>
      <c s="6" t="s">
        <v>729</v>
      </c>
      <c s="36" t="s">
        <v>54</v>
      </c>
      <c s="37">
        <v>4</v>
      </c>
      <c s="36">
        <v>0</v>
      </c>
      <c s="36">
        <f>ROUND(G157*H157,6)</f>
      </c>
      <c r="L157" s="38">
        <v>0</v>
      </c>
      <c s="32">
        <f>ROUND(ROUND(L157,2)*ROUND(G157,3),2)</f>
      </c>
      <c s="36" t="s">
        <v>62</v>
      </c>
      <c>
        <f>(M157*21)/100</f>
      </c>
      <c t="s">
        <v>28</v>
      </c>
    </row>
    <row r="158" spans="1:5" ht="12.75">
      <c r="A158" s="35" t="s">
        <v>56</v>
      </c>
      <c r="E158" s="39" t="s">
        <v>729</v>
      </c>
    </row>
    <row r="159" spans="1:5" ht="12.75">
      <c r="A159" s="35" t="s">
        <v>57</v>
      </c>
      <c r="E159" s="40" t="s">
        <v>5</v>
      </c>
    </row>
    <row r="160" spans="1:5" ht="89.25">
      <c r="A160" t="s">
        <v>58</v>
      </c>
      <c r="E160" s="39" t="s">
        <v>730</v>
      </c>
    </row>
    <row r="161" spans="1:16" ht="12.75">
      <c r="A161" t="s">
        <v>50</v>
      </c>
      <c s="34" t="s">
        <v>189</v>
      </c>
      <c s="34" t="s">
        <v>731</v>
      </c>
      <c s="35" t="s">
        <v>5</v>
      </c>
      <c s="6" t="s">
        <v>157</v>
      </c>
      <c s="36" t="s">
        <v>54</v>
      </c>
      <c s="37">
        <v>1</v>
      </c>
      <c s="36">
        <v>0</v>
      </c>
      <c s="36">
        <f>ROUND(G161*H161,6)</f>
      </c>
      <c r="L161" s="38">
        <v>0</v>
      </c>
      <c s="32">
        <f>ROUND(ROUND(L161,2)*ROUND(G161,3),2)</f>
      </c>
      <c s="36" t="s">
        <v>62</v>
      </c>
      <c>
        <f>(M161*21)/100</f>
      </c>
      <c t="s">
        <v>28</v>
      </c>
    </row>
    <row r="162" spans="1:5" ht="12.75">
      <c r="A162" s="35" t="s">
        <v>56</v>
      </c>
      <c r="E162" s="39" t="s">
        <v>157</v>
      </c>
    </row>
    <row r="163" spans="1:5" ht="12.75">
      <c r="A163" s="35" t="s">
        <v>57</v>
      </c>
      <c r="E163" s="40" t="s">
        <v>5</v>
      </c>
    </row>
    <row r="164" spans="1:5" ht="89.25">
      <c r="A164" t="s">
        <v>58</v>
      </c>
      <c r="E164" s="39" t="s">
        <v>158</v>
      </c>
    </row>
    <row r="165" spans="1:16" ht="12.75">
      <c r="A165" t="s">
        <v>50</v>
      </c>
      <c s="34" t="s">
        <v>193</v>
      </c>
      <c s="34" t="s">
        <v>732</v>
      </c>
      <c s="35" t="s">
        <v>5</v>
      </c>
      <c s="6" t="s">
        <v>733</v>
      </c>
      <c s="36" t="s">
        <v>244</v>
      </c>
      <c s="37">
        <v>2</v>
      </c>
      <c s="36">
        <v>0</v>
      </c>
      <c s="36">
        <f>ROUND(G165*H165,6)</f>
      </c>
      <c r="L165" s="38">
        <v>0</v>
      </c>
      <c s="32">
        <f>ROUND(ROUND(L165,2)*ROUND(G165,3),2)</f>
      </c>
      <c s="36" t="s">
        <v>62</v>
      </c>
      <c>
        <f>(M165*21)/100</f>
      </c>
      <c t="s">
        <v>28</v>
      </c>
    </row>
    <row r="166" spans="1:5" ht="12.75">
      <c r="A166" s="35" t="s">
        <v>56</v>
      </c>
      <c r="E166" s="39" t="s">
        <v>733</v>
      </c>
    </row>
    <row r="167" spans="1:5" ht="12.75">
      <c r="A167" s="35" t="s">
        <v>57</v>
      </c>
      <c r="E167" s="40" t="s">
        <v>5</v>
      </c>
    </row>
    <row r="168" spans="1:5" ht="89.25">
      <c r="A168" t="s">
        <v>58</v>
      </c>
      <c r="E168" s="39" t="s">
        <v>734</v>
      </c>
    </row>
    <row r="169" spans="1:16" ht="12.75">
      <c r="A169" t="s">
        <v>50</v>
      </c>
      <c s="34" t="s">
        <v>199</v>
      </c>
      <c s="34" t="s">
        <v>735</v>
      </c>
      <c s="35" t="s">
        <v>5</v>
      </c>
      <c s="6" t="s">
        <v>736</v>
      </c>
      <c s="36" t="s">
        <v>54</v>
      </c>
      <c s="37">
        <v>1</v>
      </c>
      <c s="36">
        <v>0</v>
      </c>
      <c s="36">
        <f>ROUND(G169*H169,6)</f>
      </c>
      <c r="L169" s="38">
        <v>0</v>
      </c>
      <c s="32">
        <f>ROUND(ROUND(L169,2)*ROUND(G169,3),2)</f>
      </c>
      <c s="36" t="s">
        <v>62</v>
      </c>
      <c>
        <f>(M169*21)/100</f>
      </c>
      <c t="s">
        <v>28</v>
      </c>
    </row>
    <row r="170" spans="1:5" ht="12.75">
      <c r="A170" s="35" t="s">
        <v>56</v>
      </c>
      <c r="E170" s="39" t="s">
        <v>736</v>
      </c>
    </row>
    <row r="171" spans="1:5" ht="12.75">
      <c r="A171" s="35" t="s">
        <v>57</v>
      </c>
      <c r="E171" s="40" t="s">
        <v>5</v>
      </c>
    </row>
    <row r="172" spans="1:5" ht="89.25">
      <c r="A172" t="s">
        <v>58</v>
      </c>
      <c r="E172" s="39" t="s">
        <v>737</v>
      </c>
    </row>
    <row r="173" spans="1:16" ht="12.75">
      <c r="A173" t="s">
        <v>50</v>
      </c>
      <c s="34" t="s">
        <v>204</v>
      </c>
      <c s="34" t="s">
        <v>103</v>
      </c>
      <c s="35" t="s">
        <v>5</v>
      </c>
      <c s="6" t="s">
        <v>104</v>
      </c>
      <c s="36" t="s">
        <v>54</v>
      </c>
      <c s="37">
        <v>5</v>
      </c>
      <c s="36">
        <v>0</v>
      </c>
      <c s="36">
        <f>ROUND(G173*H173,6)</f>
      </c>
      <c r="L173" s="38">
        <v>0</v>
      </c>
      <c s="32">
        <f>ROUND(ROUND(L173,2)*ROUND(G173,3),2)</f>
      </c>
      <c s="36" t="s">
        <v>55</v>
      </c>
      <c>
        <f>(M173*21)/100</f>
      </c>
      <c t="s">
        <v>28</v>
      </c>
    </row>
    <row r="174" spans="1:5" ht="12.75">
      <c r="A174" s="35" t="s">
        <v>56</v>
      </c>
      <c r="E174" s="39" t="s">
        <v>104</v>
      </c>
    </row>
    <row r="175" spans="1:5" ht="12.75">
      <c r="A175" s="35" t="s">
        <v>57</v>
      </c>
      <c r="E175" s="40" t="s">
        <v>5</v>
      </c>
    </row>
    <row r="176" spans="1:5" ht="191.25">
      <c r="A176" t="s">
        <v>58</v>
      </c>
      <c r="E176" s="39" t="s">
        <v>105</v>
      </c>
    </row>
    <row r="177" spans="1:16" ht="12.75">
      <c r="A177" t="s">
        <v>50</v>
      </c>
      <c s="34" t="s">
        <v>208</v>
      </c>
      <c s="34" t="s">
        <v>119</v>
      </c>
      <c s="35" t="s">
        <v>5</v>
      </c>
      <c s="6" t="s">
        <v>738</v>
      </c>
      <c s="36" t="s">
        <v>54</v>
      </c>
      <c s="37">
        <v>1</v>
      </c>
      <c s="36">
        <v>0</v>
      </c>
      <c s="36">
        <f>ROUND(G177*H177,6)</f>
      </c>
      <c r="L177" s="38">
        <v>0</v>
      </c>
      <c s="32">
        <f>ROUND(ROUND(L177,2)*ROUND(G177,3),2)</f>
      </c>
      <c s="36" t="s">
        <v>62</v>
      </c>
      <c>
        <f>(M177*21)/100</f>
      </c>
      <c t="s">
        <v>28</v>
      </c>
    </row>
    <row r="178" spans="1:5" ht="12.75">
      <c r="A178" s="35" t="s">
        <v>56</v>
      </c>
      <c r="E178" s="39" t="s">
        <v>738</v>
      </c>
    </row>
    <row r="179" spans="1:5" ht="12.75">
      <c r="A179" s="35" t="s">
        <v>57</v>
      </c>
      <c r="E179" s="40" t="s">
        <v>5</v>
      </c>
    </row>
    <row r="180" spans="1:5" ht="89.25">
      <c r="A180" t="s">
        <v>58</v>
      </c>
      <c r="E180" s="39" t="s">
        <v>739</v>
      </c>
    </row>
    <row r="181" spans="1:16" ht="12.75">
      <c r="A181" t="s">
        <v>50</v>
      </c>
      <c s="34" t="s">
        <v>212</v>
      </c>
      <c s="34" t="s">
        <v>127</v>
      </c>
      <c s="35" t="s">
        <v>5</v>
      </c>
      <c s="6" t="s">
        <v>740</v>
      </c>
      <c s="36" t="s">
        <v>54</v>
      </c>
      <c s="37">
        <v>4</v>
      </c>
      <c s="36">
        <v>0</v>
      </c>
      <c s="36">
        <f>ROUND(G181*H181,6)</f>
      </c>
      <c r="L181" s="38">
        <v>0</v>
      </c>
      <c s="32">
        <f>ROUND(ROUND(L181,2)*ROUND(G181,3),2)</f>
      </c>
      <c s="36" t="s">
        <v>62</v>
      </c>
      <c>
        <f>(M181*21)/100</f>
      </c>
      <c t="s">
        <v>28</v>
      </c>
    </row>
    <row r="182" spans="1:5" ht="12.75">
      <c r="A182" s="35" t="s">
        <v>56</v>
      </c>
      <c r="E182" s="39" t="s">
        <v>740</v>
      </c>
    </row>
    <row r="183" spans="1:5" ht="12.75">
      <c r="A183" s="35" t="s">
        <v>57</v>
      </c>
      <c r="E183" s="40" t="s">
        <v>5</v>
      </c>
    </row>
    <row r="184" spans="1:5" ht="89.25">
      <c r="A184" t="s">
        <v>58</v>
      </c>
      <c r="E184" s="39" t="s">
        <v>741</v>
      </c>
    </row>
    <row r="185" spans="1:13" ht="12.75">
      <c r="A185" t="s">
        <v>47</v>
      </c>
      <c r="C185" s="31" t="s">
        <v>340</v>
      </c>
      <c r="E185" s="33" t="s">
        <v>592</v>
      </c>
      <c r="J185" s="32">
        <f>0</f>
      </c>
      <c s="32">
        <f>0</f>
      </c>
      <c s="32">
        <f>0+L186+L190+L194+L198+L202+L206+L210+L214+L218+L222+L226+L230+L234+L238+L242</f>
      </c>
      <c s="32">
        <f>0+M186+M190+M194+M198+M202+M206+M210+M214+M218+M222+M226+M230+M234+M238+M242</f>
      </c>
    </row>
    <row r="186" spans="1:16" ht="25.5">
      <c r="A186" t="s">
        <v>50</v>
      </c>
      <c s="34" t="s">
        <v>216</v>
      </c>
      <c s="34" t="s">
        <v>343</v>
      </c>
      <c s="35" t="s">
        <v>5</v>
      </c>
      <c s="6" t="s">
        <v>344</v>
      </c>
      <c s="36" t="s">
        <v>54</v>
      </c>
      <c s="37">
        <v>10</v>
      </c>
      <c s="36">
        <v>0</v>
      </c>
      <c s="36">
        <f>ROUND(G186*H186,6)</f>
      </c>
      <c r="L186" s="38">
        <v>0</v>
      </c>
      <c s="32">
        <f>ROUND(ROUND(L186,2)*ROUND(G186,3),2)</f>
      </c>
      <c s="36" t="s">
        <v>55</v>
      </c>
      <c>
        <f>(M186*21)/100</f>
      </c>
      <c t="s">
        <v>28</v>
      </c>
    </row>
    <row r="187" spans="1:5" ht="25.5">
      <c r="A187" s="35" t="s">
        <v>56</v>
      </c>
      <c r="E187" s="39" t="s">
        <v>344</v>
      </c>
    </row>
    <row r="188" spans="1:5" ht="12.75">
      <c r="A188" s="35" t="s">
        <v>57</v>
      </c>
      <c r="E188" s="40" t="s">
        <v>5</v>
      </c>
    </row>
    <row r="189" spans="1:5" ht="191.25">
      <c r="A189" t="s">
        <v>58</v>
      </c>
      <c r="E189" s="39" t="s">
        <v>345</v>
      </c>
    </row>
    <row r="190" spans="1:16" ht="12.75">
      <c r="A190" t="s">
        <v>50</v>
      </c>
      <c s="34" t="s">
        <v>220</v>
      </c>
      <c s="34" t="s">
        <v>351</v>
      </c>
      <c s="35" t="s">
        <v>5</v>
      </c>
      <c s="6" t="s">
        <v>352</v>
      </c>
      <c s="36" t="s">
        <v>239</v>
      </c>
      <c s="37">
        <v>1</v>
      </c>
      <c s="36">
        <v>0</v>
      </c>
      <c s="36">
        <f>ROUND(G190*H190,6)</f>
      </c>
      <c r="L190" s="38">
        <v>0</v>
      </c>
      <c s="32">
        <f>ROUND(ROUND(L190,2)*ROUND(G190,3),2)</f>
      </c>
      <c s="36" t="s">
        <v>62</v>
      </c>
      <c>
        <f>(M190*21)/100</f>
      </c>
      <c t="s">
        <v>28</v>
      </c>
    </row>
    <row r="191" spans="1:5" ht="12.75">
      <c r="A191" s="35" t="s">
        <v>56</v>
      </c>
      <c r="E191" s="39" t="s">
        <v>352</v>
      </c>
    </row>
    <row r="192" spans="1:5" ht="12.75">
      <c r="A192" s="35" t="s">
        <v>57</v>
      </c>
      <c r="E192" s="40" t="s">
        <v>5</v>
      </c>
    </row>
    <row r="193" spans="1:5" ht="89.25">
      <c r="A193" t="s">
        <v>58</v>
      </c>
      <c r="E193" s="39" t="s">
        <v>353</v>
      </c>
    </row>
    <row r="194" spans="1:16" ht="12.75">
      <c r="A194" t="s">
        <v>50</v>
      </c>
      <c s="34" t="s">
        <v>224</v>
      </c>
      <c s="34" t="s">
        <v>355</v>
      </c>
      <c s="35" t="s">
        <v>5</v>
      </c>
      <c s="6" t="s">
        <v>356</v>
      </c>
      <c s="36" t="s">
        <v>202</v>
      </c>
      <c s="37">
        <v>1000</v>
      </c>
      <c s="36">
        <v>0</v>
      </c>
      <c s="36">
        <f>ROUND(G194*H194,6)</f>
      </c>
      <c r="L194" s="38">
        <v>0</v>
      </c>
      <c s="32">
        <f>ROUND(ROUND(L194,2)*ROUND(G194,3),2)</f>
      </c>
      <c s="36" t="s">
        <v>62</v>
      </c>
      <c>
        <f>(M194*21)/100</f>
      </c>
      <c t="s">
        <v>28</v>
      </c>
    </row>
    <row r="195" spans="1:5" ht="12.75">
      <c r="A195" s="35" t="s">
        <v>56</v>
      </c>
      <c r="E195" s="39" t="s">
        <v>356</v>
      </c>
    </row>
    <row r="196" spans="1:5" ht="12.75">
      <c r="A196" s="35" t="s">
        <v>57</v>
      </c>
      <c r="E196" s="40" t="s">
        <v>5</v>
      </c>
    </row>
    <row r="197" spans="1:5" ht="89.25">
      <c r="A197" t="s">
        <v>58</v>
      </c>
      <c r="E197" s="39" t="s">
        <v>357</v>
      </c>
    </row>
    <row r="198" spans="1:16" ht="12.75">
      <c r="A198" t="s">
        <v>50</v>
      </c>
      <c s="34" t="s">
        <v>228</v>
      </c>
      <c s="34" t="s">
        <v>359</v>
      </c>
      <c s="35" t="s">
        <v>5</v>
      </c>
      <c s="6" t="s">
        <v>360</v>
      </c>
      <c s="36" t="s">
        <v>202</v>
      </c>
      <c s="37">
        <v>1000</v>
      </c>
      <c s="36">
        <v>0</v>
      </c>
      <c s="36">
        <f>ROUND(G198*H198,6)</f>
      </c>
      <c r="L198" s="38">
        <v>0</v>
      </c>
      <c s="32">
        <f>ROUND(ROUND(L198,2)*ROUND(G198,3),2)</f>
      </c>
      <c s="36" t="s">
        <v>55</v>
      </c>
      <c>
        <f>(M198*21)/100</f>
      </c>
      <c t="s">
        <v>28</v>
      </c>
    </row>
    <row r="199" spans="1:5" ht="12.75">
      <c r="A199" s="35" t="s">
        <v>56</v>
      </c>
      <c r="E199" s="39" t="s">
        <v>360</v>
      </c>
    </row>
    <row r="200" spans="1:5" ht="12.75">
      <c r="A200" s="35" t="s">
        <v>57</v>
      </c>
      <c r="E200" s="40" t="s">
        <v>5</v>
      </c>
    </row>
    <row r="201" spans="1:5" ht="191.25">
      <c r="A201" t="s">
        <v>58</v>
      </c>
      <c r="E201" s="39" t="s">
        <v>361</v>
      </c>
    </row>
    <row r="202" spans="1:16" ht="12.75">
      <c r="A202" t="s">
        <v>50</v>
      </c>
      <c s="34" t="s">
        <v>232</v>
      </c>
      <c s="34" t="s">
        <v>367</v>
      </c>
      <c s="35" t="s">
        <v>5</v>
      </c>
      <c s="6" t="s">
        <v>368</v>
      </c>
      <c s="36" t="s">
        <v>244</v>
      </c>
      <c s="37">
        <v>20</v>
      </c>
      <c s="36">
        <v>0</v>
      </c>
      <c s="36">
        <f>ROUND(G202*H202,6)</f>
      </c>
      <c r="L202" s="38">
        <v>0</v>
      </c>
      <c s="32">
        <f>ROUND(ROUND(L202,2)*ROUND(G202,3),2)</f>
      </c>
      <c s="36" t="s">
        <v>62</v>
      </c>
      <c>
        <f>(M202*21)/100</f>
      </c>
      <c t="s">
        <v>28</v>
      </c>
    </row>
    <row r="203" spans="1:5" ht="12.75">
      <c r="A203" s="35" t="s">
        <v>56</v>
      </c>
      <c r="E203" s="39" t="s">
        <v>368</v>
      </c>
    </row>
    <row r="204" spans="1:5" ht="12.75">
      <c r="A204" s="35" t="s">
        <v>57</v>
      </c>
      <c r="E204" s="40" t="s">
        <v>5</v>
      </c>
    </row>
    <row r="205" spans="1:5" ht="89.25">
      <c r="A205" t="s">
        <v>58</v>
      </c>
      <c r="E205" s="39" t="s">
        <v>369</v>
      </c>
    </row>
    <row r="206" spans="1:16" ht="12.75">
      <c r="A206" t="s">
        <v>50</v>
      </c>
      <c s="34" t="s">
        <v>236</v>
      </c>
      <c s="34" t="s">
        <v>742</v>
      </c>
      <c s="35" t="s">
        <v>5</v>
      </c>
      <c s="6" t="s">
        <v>743</v>
      </c>
      <c s="36" t="s">
        <v>54</v>
      </c>
      <c s="37">
        <v>72</v>
      </c>
      <c s="36">
        <v>0</v>
      </c>
      <c s="36">
        <f>ROUND(G206*H206,6)</f>
      </c>
      <c r="L206" s="38">
        <v>0</v>
      </c>
      <c s="32">
        <f>ROUND(ROUND(L206,2)*ROUND(G206,3),2)</f>
      </c>
      <c s="36" t="s">
        <v>55</v>
      </c>
      <c>
        <f>(M206*21)/100</f>
      </c>
      <c t="s">
        <v>28</v>
      </c>
    </row>
    <row r="207" spans="1:5" ht="12.75">
      <c r="A207" s="35" t="s">
        <v>56</v>
      </c>
      <c r="E207" s="39" t="s">
        <v>743</v>
      </c>
    </row>
    <row r="208" spans="1:5" ht="12.75">
      <c r="A208" s="35" t="s">
        <v>57</v>
      </c>
      <c r="E208" s="40" t="s">
        <v>5</v>
      </c>
    </row>
    <row r="209" spans="1:5" ht="191.25">
      <c r="A209" t="s">
        <v>58</v>
      </c>
      <c r="E209" s="39" t="s">
        <v>744</v>
      </c>
    </row>
    <row r="210" spans="1:16" ht="12.75">
      <c r="A210" t="s">
        <v>50</v>
      </c>
      <c s="34" t="s">
        <v>241</v>
      </c>
      <c s="34" t="s">
        <v>745</v>
      </c>
      <c s="35" t="s">
        <v>5</v>
      </c>
      <c s="6" t="s">
        <v>746</v>
      </c>
      <c s="36" t="s">
        <v>54</v>
      </c>
      <c s="37">
        <v>10</v>
      </c>
      <c s="36">
        <v>0</v>
      </c>
      <c s="36">
        <f>ROUND(G210*H210,6)</f>
      </c>
      <c r="L210" s="38">
        <v>0</v>
      </c>
      <c s="32">
        <f>ROUND(ROUND(L210,2)*ROUND(G210,3),2)</f>
      </c>
      <c s="36" t="s">
        <v>55</v>
      </c>
      <c>
        <f>(M210*21)/100</f>
      </c>
      <c t="s">
        <v>28</v>
      </c>
    </row>
    <row r="211" spans="1:5" ht="12.75">
      <c r="A211" s="35" t="s">
        <v>56</v>
      </c>
      <c r="E211" s="39" t="s">
        <v>746</v>
      </c>
    </row>
    <row r="212" spans="1:5" ht="12.75">
      <c r="A212" s="35" t="s">
        <v>57</v>
      </c>
      <c r="E212" s="40" t="s">
        <v>5</v>
      </c>
    </row>
    <row r="213" spans="1:5" ht="140.25">
      <c r="A213" t="s">
        <v>58</v>
      </c>
      <c r="E213" s="39" t="s">
        <v>747</v>
      </c>
    </row>
    <row r="214" spans="1:16" ht="25.5">
      <c r="A214" t="s">
        <v>50</v>
      </c>
      <c s="34" t="s">
        <v>246</v>
      </c>
      <c s="34" t="s">
        <v>748</v>
      </c>
      <c s="35" t="s">
        <v>5</v>
      </c>
      <c s="6" t="s">
        <v>749</v>
      </c>
      <c s="36" t="s">
        <v>54</v>
      </c>
      <c s="37">
        <v>10</v>
      </c>
      <c s="36">
        <v>0</v>
      </c>
      <c s="36">
        <f>ROUND(G214*H214,6)</f>
      </c>
      <c r="L214" s="38">
        <v>0</v>
      </c>
      <c s="32">
        <f>ROUND(ROUND(L214,2)*ROUND(G214,3),2)</f>
      </c>
      <c s="36" t="s">
        <v>55</v>
      </c>
      <c>
        <f>(M214*21)/100</f>
      </c>
      <c t="s">
        <v>28</v>
      </c>
    </row>
    <row r="215" spans="1:5" ht="25.5">
      <c r="A215" s="35" t="s">
        <v>56</v>
      </c>
      <c r="E215" s="39" t="s">
        <v>749</v>
      </c>
    </row>
    <row r="216" spans="1:5" ht="12.75">
      <c r="A216" s="35" t="s">
        <v>57</v>
      </c>
      <c r="E216" s="40" t="s">
        <v>5</v>
      </c>
    </row>
    <row r="217" spans="1:5" ht="140.25">
      <c r="A217" t="s">
        <v>58</v>
      </c>
      <c r="E217" s="39" t="s">
        <v>750</v>
      </c>
    </row>
    <row r="218" spans="1:16" ht="12.75">
      <c r="A218" t="s">
        <v>50</v>
      </c>
      <c s="34" t="s">
        <v>250</v>
      </c>
      <c s="34" t="s">
        <v>751</v>
      </c>
      <c s="35" t="s">
        <v>5</v>
      </c>
      <c s="6" t="s">
        <v>752</v>
      </c>
      <c s="36" t="s">
        <v>239</v>
      </c>
      <c s="37">
        <v>1</v>
      </c>
      <c s="36">
        <v>0</v>
      </c>
      <c s="36">
        <f>ROUND(G218*H218,6)</f>
      </c>
      <c r="L218" s="38">
        <v>0</v>
      </c>
      <c s="32">
        <f>ROUND(ROUND(L218,2)*ROUND(G218,3),2)</f>
      </c>
      <c s="36" t="s">
        <v>62</v>
      </c>
      <c>
        <f>(M218*21)/100</f>
      </c>
      <c t="s">
        <v>28</v>
      </c>
    </row>
    <row r="219" spans="1:5" ht="12.75">
      <c r="A219" s="35" t="s">
        <v>56</v>
      </c>
      <c r="E219" s="39" t="s">
        <v>752</v>
      </c>
    </row>
    <row r="220" spans="1:5" ht="12.75">
      <c r="A220" s="35" t="s">
        <v>57</v>
      </c>
      <c r="E220" s="40" t="s">
        <v>5</v>
      </c>
    </row>
    <row r="221" spans="1:5" ht="89.25">
      <c r="A221" t="s">
        <v>58</v>
      </c>
      <c r="E221" s="39" t="s">
        <v>753</v>
      </c>
    </row>
    <row r="222" spans="1:16" ht="12.75">
      <c r="A222" t="s">
        <v>50</v>
      </c>
      <c s="34" t="s">
        <v>254</v>
      </c>
      <c s="34" t="s">
        <v>754</v>
      </c>
      <c s="35" t="s">
        <v>5</v>
      </c>
      <c s="6" t="s">
        <v>755</v>
      </c>
      <c s="36" t="s">
        <v>239</v>
      </c>
      <c s="37">
        <v>1</v>
      </c>
      <c s="36">
        <v>0</v>
      </c>
      <c s="36">
        <f>ROUND(G222*H222,6)</f>
      </c>
      <c r="L222" s="38">
        <v>0</v>
      </c>
      <c s="32">
        <f>ROUND(ROUND(L222,2)*ROUND(G222,3),2)</f>
      </c>
      <c s="36" t="s">
        <v>62</v>
      </c>
      <c>
        <f>(M222*21)/100</f>
      </c>
      <c t="s">
        <v>28</v>
      </c>
    </row>
    <row r="223" spans="1:5" ht="12.75">
      <c r="A223" s="35" t="s">
        <v>56</v>
      </c>
      <c r="E223" s="39" t="s">
        <v>755</v>
      </c>
    </row>
    <row r="224" spans="1:5" ht="12.75">
      <c r="A224" s="35" t="s">
        <v>57</v>
      </c>
      <c r="E224" s="40" t="s">
        <v>5</v>
      </c>
    </row>
    <row r="225" spans="1:5" ht="89.25">
      <c r="A225" t="s">
        <v>58</v>
      </c>
      <c r="E225" s="39" t="s">
        <v>756</v>
      </c>
    </row>
    <row r="226" spans="1:16" ht="12.75">
      <c r="A226" t="s">
        <v>50</v>
      </c>
      <c s="34" t="s">
        <v>255</v>
      </c>
      <c s="34" t="s">
        <v>757</v>
      </c>
      <c s="35" t="s">
        <v>5</v>
      </c>
      <c s="6" t="s">
        <v>376</v>
      </c>
      <c s="36" t="s">
        <v>621</v>
      </c>
      <c s="37">
        <v>24</v>
      </c>
      <c s="36">
        <v>0</v>
      </c>
      <c s="36">
        <f>ROUND(G226*H226,6)</f>
      </c>
      <c r="L226" s="38">
        <v>0</v>
      </c>
      <c s="32">
        <f>ROUND(ROUND(L226,2)*ROUND(G226,3),2)</f>
      </c>
      <c s="36" t="s">
        <v>62</v>
      </c>
      <c>
        <f>(M226*21)/100</f>
      </c>
      <c t="s">
        <v>28</v>
      </c>
    </row>
    <row r="227" spans="1:5" ht="12.75">
      <c r="A227" s="35" t="s">
        <v>56</v>
      </c>
      <c r="E227" s="39" t="s">
        <v>376</v>
      </c>
    </row>
    <row r="228" spans="1:5" ht="12.75">
      <c r="A228" s="35" t="s">
        <v>57</v>
      </c>
      <c r="E228" s="40" t="s">
        <v>5</v>
      </c>
    </row>
    <row r="229" spans="1:5" ht="89.25">
      <c r="A229" t="s">
        <v>58</v>
      </c>
      <c r="E229" s="39" t="s">
        <v>377</v>
      </c>
    </row>
    <row r="230" spans="1:16" ht="12.75">
      <c r="A230" t="s">
        <v>50</v>
      </c>
      <c s="34" t="s">
        <v>256</v>
      </c>
      <c s="34" t="s">
        <v>623</v>
      </c>
      <c s="35" t="s">
        <v>5</v>
      </c>
      <c s="6" t="s">
        <v>380</v>
      </c>
      <c s="36" t="s">
        <v>239</v>
      </c>
      <c s="37">
        <v>1</v>
      </c>
      <c s="36">
        <v>0</v>
      </c>
      <c s="36">
        <f>ROUND(G230*H230,6)</f>
      </c>
      <c r="L230" s="38">
        <v>0</v>
      </c>
      <c s="32">
        <f>ROUND(ROUND(L230,2)*ROUND(G230,3),2)</f>
      </c>
      <c s="36" t="s">
        <v>62</v>
      </c>
      <c>
        <f>(M230*21)/100</f>
      </c>
      <c t="s">
        <v>28</v>
      </c>
    </row>
    <row r="231" spans="1:5" ht="12.75">
      <c r="A231" s="35" t="s">
        <v>56</v>
      </c>
      <c r="E231" s="39" t="s">
        <v>380</v>
      </c>
    </row>
    <row r="232" spans="1:5" ht="12.75">
      <c r="A232" s="35" t="s">
        <v>57</v>
      </c>
      <c r="E232" s="40" t="s">
        <v>5</v>
      </c>
    </row>
    <row r="233" spans="1:5" ht="89.25">
      <c r="A233" t="s">
        <v>58</v>
      </c>
      <c r="E233" s="39" t="s">
        <v>381</v>
      </c>
    </row>
    <row r="234" spans="1:16" ht="12.75">
      <c r="A234" t="s">
        <v>50</v>
      </c>
      <c s="34" t="s">
        <v>268</v>
      </c>
      <c s="34" t="s">
        <v>383</v>
      </c>
      <c s="35" t="s">
        <v>5</v>
      </c>
      <c s="6" t="s">
        <v>629</v>
      </c>
      <c s="36" t="s">
        <v>630</v>
      </c>
      <c s="37">
        <v>1</v>
      </c>
      <c s="36">
        <v>0</v>
      </c>
      <c s="36">
        <f>ROUND(G234*H234,6)</f>
      </c>
      <c r="L234" s="38">
        <v>0</v>
      </c>
      <c s="32">
        <f>ROUND(ROUND(L234,2)*ROUND(G234,3),2)</f>
      </c>
      <c s="36" t="s">
        <v>62</v>
      </c>
      <c>
        <f>(M234*21)/100</f>
      </c>
      <c t="s">
        <v>28</v>
      </c>
    </row>
    <row r="235" spans="1:5" ht="12.75">
      <c r="A235" s="35" t="s">
        <v>56</v>
      </c>
      <c r="E235" s="39" t="s">
        <v>629</v>
      </c>
    </row>
    <row r="236" spans="1:5" ht="12.75">
      <c r="A236" s="35" t="s">
        <v>57</v>
      </c>
      <c r="E236" s="40" t="s">
        <v>5</v>
      </c>
    </row>
    <row r="237" spans="1:5" ht="89.25">
      <c r="A237" t="s">
        <v>58</v>
      </c>
      <c r="E237" s="39" t="s">
        <v>631</v>
      </c>
    </row>
    <row r="238" spans="1:16" ht="12.75">
      <c r="A238" t="s">
        <v>50</v>
      </c>
      <c s="34" t="s">
        <v>358</v>
      </c>
      <c s="34" t="s">
        <v>633</v>
      </c>
      <c s="35" t="s">
        <v>5</v>
      </c>
      <c s="6" t="s">
        <v>758</v>
      </c>
      <c s="36" t="s">
        <v>239</v>
      </c>
      <c s="37">
        <v>1</v>
      </c>
      <c s="36">
        <v>0</v>
      </c>
      <c s="36">
        <f>ROUND(G238*H238,6)</f>
      </c>
      <c r="L238" s="38">
        <v>0</v>
      </c>
      <c s="32">
        <f>ROUND(ROUND(L238,2)*ROUND(G238,3),2)</f>
      </c>
      <c s="36" t="s">
        <v>62</v>
      </c>
      <c>
        <f>(M238*21)/100</f>
      </c>
      <c t="s">
        <v>28</v>
      </c>
    </row>
    <row r="239" spans="1:5" ht="12.75">
      <c r="A239" s="35" t="s">
        <v>56</v>
      </c>
      <c r="E239" s="39" t="s">
        <v>758</v>
      </c>
    </row>
    <row r="240" spans="1:5" ht="12.75">
      <c r="A240" s="35" t="s">
        <v>57</v>
      </c>
      <c r="E240" s="40" t="s">
        <v>5</v>
      </c>
    </row>
    <row r="241" spans="1:5" ht="89.25">
      <c r="A241" t="s">
        <v>58</v>
      </c>
      <c r="E241" s="39" t="s">
        <v>759</v>
      </c>
    </row>
    <row r="242" spans="1:16" ht="12.75">
      <c r="A242" t="s">
        <v>50</v>
      </c>
      <c s="34" t="s">
        <v>362</v>
      </c>
      <c s="34" t="s">
        <v>635</v>
      </c>
      <c s="35" t="s">
        <v>5</v>
      </c>
      <c s="6" t="s">
        <v>636</v>
      </c>
      <c s="36" t="s">
        <v>239</v>
      </c>
      <c s="37">
        <v>1</v>
      </c>
      <c s="36">
        <v>0</v>
      </c>
      <c s="36">
        <f>ROUND(G242*H242,6)</f>
      </c>
      <c r="L242" s="38">
        <v>0</v>
      </c>
      <c s="32">
        <f>ROUND(ROUND(L242,2)*ROUND(G242,3),2)</f>
      </c>
      <c s="36" t="s">
        <v>62</v>
      </c>
      <c>
        <f>(M242*21)/100</f>
      </c>
      <c t="s">
        <v>28</v>
      </c>
    </row>
    <row r="243" spans="1:5" ht="12.75">
      <c r="A243" s="35" t="s">
        <v>56</v>
      </c>
      <c r="E243" s="39" t="s">
        <v>636</v>
      </c>
    </row>
    <row r="244" spans="1:5" ht="12.75">
      <c r="A244" s="35" t="s">
        <v>57</v>
      </c>
      <c r="E244" s="40" t="s">
        <v>5</v>
      </c>
    </row>
    <row r="245" spans="1:5" ht="89.25">
      <c r="A245" t="s">
        <v>58</v>
      </c>
      <c r="E245" s="39" t="s">
        <v>637</v>
      </c>
    </row>
    <row r="246" spans="1:13" ht="12.75">
      <c r="A246" t="s">
        <v>47</v>
      </c>
      <c r="C246" s="31" t="s">
        <v>591</v>
      </c>
      <c r="E246" s="33" t="s">
        <v>760</v>
      </c>
      <c r="J246" s="32">
        <f>0</f>
      </c>
      <c s="32">
        <f>0</f>
      </c>
      <c s="32">
        <f>0+L247+L251+L255+L259+L263+L267+L271+L275+L279+L283+L287+L291+L295+L299+L303+L307+L311</f>
      </c>
      <c s="32">
        <f>0+M247+M251+M255+M259+M263+M267+M271+M275+M279+M283+M287+M291+M295+M299+M303+M307+M311</f>
      </c>
    </row>
    <row r="247" spans="1:16" ht="12.75">
      <c r="A247" t="s">
        <v>50</v>
      </c>
      <c s="34" t="s">
        <v>272</v>
      </c>
      <c s="34" t="s">
        <v>641</v>
      </c>
      <c s="35" t="s">
        <v>5</v>
      </c>
      <c s="6" t="s">
        <v>642</v>
      </c>
      <c s="36" t="s">
        <v>54</v>
      </c>
      <c s="37">
        <v>1</v>
      </c>
      <c s="36">
        <v>0</v>
      </c>
      <c s="36">
        <f>ROUND(G247*H247,6)</f>
      </c>
      <c r="L247" s="38">
        <v>0</v>
      </c>
      <c s="32">
        <f>ROUND(ROUND(L247,2)*ROUND(G247,3),2)</f>
      </c>
      <c s="36" t="s">
        <v>55</v>
      </c>
      <c>
        <f>(M247*21)/100</f>
      </c>
      <c t="s">
        <v>28</v>
      </c>
    </row>
    <row r="248" spans="1:5" ht="12.75">
      <c r="A248" s="35" t="s">
        <v>56</v>
      </c>
      <c r="E248" s="39" t="s">
        <v>642</v>
      </c>
    </row>
    <row r="249" spans="1:5" ht="12.75">
      <c r="A249" s="35" t="s">
        <v>57</v>
      </c>
      <c r="E249" s="40" t="s">
        <v>5</v>
      </c>
    </row>
    <row r="250" spans="1:5" ht="140.25">
      <c r="A250" t="s">
        <v>58</v>
      </c>
      <c r="E250" s="39" t="s">
        <v>643</v>
      </c>
    </row>
    <row r="251" spans="1:16" ht="12.75">
      <c r="A251" t="s">
        <v>50</v>
      </c>
      <c s="34" t="s">
        <v>276</v>
      </c>
      <c s="34" t="s">
        <v>152</v>
      </c>
      <c s="35" t="s">
        <v>5</v>
      </c>
      <c s="6" t="s">
        <v>761</v>
      </c>
      <c s="36" t="s">
        <v>54</v>
      </c>
      <c s="37">
        <v>1</v>
      </c>
      <c s="36">
        <v>0</v>
      </c>
      <c s="36">
        <f>ROUND(G251*H251,6)</f>
      </c>
      <c r="L251" s="38">
        <v>0</v>
      </c>
      <c s="32">
        <f>ROUND(ROUND(L251,2)*ROUND(G251,3),2)</f>
      </c>
      <c s="36" t="s">
        <v>62</v>
      </c>
      <c>
        <f>(M251*21)/100</f>
      </c>
      <c t="s">
        <v>28</v>
      </c>
    </row>
    <row r="252" spans="1:5" ht="12.75">
      <c r="A252" s="35" t="s">
        <v>56</v>
      </c>
      <c r="E252" s="39" t="s">
        <v>761</v>
      </c>
    </row>
    <row r="253" spans="1:5" ht="12.75">
      <c r="A253" s="35" t="s">
        <v>57</v>
      </c>
      <c r="E253" s="40" t="s">
        <v>5</v>
      </c>
    </row>
    <row r="254" spans="1:5" ht="242.25">
      <c r="A254" t="s">
        <v>58</v>
      </c>
      <c r="E254" s="39" t="s">
        <v>762</v>
      </c>
    </row>
    <row r="255" spans="1:16" ht="12.75">
      <c r="A255" t="s">
        <v>50</v>
      </c>
      <c s="34" t="s">
        <v>280</v>
      </c>
      <c s="34" t="s">
        <v>763</v>
      </c>
      <c s="35" t="s">
        <v>5</v>
      </c>
      <c s="6" t="s">
        <v>764</v>
      </c>
      <c s="36" t="s">
        <v>54</v>
      </c>
      <c s="37">
        <v>1</v>
      </c>
      <c s="36">
        <v>0</v>
      </c>
      <c s="36">
        <f>ROUND(G255*H255,6)</f>
      </c>
      <c r="L255" s="38">
        <v>0</v>
      </c>
      <c s="32">
        <f>ROUND(ROUND(L255,2)*ROUND(G255,3),2)</f>
      </c>
      <c s="36" t="s">
        <v>55</v>
      </c>
      <c>
        <f>(M255*21)/100</f>
      </c>
      <c t="s">
        <v>28</v>
      </c>
    </row>
    <row r="256" spans="1:5" ht="12.75">
      <c r="A256" s="35" t="s">
        <v>56</v>
      </c>
      <c r="E256" s="39" t="s">
        <v>764</v>
      </c>
    </row>
    <row r="257" spans="1:5" ht="12.75">
      <c r="A257" s="35" t="s">
        <v>57</v>
      </c>
      <c r="E257" s="40" t="s">
        <v>5</v>
      </c>
    </row>
    <row r="258" spans="1:5" ht="89.25">
      <c r="A258" t="s">
        <v>58</v>
      </c>
      <c r="E258" s="39" t="s">
        <v>765</v>
      </c>
    </row>
    <row r="259" spans="1:16" ht="12.75">
      <c r="A259" t="s">
        <v>50</v>
      </c>
      <c s="34" t="s">
        <v>284</v>
      </c>
      <c s="34" t="s">
        <v>660</v>
      </c>
      <c s="35" t="s">
        <v>5</v>
      </c>
      <c s="6" t="s">
        <v>661</v>
      </c>
      <c s="36" t="s">
        <v>54</v>
      </c>
      <c s="37">
        <v>3</v>
      </c>
      <c s="36">
        <v>0</v>
      </c>
      <c s="36">
        <f>ROUND(G259*H259,6)</f>
      </c>
      <c r="L259" s="38">
        <v>0</v>
      </c>
      <c s="32">
        <f>ROUND(ROUND(L259,2)*ROUND(G259,3),2)</f>
      </c>
      <c s="36" t="s">
        <v>55</v>
      </c>
      <c>
        <f>(M259*21)/100</f>
      </c>
      <c t="s">
        <v>28</v>
      </c>
    </row>
    <row r="260" spans="1:5" ht="12.75">
      <c r="A260" s="35" t="s">
        <v>56</v>
      </c>
      <c r="E260" s="39" t="s">
        <v>661</v>
      </c>
    </row>
    <row r="261" spans="1:5" ht="12.75">
      <c r="A261" s="35" t="s">
        <v>57</v>
      </c>
      <c r="E261" s="40" t="s">
        <v>5</v>
      </c>
    </row>
    <row r="262" spans="1:5" ht="140.25">
      <c r="A262" t="s">
        <v>58</v>
      </c>
      <c r="E262" s="39" t="s">
        <v>662</v>
      </c>
    </row>
    <row r="263" spans="1:16" ht="25.5">
      <c r="A263" t="s">
        <v>50</v>
      </c>
      <c s="34" t="s">
        <v>288</v>
      </c>
      <c s="34" t="s">
        <v>766</v>
      </c>
      <c s="35" t="s">
        <v>5</v>
      </c>
      <c s="6" t="s">
        <v>767</v>
      </c>
      <c s="36" t="s">
        <v>54</v>
      </c>
      <c s="37">
        <v>3</v>
      </c>
      <c s="36">
        <v>0</v>
      </c>
      <c s="36">
        <f>ROUND(G263*H263,6)</f>
      </c>
      <c r="L263" s="38">
        <v>0</v>
      </c>
      <c s="32">
        <f>ROUND(ROUND(L263,2)*ROUND(G263,3),2)</f>
      </c>
      <c s="36" t="s">
        <v>55</v>
      </c>
      <c>
        <f>(M263*21)/100</f>
      </c>
      <c t="s">
        <v>28</v>
      </c>
    </row>
    <row r="264" spans="1:5" ht="25.5">
      <c r="A264" s="35" t="s">
        <v>56</v>
      </c>
      <c r="E264" s="39" t="s">
        <v>767</v>
      </c>
    </row>
    <row r="265" spans="1:5" ht="12.75">
      <c r="A265" s="35" t="s">
        <v>57</v>
      </c>
      <c r="E265" s="40" t="s">
        <v>5</v>
      </c>
    </row>
    <row r="266" spans="1:5" ht="140.25">
      <c r="A266" t="s">
        <v>58</v>
      </c>
      <c r="E266" s="39" t="s">
        <v>768</v>
      </c>
    </row>
    <row r="267" spans="1:16" ht="12.75">
      <c r="A267" t="s">
        <v>50</v>
      </c>
      <c s="34" t="s">
        <v>292</v>
      </c>
      <c s="34" t="s">
        <v>217</v>
      </c>
      <c s="35" t="s">
        <v>5</v>
      </c>
      <c s="6" t="s">
        <v>218</v>
      </c>
      <c s="36" t="s">
        <v>202</v>
      </c>
      <c s="37">
        <v>70</v>
      </c>
      <c s="36">
        <v>0</v>
      </c>
      <c s="36">
        <f>ROUND(G267*H267,6)</f>
      </c>
      <c r="L267" s="38">
        <v>0</v>
      </c>
      <c s="32">
        <f>ROUND(ROUND(L267,2)*ROUND(G267,3),2)</f>
      </c>
      <c s="36" t="s">
        <v>55</v>
      </c>
      <c>
        <f>(M267*21)/100</f>
      </c>
      <c t="s">
        <v>28</v>
      </c>
    </row>
    <row r="268" spans="1:5" ht="12.75">
      <c r="A268" s="35" t="s">
        <v>56</v>
      </c>
      <c r="E268" s="39" t="s">
        <v>218</v>
      </c>
    </row>
    <row r="269" spans="1:5" ht="12.75">
      <c r="A269" s="35" t="s">
        <v>57</v>
      </c>
      <c r="E269" s="40" t="s">
        <v>5</v>
      </c>
    </row>
    <row r="270" spans="1:5" ht="140.25">
      <c r="A270" t="s">
        <v>58</v>
      </c>
      <c r="E270" s="39" t="s">
        <v>219</v>
      </c>
    </row>
    <row r="271" spans="1:16" ht="12.75">
      <c r="A271" t="s">
        <v>50</v>
      </c>
      <c s="34" t="s">
        <v>296</v>
      </c>
      <c s="34" t="s">
        <v>156</v>
      </c>
      <c s="35" t="s">
        <v>5</v>
      </c>
      <c s="6" t="s">
        <v>769</v>
      </c>
      <c s="36" t="s">
        <v>202</v>
      </c>
      <c s="37">
        <v>84</v>
      </c>
      <c s="36">
        <v>0</v>
      </c>
      <c s="36">
        <f>ROUND(G271*H271,6)</f>
      </c>
      <c r="L271" s="38">
        <v>0</v>
      </c>
      <c s="32">
        <f>ROUND(ROUND(L271,2)*ROUND(G271,3),2)</f>
      </c>
      <c s="36" t="s">
        <v>62</v>
      </c>
      <c>
        <f>(M271*21)/100</f>
      </c>
      <c t="s">
        <v>28</v>
      </c>
    </row>
    <row r="272" spans="1:5" ht="12.75">
      <c r="A272" s="35" t="s">
        <v>56</v>
      </c>
      <c r="E272" s="39" t="s">
        <v>769</v>
      </c>
    </row>
    <row r="273" spans="1:5" ht="12.75">
      <c r="A273" s="35" t="s">
        <v>57</v>
      </c>
      <c r="E273" s="40" t="s">
        <v>5</v>
      </c>
    </row>
    <row r="274" spans="1:5" ht="89.25">
      <c r="A274" t="s">
        <v>58</v>
      </c>
      <c r="E274" s="39" t="s">
        <v>770</v>
      </c>
    </row>
    <row r="275" spans="1:16" ht="12.75">
      <c r="A275" t="s">
        <v>50</v>
      </c>
      <c s="34" t="s">
        <v>300</v>
      </c>
      <c s="34" t="s">
        <v>771</v>
      </c>
      <c s="35" t="s">
        <v>5</v>
      </c>
      <c s="6" t="s">
        <v>772</v>
      </c>
      <c s="36" t="s">
        <v>54</v>
      </c>
      <c s="37">
        <v>3</v>
      </c>
      <c s="36">
        <v>0</v>
      </c>
      <c s="36">
        <f>ROUND(G275*H275,6)</f>
      </c>
      <c r="L275" s="38">
        <v>0</v>
      </c>
      <c s="32">
        <f>ROUND(ROUND(L275,2)*ROUND(G275,3),2)</f>
      </c>
      <c s="36" t="s">
        <v>55</v>
      </c>
      <c>
        <f>(M275*21)/100</f>
      </c>
      <c t="s">
        <v>28</v>
      </c>
    </row>
    <row r="276" spans="1:5" ht="12.75">
      <c r="A276" s="35" t="s">
        <v>56</v>
      </c>
      <c r="E276" s="39" t="s">
        <v>772</v>
      </c>
    </row>
    <row r="277" spans="1:5" ht="12.75">
      <c r="A277" s="35" t="s">
        <v>57</v>
      </c>
      <c r="E277" s="40" t="s">
        <v>5</v>
      </c>
    </row>
    <row r="278" spans="1:5" ht="140.25">
      <c r="A278" t="s">
        <v>58</v>
      </c>
      <c r="E278" s="39" t="s">
        <v>773</v>
      </c>
    </row>
    <row r="279" spans="1:16" ht="12.75">
      <c r="A279" t="s">
        <v>50</v>
      </c>
      <c s="34" t="s">
        <v>304</v>
      </c>
      <c s="34" t="s">
        <v>774</v>
      </c>
      <c s="35" t="s">
        <v>5</v>
      </c>
      <c s="6" t="s">
        <v>775</v>
      </c>
      <c s="36" t="s">
        <v>54</v>
      </c>
      <c s="37">
        <v>3</v>
      </c>
      <c s="36">
        <v>0</v>
      </c>
      <c s="36">
        <f>ROUND(G279*H279,6)</f>
      </c>
      <c r="L279" s="38">
        <v>0</v>
      </c>
      <c s="32">
        <f>ROUND(ROUND(L279,2)*ROUND(G279,3),2)</f>
      </c>
      <c s="36" t="s">
        <v>55</v>
      </c>
      <c>
        <f>(M279*21)/100</f>
      </c>
      <c t="s">
        <v>28</v>
      </c>
    </row>
    <row r="280" spans="1:5" ht="12.75">
      <c r="A280" s="35" t="s">
        <v>56</v>
      </c>
      <c r="E280" s="39" t="s">
        <v>775</v>
      </c>
    </row>
    <row r="281" spans="1:5" ht="12.75">
      <c r="A281" s="35" t="s">
        <v>57</v>
      </c>
      <c r="E281" s="40" t="s">
        <v>5</v>
      </c>
    </row>
    <row r="282" spans="1:5" ht="89.25">
      <c r="A282" t="s">
        <v>58</v>
      </c>
      <c r="E282" s="39" t="s">
        <v>776</v>
      </c>
    </row>
    <row r="283" spans="1:16" ht="12.75">
      <c r="A283" t="s">
        <v>50</v>
      </c>
      <c s="34" t="s">
        <v>308</v>
      </c>
      <c s="34" t="s">
        <v>777</v>
      </c>
      <c s="35" t="s">
        <v>5</v>
      </c>
      <c s="6" t="s">
        <v>778</v>
      </c>
      <c s="36" t="s">
        <v>244</v>
      </c>
      <c s="37">
        <v>3</v>
      </c>
      <c s="36">
        <v>0</v>
      </c>
      <c s="36">
        <f>ROUND(G283*H283,6)</f>
      </c>
      <c r="L283" s="38">
        <v>0</v>
      </c>
      <c s="32">
        <f>ROUND(ROUND(L283,2)*ROUND(G283,3),2)</f>
      </c>
      <c s="36" t="s">
        <v>62</v>
      </c>
      <c>
        <f>(M283*21)/100</f>
      </c>
      <c t="s">
        <v>28</v>
      </c>
    </row>
    <row r="284" spans="1:5" ht="12.75">
      <c r="A284" s="35" t="s">
        <v>56</v>
      </c>
      <c r="E284" s="39" t="s">
        <v>778</v>
      </c>
    </row>
    <row r="285" spans="1:5" ht="12.75">
      <c r="A285" s="35" t="s">
        <v>57</v>
      </c>
      <c r="E285" s="40" t="s">
        <v>5</v>
      </c>
    </row>
    <row r="286" spans="1:5" ht="89.25">
      <c r="A286" t="s">
        <v>58</v>
      </c>
      <c r="E286" s="39" t="s">
        <v>779</v>
      </c>
    </row>
    <row r="287" spans="1:16" ht="12.75">
      <c r="A287" t="s">
        <v>50</v>
      </c>
      <c s="34" t="s">
        <v>312</v>
      </c>
      <c s="34" t="s">
        <v>780</v>
      </c>
      <c s="35" t="s">
        <v>5</v>
      </c>
      <c s="6" t="s">
        <v>781</v>
      </c>
      <c s="36" t="s">
        <v>244</v>
      </c>
      <c s="37">
        <v>3</v>
      </c>
      <c s="36">
        <v>0</v>
      </c>
      <c s="36">
        <f>ROUND(G287*H287,6)</f>
      </c>
      <c r="L287" s="38">
        <v>0</v>
      </c>
      <c s="32">
        <f>ROUND(ROUND(L287,2)*ROUND(G287,3),2)</f>
      </c>
      <c s="36" t="s">
        <v>62</v>
      </c>
      <c>
        <f>(M287*21)/100</f>
      </c>
      <c t="s">
        <v>28</v>
      </c>
    </row>
    <row r="288" spans="1:5" ht="12.75">
      <c r="A288" s="35" t="s">
        <v>56</v>
      </c>
      <c r="E288" s="39" t="s">
        <v>781</v>
      </c>
    </row>
    <row r="289" spans="1:5" ht="12.75">
      <c r="A289" s="35" t="s">
        <v>57</v>
      </c>
      <c r="E289" s="40" t="s">
        <v>5</v>
      </c>
    </row>
    <row r="290" spans="1:5" ht="89.25">
      <c r="A290" t="s">
        <v>58</v>
      </c>
      <c r="E290" s="39" t="s">
        <v>782</v>
      </c>
    </row>
    <row r="291" spans="1:16" ht="12.75">
      <c r="A291" t="s">
        <v>50</v>
      </c>
      <c s="34" t="s">
        <v>316</v>
      </c>
      <c s="34" t="s">
        <v>564</v>
      </c>
      <c s="35" t="s">
        <v>5</v>
      </c>
      <c s="6" t="s">
        <v>565</v>
      </c>
      <c s="36" t="s">
        <v>202</v>
      </c>
      <c s="37">
        <v>40</v>
      </c>
      <c s="36">
        <v>0</v>
      </c>
      <c s="36">
        <f>ROUND(G291*H291,6)</f>
      </c>
      <c r="L291" s="38">
        <v>0</v>
      </c>
      <c s="32">
        <f>ROUND(ROUND(L291,2)*ROUND(G291,3),2)</f>
      </c>
      <c s="36" t="s">
        <v>55</v>
      </c>
      <c>
        <f>(M291*21)/100</f>
      </c>
      <c t="s">
        <v>28</v>
      </c>
    </row>
    <row r="292" spans="1:5" ht="12.75">
      <c r="A292" s="35" t="s">
        <v>56</v>
      </c>
      <c r="E292" s="39" t="s">
        <v>565</v>
      </c>
    </row>
    <row r="293" spans="1:5" ht="12.75">
      <c r="A293" s="35" t="s">
        <v>57</v>
      </c>
      <c r="E293" s="40" t="s">
        <v>5</v>
      </c>
    </row>
    <row r="294" spans="1:5" ht="140.25">
      <c r="A294" t="s">
        <v>58</v>
      </c>
      <c r="E294" s="39" t="s">
        <v>566</v>
      </c>
    </row>
    <row r="295" spans="1:16" ht="12.75">
      <c r="A295" t="s">
        <v>50</v>
      </c>
      <c s="34" t="s">
        <v>320</v>
      </c>
      <c s="34" t="s">
        <v>588</v>
      </c>
      <c s="35" t="s">
        <v>5</v>
      </c>
      <c s="6" t="s">
        <v>783</v>
      </c>
      <c s="36" t="s">
        <v>202</v>
      </c>
      <c s="37">
        <v>42</v>
      </c>
      <c s="36">
        <v>0</v>
      </c>
      <c s="36">
        <f>ROUND(G295*H295,6)</f>
      </c>
      <c r="L295" s="38">
        <v>0</v>
      </c>
      <c s="32">
        <f>ROUND(ROUND(L295,2)*ROUND(G295,3),2)</f>
      </c>
      <c s="36" t="s">
        <v>55</v>
      </c>
      <c>
        <f>(M295*21)/100</f>
      </c>
      <c t="s">
        <v>28</v>
      </c>
    </row>
    <row r="296" spans="1:5" ht="12.75">
      <c r="A296" s="35" t="s">
        <v>56</v>
      </c>
      <c r="E296" s="39" t="s">
        <v>783</v>
      </c>
    </row>
    <row r="297" spans="1:5" ht="12.75">
      <c r="A297" s="35" t="s">
        <v>57</v>
      </c>
      <c r="E297" s="40" t="s">
        <v>5</v>
      </c>
    </row>
    <row r="298" spans="1:5" ht="89.25">
      <c r="A298" t="s">
        <v>58</v>
      </c>
      <c r="E298" s="39" t="s">
        <v>784</v>
      </c>
    </row>
    <row r="299" spans="1:16" ht="12.75">
      <c r="A299" t="s">
        <v>50</v>
      </c>
      <c s="34" t="s">
        <v>324</v>
      </c>
      <c s="34" t="s">
        <v>710</v>
      </c>
      <c s="35" t="s">
        <v>5</v>
      </c>
      <c s="6" t="s">
        <v>711</v>
      </c>
      <c s="36" t="s">
        <v>54</v>
      </c>
      <c s="37">
        <v>4</v>
      </c>
      <c s="36">
        <v>0</v>
      </c>
      <c s="36">
        <f>ROUND(G299*H299,6)</f>
      </c>
      <c r="L299" s="38">
        <v>0</v>
      </c>
      <c s="32">
        <f>ROUND(ROUND(L299,2)*ROUND(G299,3),2)</f>
      </c>
      <c s="36" t="s">
        <v>62</v>
      </c>
      <c>
        <f>(M299*21)/100</f>
      </c>
      <c t="s">
        <v>28</v>
      </c>
    </row>
    <row r="300" spans="1:5" ht="12.75">
      <c r="A300" s="35" t="s">
        <v>56</v>
      </c>
      <c r="E300" s="39" t="s">
        <v>711</v>
      </c>
    </row>
    <row r="301" spans="1:5" ht="12.75">
      <c r="A301" s="35" t="s">
        <v>57</v>
      </c>
      <c r="E301" s="40" t="s">
        <v>5</v>
      </c>
    </row>
    <row r="302" spans="1:5" ht="89.25">
      <c r="A302" t="s">
        <v>58</v>
      </c>
      <c r="E302" s="39" t="s">
        <v>712</v>
      </c>
    </row>
    <row r="303" spans="1:16" ht="12.75">
      <c r="A303" t="s">
        <v>50</v>
      </c>
      <c s="34" t="s">
        <v>328</v>
      </c>
      <c s="34" t="s">
        <v>713</v>
      </c>
      <c s="35" t="s">
        <v>5</v>
      </c>
      <c s="6" t="s">
        <v>714</v>
      </c>
      <c s="36" t="s">
        <v>54</v>
      </c>
      <c s="37">
        <v>2</v>
      </c>
      <c s="36">
        <v>0</v>
      </c>
      <c s="36">
        <f>ROUND(G303*H303,6)</f>
      </c>
      <c r="L303" s="38">
        <v>0</v>
      </c>
      <c s="32">
        <f>ROUND(ROUND(L303,2)*ROUND(G303,3),2)</f>
      </c>
      <c s="36" t="s">
        <v>62</v>
      </c>
      <c>
        <f>(M303*21)/100</f>
      </c>
      <c t="s">
        <v>28</v>
      </c>
    </row>
    <row r="304" spans="1:5" ht="12.75">
      <c r="A304" s="35" t="s">
        <v>56</v>
      </c>
      <c r="E304" s="39" t="s">
        <v>714</v>
      </c>
    </row>
    <row r="305" spans="1:5" ht="12.75">
      <c r="A305" s="35" t="s">
        <v>57</v>
      </c>
      <c r="E305" s="40" t="s">
        <v>5</v>
      </c>
    </row>
    <row r="306" spans="1:5" ht="89.25">
      <c r="A306" t="s">
        <v>58</v>
      </c>
      <c r="E306" s="39" t="s">
        <v>715</v>
      </c>
    </row>
    <row r="307" spans="1:16" ht="12.75">
      <c r="A307" t="s">
        <v>50</v>
      </c>
      <c s="34" t="s">
        <v>332</v>
      </c>
      <c s="34" t="s">
        <v>716</v>
      </c>
      <c s="35" t="s">
        <v>5</v>
      </c>
      <c s="6" t="s">
        <v>717</v>
      </c>
      <c s="36" t="s">
        <v>54</v>
      </c>
      <c s="37">
        <v>2</v>
      </c>
      <c s="36">
        <v>0</v>
      </c>
      <c s="36">
        <f>ROUND(G307*H307,6)</f>
      </c>
      <c r="L307" s="38">
        <v>0</v>
      </c>
      <c s="32">
        <f>ROUND(ROUND(L307,2)*ROUND(G307,3),2)</f>
      </c>
      <c s="36" t="s">
        <v>62</v>
      </c>
      <c>
        <f>(M307*21)/100</f>
      </c>
      <c t="s">
        <v>28</v>
      </c>
    </row>
    <row r="308" spans="1:5" ht="12.75">
      <c r="A308" s="35" t="s">
        <v>56</v>
      </c>
      <c r="E308" s="39" t="s">
        <v>717</v>
      </c>
    </row>
    <row r="309" spans="1:5" ht="12.75">
      <c r="A309" s="35" t="s">
        <v>57</v>
      </c>
      <c r="E309" s="40" t="s">
        <v>5</v>
      </c>
    </row>
    <row r="310" spans="1:5" ht="89.25">
      <c r="A310" t="s">
        <v>58</v>
      </c>
      <c r="E310" s="39" t="s">
        <v>718</v>
      </c>
    </row>
    <row r="311" spans="1:16" ht="12.75">
      <c r="A311" t="s">
        <v>50</v>
      </c>
      <c s="34" t="s">
        <v>350</v>
      </c>
      <c s="34" t="s">
        <v>785</v>
      </c>
      <c s="35" t="s">
        <v>5</v>
      </c>
      <c s="6" t="s">
        <v>786</v>
      </c>
      <c s="36" t="s">
        <v>239</v>
      </c>
      <c s="37">
        <v>1</v>
      </c>
      <c s="36">
        <v>0</v>
      </c>
      <c s="36">
        <f>ROUND(G311*H311,6)</f>
      </c>
      <c r="L311" s="38">
        <v>0</v>
      </c>
      <c s="32">
        <f>ROUND(ROUND(L311,2)*ROUND(G311,3),2)</f>
      </c>
      <c s="36" t="s">
        <v>62</v>
      </c>
      <c>
        <f>(M311*21)/100</f>
      </c>
      <c t="s">
        <v>28</v>
      </c>
    </row>
    <row r="312" spans="1:5" ht="12.75">
      <c r="A312" s="35" t="s">
        <v>56</v>
      </c>
      <c r="E312" s="39" t="s">
        <v>786</v>
      </c>
    </row>
    <row r="313" spans="1:5" ht="12.75">
      <c r="A313" s="35" t="s">
        <v>57</v>
      </c>
      <c r="E313" s="40" t="s">
        <v>5</v>
      </c>
    </row>
    <row r="314" spans="1:5" ht="89.25">
      <c r="A314" t="s">
        <v>58</v>
      </c>
      <c r="E314" s="39" t="s">
        <v>787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790</v>
      </c>
      <c r="E8" s="30" t="s">
        <v>789</v>
      </c>
      <c r="J8" s="29">
        <f>0+J9+J30+J51</f>
      </c>
      <c s="29">
        <f>0+K9+K30+K51</f>
      </c>
      <c s="29">
        <f>0+L9+L30+L51</f>
      </c>
      <c s="29">
        <f>0+M9+M30+M51</f>
      </c>
    </row>
    <row r="9" spans="1:13" ht="12.75">
      <c r="A9" t="s">
        <v>47</v>
      </c>
      <c r="C9" s="31" t="s">
        <v>48</v>
      </c>
      <c r="E9" s="33" t="s">
        <v>791</v>
      </c>
      <c r="J9" s="32">
        <f>0</f>
      </c>
      <c s="32">
        <f>0</f>
      </c>
      <c s="32">
        <f>0+L10+L14+L18+L22+L26</f>
      </c>
      <c s="32">
        <f>0+M10+M14+M18+M22+M26</f>
      </c>
    </row>
    <row r="10" spans="1:16" ht="25.5">
      <c r="A10" t="s">
        <v>50</v>
      </c>
      <c s="34" t="s">
        <v>51</v>
      </c>
      <c s="34" t="s">
        <v>792</v>
      </c>
      <c s="35" t="s">
        <v>5</v>
      </c>
      <c s="6" t="s">
        <v>793</v>
      </c>
      <c s="36" t="s">
        <v>244</v>
      </c>
      <c s="37">
        <v>4</v>
      </c>
      <c s="36">
        <v>0</v>
      </c>
      <c s="36">
        <f>ROUND(G10*H10,6)</f>
      </c>
      <c r="L10" s="38">
        <v>0</v>
      </c>
      <c s="32">
        <f>ROUND(ROUND(L10,2)*ROUND(G10,3),2)</f>
      </c>
      <c s="36" t="s">
        <v>62</v>
      </c>
      <c>
        <f>(M10*21)/100</f>
      </c>
      <c t="s">
        <v>28</v>
      </c>
    </row>
    <row r="11" spans="1:5" ht="25.5">
      <c r="A11" s="35" t="s">
        <v>56</v>
      </c>
      <c r="E11" s="39" t="s">
        <v>793</v>
      </c>
    </row>
    <row r="12" spans="1:5" ht="12.75">
      <c r="A12" s="35" t="s">
        <v>57</v>
      </c>
      <c r="E12" s="40" t="s">
        <v>5</v>
      </c>
    </row>
    <row r="13" spans="1:5" ht="140.25">
      <c r="A13" t="s">
        <v>58</v>
      </c>
      <c r="E13" s="39" t="s">
        <v>794</v>
      </c>
    </row>
    <row r="14" spans="1:16" ht="25.5">
      <c r="A14" t="s">
        <v>50</v>
      </c>
      <c s="34" t="s">
        <v>28</v>
      </c>
      <c s="34" t="s">
        <v>795</v>
      </c>
      <c s="35" t="s">
        <v>5</v>
      </c>
      <c s="6" t="s">
        <v>796</v>
      </c>
      <c s="36" t="s">
        <v>54</v>
      </c>
      <c s="37">
        <v>4</v>
      </c>
      <c s="36">
        <v>0</v>
      </c>
      <c s="36">
        <f>ROUND(G14*H14,6)</f>
      </c>
      <c r="L14" s="38">
        <v>0</v>
      </c>
      <c s="32">
        <f>ROUND(ROUND(L14,2)*ROUND(G14,3),2)</f>
      </c>
      <c s="36" t="s">
        <v>55</v>
      </c>
      <c>
        <f>(M14*21)/100</f>
      </c>
      <c t="s">
        <v>28</v>
      </c>
    </row>
    <row r="15" spans="1:5" ht="25.5">
      <c r="A15" s="35" t="s">
        <v>56</v>
      </c>
      <c r="E15" s="39" t="s">
        <v>796</v>
      </c>
    </row>
    <row r="16" spans="1:5" ht="12.75">
      <c r="A16" s="35" t="s">
        <v>57</v>
      </c>
      <c r="E16" s="40" t="s">
        <v>5</v>
      </c>
    </row>
    <row r="17" spans="1:5" ht="191.25">
      <c r="A17" t="s">
        <v>58</v>
      </c>
      <c r="E17" s="39" t="s">
        <v>797</v>
      </c>
    </row>
    <row r="18" spans="1:16" ht="12.75">
      <c r="A18" t="s">
        <v>50</v>
      </c>
      <c s="34" t="s">
        <v>26</v>
      </c>
      <c s="34" t="s">
        <v>798</v>
      </c>
      <c s="35" t="s">
        <v>5</v>
      </c>
      <c s="6" t="s">
        <v>799</v>
      </c>
      <c s="36" t="s">
        <v>54</v>
      </c>
      <c s="37">
        <v>4</v>
      </c>
      <c s="36">
        <v>0</v>
      </c>
      <c s="36">
        <f>ROUND(G18*H18,6)</f>
      </c>
      <c r="L18" s="38">
        <v>0</v>
      </c>
      <c s="32">
        <f>ROUND(ROUND(L18,2)*ROUND(G18,3),2)</f>
      </c>
      <c s="36" t="s">
        <v>55</v>
      </c>
      <c>
        <f>(M18*21)/100</f>
      </c>
      <c t="s">
        <v>28</v>
      </c>
    </row>
    <row r="19" spans="1:5" ht="12.75">
      <c r="A19" s="35" t="s">
        <v>56</v>
      </c>
      <c r="E19" s="39" t="s">
        <v>799</v>
      </c>
    </row>
    <row r="20" spans="1:5" ht="12.75">
      <c r="A20" s="35" t="s">
        <v>57</v>
      </c>
      <c r="E20" s="40" t="s">
        <v>5</v>
      </c>
    </row>
    <row r="21" spans="1:5" ht="140.25">
      <c r="A21" t="s">
        <v>58</v>
      </c>
      <c r="E21" s="39" t="s">
        <v>800</v>
      </c>
    </row>
    <row r="22" spans="1:16" ht="25.5">
      <c r="A22" t="s">
        <v>50</v>
      </c>
      <c s="34" t="s">
        <v>67</v>
      </c>
      <c s="34" t="s">
        <v>801</v>
      </c>
      <c s="35" t="s">
        <v>5</v>
      </c>
      <c s="6" t="s">
        <v>802</v>
      </c>
      <c s="36" t="s">
        <v>54</v>
      </c>
      <c s="37">
        <v>4</v>
      </c>
      <c s="36">
        <v>0</v>
      </c>
      <c s="36">
        <f>ROUND(G22*H22,6)</f>
      </c>
      <c r="L22" s="38">
        <v>0</v>
      </c>
      <c s="32">
        <f>ROUND(ROUND(L22,2)*ROUND(G22,3),2)</f>
      </c>
      <c s="36" t="s">
        <v>55</v>
      </c>
      <c>
        <f>(M22*21)/100</f>
      </c>
      <c t="s">
        <v>28</v>
      </c>
    </row>
    <row r="23" spans="1:5" ht="25.5">
      <c r="A23" s="35" t="s">
        <v>56</v>
      </c>
      <c r="E23" s="39" t="s">
        <v>802</v>
      </c>
    </row>
    <row r="24" spans="1:5" ht="12.75">
      <c r="A24" s="35" t="s">
        <v>57</v>
      </c>
      <c r="E24" s="40" t="s">
        <v>5</v>
      </c>
    </row>
    <row r="25" spans="1:5" ht="191.25">
      <c r="A25" t="s">
        <v>58</v>
      </c>
      <c r="E25" s="39" t="s">
        <v>803</v>
      </c>
    </row>
    <row r="26" spans="1:16" ht="12.75">
      <c r="A26" t="s">
        <v>50</v>
      </c>
      <c s="34" t="s">
        <v>71</v>
      </c>
      <c s="34" t="s">
        <v>804</v>
      </c>
      <c s="35" t="s">
        <v>5</v>
      </c>
      <c s="6" t="s">
        <v>805</v>
      </c>
      <c s="36" t="s">
        <v>54</v>
      </c>
      <c s="37">
        <v>4</v>
      </c>
      <c s="36">
        <v>0</v>
      </c>
      <c s="36">
        <f>ROUND(G26*H26,6)</f>
      </c>
      <c r="L26" s="38">
        <v>0</v>
      </c>
      <c s="32">
        <f>ROUND(ROUND(L26,2)*ROUND(G26,3),2)</f>
      </c>
      <c s="36" t="s">
        <v>55</v>
      </c>
      <c>
        <f>(M26*21)/100</f>
      </c>
      <c t="s">
        <v>28</v>
      </c>
    </row>
    <row r="27" spans="1:5" ht="12.75">
      <c r="A27" s="35" t="s">
        <v>56</v>
      </c>
      <c r="E27" s="39" t="s">
        <v>805</v>
      </c>
    </row>
    <row r="28" spans="1:5" ht="12.75">
      <c r="A28" s="35" t="s">
        <v>57</v>
      </c>
      <c r="E28" s="40" t="s">
        <v>5</v>
      </c>
    </row>
    <row r="29" spans="1:5" ht="140.25">
      <c r="A29" t="s">
        <v>58</v>
      </c>
      <c r="E29" s="39" t="s">
        <v>806</v>
      </c>
    </row>
    <row r="30" spans="1:13" ht="12.75">
      <c r="A30" t="s">
        <v>47</v>
      </c>
      <c r="C30" s="31" t="s">
        <v>130</v>
      </c>
      <c r="E30" s="33" t="s">
        <v>807</v>
      </c>
      <c r="J30" s="32">
        <f>0</f>
      </c>
      <c s="32">
        <f>0</f>
      </c>
      <c s="32">
        <f>0+L31+L35+L39+L43+L47</f>
      </c>
      <c s="32">
        <f>0+M31+M35+M39+M43+M47</f>
      </c>
    </row>
    <row r="31" spans="1:16" ht="12.75">
      <c r="A31" t="s">
        <v>50</v>
      </c>
      <c s="34" t="s">
        <v>27</v>
      </c>
      <c s="34" t="s">
        <v>808</v>
      </c>
      <c s="35" t="s">
        <v>5</v>
      </c>
      <c s="6" t="s">
        <v>809</v>
      </c>
      <c s="36" t="s">
        <v>202</v>
      </c>
      <c s="37">
        <v>80</v>
      </c>
      <c s="36">
        <v>0</v>
      </c>
      <c s="36">
        <f>ROUND(G31*H31,6)</f>
      </c>
      <c r="L31" s="38">
        <v>0</v>
      </c>
      <c s="32">
        <f>ROUND(ROUND(L31,2)*ROUND(G31,3),2)</f>
      </c>
      <c s="36" t="s">
        <v>62</v>
      </c>
      <c>
        <f>(M31*21)/100</f>
      </c>
      <c t="s">
        <v>28</v>
      </c>
    </row>
    <row r="32" spans="1:5" ht="12.75">
      <c r="A32" s="35" t="s">
        <v>56</v>
      </c>
      <c r="E32" s="39" t="s">
        <v>809</v>
      </c>
    </row>
    <row r="33" spans="1:5" ht="12.75">
      <c r="A33" s="35" t="s">
        <v>57</v>
      </c>
      <c r="E33" s="40" t="s">
        <v>5</v>
      </c>
    </row>
    <row r="34" spans="1:5" ht="89.25">
      <c r="A34" t="s">
        <v>58</v>
      </c>
      <c r="E34" s="39" t="s">
        <v>810</v>
      </c>
    </row>
    <row r="35" spans="1:16" ht="12.75">
      <c r="A35" t="s">
        <v>50</v>
      </c>
      <c s="34" t="s">
        <v>78</v>
      </c>
      <c s="34" t="s">
        <v>217</v>
      </c>
      <c s="35" t="s">
        <v>5</v>
      </c>
      <c s="6" t="s">
        <v>218</v>
      </c>
      <c s="36" t="s">
        <v>202</v>
      </c>
      <c s="37">
        <v>80</v>
      </c>
      <c s="36">
        <v>0</v>
      </c>
      <c s="36">
        <f>ROUND(G35*H35,6)</f>
      </c>
      <c r="L35" s="38">
        <v>0</v>
      </c>
      <c s="32">
        <f>ROUND(ROUND(L35,2)*ROUND(G35,3),2)</f>
      </c>
      <c s="36" t="s">
        <v>55</v>
      </c>
      <c>
        <f>(M35*21)/100</f>
      </c>
      <c t="s">
        <v>28</v>
      </c>
    </row>
    <row r="36" spans="1:5" ht="12.75">
      <c r="A36" s="35" t="s">
        <v>56</v>
      </c>
      <c r="E36" s="39" t="s">
        <v>218</v>
      </c>
    </row>
    <row r="37" spans="1:5" ht="12.75">
      <c r="A37" s="35" t="s">
        <v>57</v>
      </c>
      <c r="E37" s="40" t="s">
        <v>5</v>
      </c>
    </row>
    <row r="38" spans="1:5" ht="140.25">
      <c r="A38" t="s">
        <v>58</v>
      </c>
      <c r="E38" s="39" t="s">
        <v>219</v>
      </c>
    </row>
    <row r="39" spans="1:16" ht="12.75">
      <c r="A39" t="s">
        <v>50</v>
      </c>
      <c s="34" t="s">
        <v>82</v>
      </c>
      <c s="34" t="s">
        <v>811</v>
      </c>
      <c s="35" t="s">
        <v>5</v>
      </c>
      <c s="6" t="s">
        <v>812</v>
      </c>
      <c s="36" t="s">
        <v>244</v>
      </c>
      <c s="37">
        <v>4</v>
      </c>
      <c s="36">
        <v>0</v>
      </c>
      <c s="36">
        <f>ROUND(G39*H39,6)</f>
      </c>
      <c r="L39" s="38">
        <v>0</v>
      </c>
      <c s="32">
        <f>ROUND(ROUND(L39,2)*ROUND(G39,3),2)</f>
      </c>
      <c s="36" t="s">
        <v>62</v>
      </c>
      <c>
        <f>(M39*21)/100</f>
      </c>
      <c t="s">
        <v>28</v>
      </c>
    </row>
    <row r="40" spans="1:5" ht="12.75">
      <c r="A40" s="35" t="s">
        <v>56</v>
      </c>
      <c r="E40" s="39" t="s">
        <v>812</v>
      </c>
    </row>
    <row r="41" spans="1:5" ht="12.75">
      <c r="A41" s="35" t="s">
        <v>57</v>
      </c>
      <c r="E41" s="40" t="s">
        <v>5</v>
      </c>
    </row>
    <row r="42" spans="1:5" ht="89.25">
      <c r="A42" t="s">
        <v>58</v>
      </c>
      <c r="E42" s="39" t="s">
        <v>813</v>
      </c>
    </row>
    <row r="43" spans="1:16" ht="12.75">
      <c r="A43" t="s">
        <v>50</v>
      </c>
      <c s="34" t="s">
        <v>86</v>
      </c>
      <c s="34" t="s">
        <v>814</v>
      </c>
      <c s="35" t="s">
        <v>5</v>
      </c>
      <c s="6" t="s">
        <v>815</v>
      </c>
      <c s="36" t="s">
        <v>244</v>
      </c>
      <c s="37">
        <v>8</v>
      </c>
      <c s="36">
        <v>0</v>
      </c>
      <c s="36">
        <f>ROUND(G43*H43,6)</f>
      </c>
      <c r="L43" s="38">
        <v>0</v>
      </c>
      <c s="32">
        <f>ROUND(ROUND(L43,2)*ROUND(G43,3),2)</f>
      </c>
      <c s="36" t="s">
        <v>62</v>
      </c>
      <c>
        <f>(M43*21)/100</f>
      </c>
      <c t="s">
        <v>28</v>
      </c>
    </row>
    <row r="44" spans="1:5" ht="12.75">
      <c r="A44" s="35" t="s">
        <v>56</v>
      </c>
      <c r="E44" s="39" t="s">
        <v>815</v>
      </c>
    </row>
    <row r="45" spans="1:5" ht="12.75">
      <c r="A45" s="35" t="s">
        <v>57</v>
      </c>
      <c r="E45" s="40" t="s">
        <v>5</v>
      </c>
    </row>
    <row r="46" spans="1:5" ht="89.25">
      <c r="A46" t="s">
        <v>58</v>
      </c>
      <c r="E46" s="39" t="s">
        <v>816</v>
      </c>
    </row>
    <row r="47" spans="1:16" ht="12.75">
      <c r="A47" t="s">
        <v>50</v>
      </c>
      <c s="34" t="s">
        <v>90</v>
      </c>
      <c s="34" t="s">
        <v>817</v>
      </c>
      <c s="35" t="s">
        <v>5</v>
      </c>
      <c s="6" t="s">
        <v>818</v>
      </c>
      <c s="36" t="s">
        <v>54</v>
      </c>
      <c s="37">
        <v>12</v>
      </c>
      <c s="36">
        <v>0</v>
      </c>
      <c s="36">
        <f>ROUND(G47*H47,6)</f>
      </c>
      <c r="L47" s="38">
        <v>0</v>
      </c>
      <c s="32">
        <f>ROUND(ROUND(L47,2)*ROUND(G47,3),2)</f>
      </c>
      <c s="36" t="s">
        <v>55</v>
      </c>
      <c>
        <f>(M47*21)/100</f>
      </c>
      <c t="s">
        <v>28</v>
      </c>
    </row>
    <row r="48" spans="1:5" ht="12.75">
      <c r="A48" s="35" t="s">
        <v>56</v>
      </c>
      <c r="E48" s="39" t="s">
        <v>818</v>
      </c>
    </row>
    <row r="49" spans="1:5" ht="12.75">
      <c r="A49" s="35" t="s">
        <v>57</v>
      </c>
      <c r="E49" s="40" t="s">
        <v>5</v>
      </c>
    </row>
    <row r="50" spans="1:5" ht="140.25">
      <c r="A50" t="s">
        <v>58</v>
      </c>
      <c r="E50" s="39" t="s">
        <v>819</v>
      </c>
    </row>
    <row r="51" spans="1:13" ht="12.75">
      <c r="A51" t="s">
        <v>47</v>
      </c>
      <c r="C51" s="31" t="s">
        <v>167</v>
      </c>
      <c r="E51" s="33" t="s">
        <v>341</v>
      </c>
      <c r="J51" s="32">
        <f>0</f>
      </c>
      <c s="32">
        <f>0</f>
      </c>
      <c s="32">
        <f>0+L52+L56+L60+L64+L68+L72+L76+L80+L84+L88</f>
      </c>
      <c s="32">
        <f>0+M52+M56+M60+M64+M68+M72+M76+M80+M84+M88</f>
      </c>
    </row>
    <row r="52" spans="1:16" ht="12.75">
      <c r="A52" t="s">
        <v>50</v>
      </c>
      <c s="34" t="s">
        <v>94</v>
      </c>
      <c s="34" t="s">
        <v>359</v>
      </c>
      <c s="35" t="s">
        <v>5</v>
      </c>
      <c s="6" t="s">
        <v>360</v>
      </c>
      <c s="36" t="s">
        <v>202</v>
      </c>
      <c s="37">
        <v>60</v>
      </c>
      <c s="36">
        <v>0</v>
      </c>
      <c s="36">
        <f>ROUND(G52*H52,6)</f>
      </c>
      <c r="L52" s="38">
        <v>0</v>
      </c>
      <c s="32">
        <f>ROUND(ROUND(L52,2)*ROUND(G52,3),2)</f>
      </c>
      <c s="36" t="s">
        <v>55</v>
      </c>
      <c>
        <f>(M52*21)/100</f>
      </c>
      <c t="s">
        <v>28</v>
      </c>
    </row>
    <row r="53" spans="1:5" ht="12.75">
      <c r="A53" s="35" t="s">
        <v>56</v>
      </c>
      <c r="E53" s="39" t="s">
        <v>360</v>
      </c>
    </row>
    <row r="54" spans="1:5" ht="12.75">
      <c r="A54" s="35" t="s">
        <v>57</v>
      </c>
      <c r="E54" s="40" t="s">
        <v>5</v>
      </c>
    </row>
    <row r="55" spans="1:5" ht="191.25">
      <c r="A55" t="s">
        <v>58</v>
      </c>
      <c r="E55" s="39" t="s">
        <v>361</v>
      </c>
    </row>
    <row r="56" spans="1:16" ht="12.75">
      <c r="A56" t="s">
        <v>50</v>
      </c>
      <c s="34" t="s">
        <v>98</v>
      </c>
      <c s="34" t="s">
        <v>820</v>
      </c>
      <c s="35" t="s">
        <v>5</v>
      </c>
      <c s="6" t="s">
        <v>356</v>
      </c>
      <c s="36" t="s">
        <v>202</v>
      </c>
      <c s="37">
        <v>60</v>
      </c>
      <c s="36">
        <v>0</v>
      </c>
      <c s="36">
        <f>ROUND(G56*H56,6)</f>
      </c>
      <c r="L56" s="38">
        <v>0</v>
      </c>
      <c s="32">
        <f>ROUND(ROUND(L56,2)*ROUND(G56,3),2)</f>
      </c>
      <c s="36" t="s">
        <v>62</v>
      </c>
      <c>
        <f>(M56*21)/100</f>
      </c>
      <c t="s">
        <v>28</v>
      </c>
    </row>
    <row r="57" spans="1:5" ht="12.75">
      <c r="A57" s="35" t="s">
        <v>56</v>
      </c>
      <c r="E57" s="39" t="s">
        <v>356</v>
      </c>
    </row>
    <row r="58" spans="1:5" ht="12.75">
      <c r="A58" s="35" t="s">
        <v>57</v>
      </c>
      <c r="E58" s="40" t="s">
        <v>5</v>
      </c>
    </row>
    <row r="59" spans="1:5" ht="89.25">
      <c r="A59" t="s">
        <v>58</v>
      </c>
      <c r="E59" s="39" t="s">
        <v>357</v>
      </c>
    </row>
    <row r="60" spans="1:16" ht="12.75">
      <c r="A60" t="s">
        <v>50</v>
      </c>
      <c s="34" t="s">
        <v>102</v>
      </c>
      <c s="34" t="s">
        <v>751</v>
      </c>
      <c s="35" t="s">
        <v>5</v>
      </c>
      <c s="6" t="s">
        <v>752</v>
      </c>
      <c s="36" t="s">
        <v>239</v>
      </c>
      <c s="37">
        <v>1</v>
      </c>
      <c s="36">
        <v>0</v>
      </c>
      <c s="36">
        <f>ROUND(G60*H60,6)</f>
      </c>
      <c r="L60" s="38">
        <v>0</v>
      </c>
      <c s="32">
        <f>ROUND(ROUND(L60,2)*ROUND(G60,3),2)</f>
      </c>
      <c s="36" t="s">
        <v>62</v>
      </c>
      <c>
        <f>(M60*21)/100</f>
      </c>
      <c t="s">
        <v>28</v>
      </c>
    </row>
    <row r="61" spans="1:5" ht="12.75">
      <c r="A61" s="35" t="s">
        <v>56</v>
      </c>
      <c r="E61" s="39" t="s">
        <v>752</v>
      </c>
    </row>
    <row r="62" spans="1:5" ht="12.75">
      <c r="A62" s="35" t="s">
        <v>57</v>
      </c>
      <c r="E62" s="40" t="s">
        <v>5</v>
      </c>
    </row>
    <row r="63" spans="1:5" ht="89.25">
      <c r="A63" t="s">
        <v>58</v>
      </c>
      <c r="E63" s="39" t="s">
        <v>753</v>
      </c>
    </row>
    <row r="64" spans="1:16" ht="12.75">
      <c r="A64" t="s">
        <v>50</v>
      </c>
      <c s="34" t="s">
        <v>106</v>
      </c>
      <c s="34" t="s">
        <v>754</v>
      </c>
      <c s="35" t="s">
        <v>5</v>
      </c>
      <c s="6" t="s">
        <v>755</v>
      </c>
      <c s="36" t="s">
        <v>239</v>
      </c>
      <c s="37">
        <v>1</v>
      </c>
      <c s="36">
        <v>0</v>
      </c>
      <c s="36">
        <f>ROUND(G64*H64,6)</f>
      </c>
      <c r="L64" s="38">
        <v>0</v>
      </c>
      <c s="32">
        <f>ROUND(ROUND(L64,2)*ROUND(G64,3),2)</f>
      </c>
      <c s="36" t="s">
        <v>62</v>
      </c>
      <c>
        <f>(M64*21)/100</f>
      </c>
      <c t="s">
        <v>28</v>
      </c>
    </row>
    <row r="65" spans="1:5" ht="12.75">
      <c r="A65" s="35" t="s">
        <v>56</v>
      </c>
      <c r="E65" s="39" t="s">
        <v>755</v>
      </c>
    </row>
    <row r="66" spans="1:5" ht="12.75">
      <c r="A66" s="35" t="s">
        <v>57</v>
      </c>
      <c r="E66" s="40" t="s">
        <v>5</v>
      </c>
    </row>
    <row r="67" spans="1:5" ht="89.25">
      <c r="A67" t="s">
        <v>58</v>
      </c>
      <c r="E67" s="39" t="s">
        <v>756</v>
      </c>
    </row>
    <row r="68" spans="1:16" ht="12.75">
      <c r="A68" t="s">
        <v>50</v>
      </c>
      <c s="34" t="s">
        <v>110</v>
      </c>
      <c s="34" t="s">
        <v>757</v>
      </c>
      <c s="35" t="s">
        <v>5</v>
      </c>
      <c s="6" t="s">
        <v>376</v>
      </c>
      <c s="36" t="s">
        <v>239</v>
      </c>
      <c s="37">
        <v>4</v>
      </c>
      <c s="36">
        <v>0</v>
      </c>
      <c s="36">
        <f>ROUND(G68*H68,6)</f>
      </c>
      <c r="L68" s="38">
        <v>0</v>
      </c>
      <c s="32">
        <f>ROUND(ROUND(L68,2)*ROUND(G68,3),2)</f>
      </c>
      <c s="36" t="s">
        <v>62</v>
      </c>
      <c>
        <f>(M68*21)/100</f>
      </c>
      <c t="s">
        <v>28</v>
      </c>
    </row>
    <row r="69" spans="1:5" ht="12.75">
      <c r="A69" s="35" t="s">
        <v>56</v>
      </c>
      <c r="E69" s="39" t="s">
        <v>376</v>
      </c>
    </row>
    <row r="70" spans="1:5" ht="12.75">
      <c r="A70" s="35" t="s">
        <v>57</v>
      </c>
      <c r="E70" s="40" t="s">
        <v>5</v>
      </c>
    </row>
    <row r="71" spans="1:5" ht="89.25">
      <c r="A71" t="s">
        <v>58</v>
      </c>
      <c r="E71" s="39" t="s">
        <v>377</v>
      </c>
    </row>
    <row r="72" spans="1:16" ht="12.75">
      <c r="A72" t="s">
        <v>50</v>
      </c>
      <c s="34" t="s">
        <v>114</v>
      </c>
      <c s="34" t="s">
        <v>821</v>
      </c>
      <c s="35" t="s">
        <v>5</v>
      </c>
      <c s="6" t="s">
        <v>822</v>
      </c>
      <c s="36" t="s">
        <v>239</v>
      </c>
      <c s="37">
        <v>4</v>
      </c>
      <c s="36">
        <v>0</v>
      </c>
      <c s="36">
        <f>ROUND(G72*H72,6)</f>
      </c>
      <c r="L72" s="38">
        <v>0</v>
      </c>
      <c s="32">
        <f>ROUND(ROUND(L72,2)*ROUND(G72,3),2)</f>
      </c>
      <c s="36" t="s">
        <v>62</v>
      </c>
      <c>
        <f>(M72*21)/100</f>
      </c>
      <c t="s">
        <v>28</v>
      </c>
    </row>
    <row r="73" spans="1:5" ht="12.75">
      <c r="A73" s="35" t="s">
        <v>56</v>
      </c>
      <c r="E73" s="39" t="s">
        <v>822</v>
      </c>
    </row>
    <row r="74" spans="1:5" ht="12.75">
      <c r="A74" s="35" t="s">
        <v>57</v>
      </c>
      <c r="E74" s="40" t="s">
        <v>5</v>
      </c>
    </row>
    <row r="75" spans="1:5" ht="89.25">
      <c r="A75" t="s">
        <v>58</v>
      </c>
      <c r="E75" s="39" t="s">
        <v>823</v>
      </c>
    </row>
    <row r="76" spans="1:16" ht="12.75">
      <c r="A76" t="s">
        <v>50</v>
      </c>
      <c s="34" t="s">
        <v>118</v>
      </c>
      <c s="34" t="s">
        <v>623</v>
      </c>
      <c s="35" t="s">
        <v>5</v>
      </c>
      <c s="6" t="s">
        <v>380</v>
      </c>
      <c s="36" t="s">
        <v>239</v>
      </c>
      <c s="37">
        <v>1</v>
      </c>
      <c s="36">
        <v>0</v>
      </c>
      <c s="36">
        <f>ROUND(G76*H76,6)</f>
      </c>
      <c r="L76" s="38">
        <v>0</v>
      </c>
      <c s="32">
        <f>ROUND(ROUND(L76,2)*ROUND(G76,3),2)</f>
      </c>
      <c s="36" t="s">
        <v>62</v>
      </c>
      <c>
        <f>(M76*21)/100</f>
      </c>
      <c t="s">
        <v>28</v>
      </c>
    </row>
    <row r="77" spans="1:5" ht="12.75">
      <c r="A77" s="35" t="s">
        <v>56</v>
      </c>
      <c r="E77" s="39" t="s">
        <v>380</v>
      </c>
    </row>
    <row r="78" spans="1:5" ht="12.75">
      <c r="A78" s="35" t="s">
        <v>57</v>
      </c>
      <c r="E78" s="40" t="s">
        <v>5</v>
      </c>
    </row>
    <row r="79" spans="1:5" ht="89.25">
      <c r="A79" t="s">
        <v>58</v>
      </c>
      <c r="E79" s="39" t="s">
        <v>381</v>
      </c>
    </row>
    <row r="80" spans="1:16" ht="12.75">
      <c r="A80" t="s">
        <v>50</v>
      </c>
      <c s="34" t="s">
        <v>122</v>
      </c>
      <c s="34" t="s">
        <v>625</v>
      </c>
      <c s="35" t="s">
        <v>5</v>
      </c>
      <c s="6" t="s">
        <v>626</v>
      </c>
      <c s="36" t="s">
        <v>239</v>
      </c>
      <c s="37">
        <v>1</v>
      </c>
      <c s="36">
        <v>0</v>
      </c>
      <c s="36">
        <f>ROUND(G80*H80,6)</f>
      </c>
      <c r="L80" s="38">
        <v>0</v>
      </c>
      <c s="32">
        <f>ROUND(ROUND(L80,2)*ROUND(G80,3),2)</f>
      </c>
      <c s="36" t="s">
        <v>62</v>
      </c>
      <c>
        <f>(M80*21)/100</f>
      </c>
      <c t="s">
        <v>28</v>
      </c>
    </row>
    <row r="81" spans="1:5" ht="12.75">
      <c r="A81" s="35" t="s">
        <v>56</v>
      </c>
      <c r="E81" s="39" t="s">
        <v>626</v>
      </c>
    </row>
    <row r="82" spans="1:5" ht="12.75">
      <c r="A82" s="35" t="s">
        <v>57</v>
      </c>
      <c r="E82" s="40" t="s">
        <v>5</v>
      </c>
    </row>
    <row r="83" spans="1:5" ht="89.25">
      <c r="A83" t="s">
        <v>58</v>
      </c>
      <c r="E83" s="39" t="s">
        <v>627</v>
      </c>
    </row>
    <row r="84" spans="1:16" ht="12.75">
      <c r="A84" t="s">
        <v>50</v>
      </c>
      <c s="34" t="s">
        <v>136</v>
      </c>
      <c s="34" t="s">
        <v>383</v>
      </c>
      <c s="35" t="s">
        <v>5</v>
      </c>
      <c s="6" t="s">
        <v>629</v>
      </c>
      <c s="36" t="s">
        <v>630</v>
      </c>
      <c s="37">
        <v>1</v>
      </c>
      <c s="36">
        <v>0</v>
      </c>
      <c s="36">
        <f>ROUND(G84*H84,6)</f>
      </c>
      <c r="L84" s="38">
        <v>0</v>
      </c>
      <c s="32">
        <f>ROUND(ROUND(L84,2)*ROUND(G84,3),2)</f>
      </c>
      <c s="36" t="s">
        <v>62</v>
      </c>
      <c>
        <f>(M84*21)/100</f>
      </c>
      <c t="s">
        <v>28</v>
      </c>
    </row>
    <row r="85" spans="1:5" ht="12.75">
      <c r="A85" s="35" t="s">
        <v>56</v>
      </c>
      <c r="E85" s="39" t="s">
        <v>629</v>
      </c>
    </row>
    <row r="86" spans="1:5" ht="12.75">
      <c r="A86" s="35" t="s">
        <v>57</v>
      </c>
      <c r="E86" s="40" t="s">
        <v>5</v>
      </c>
    </row>
    <row r="87" spans="1:5" ht="89.25">
      <c r="A87" t="s">
        <v>58</v>
      </c>
      <c r="E87" s="39" t="s">
        <v>631</v>
      </c>
    </row>
    <row r="88" spans="1:16" ht="12.75">
      <c r="A88" t="s">
        <v>50</v>
      </c>
      <c s="34" t="s">
        <v>140</v>
      </c>
      <c s="34" t="s">
        <v>633</v>
      </c>
      <c s="35" t="s">
        <v>5</v>
      </c>
      <c s="6" t="s">
        <v>388</v>
      </c>
      <c s="36" t="s">
        <v>239</v>
      </c>
      <c s="37">
        <v>1</v>
      </c>
      <c s="36">
        <v>0</v>
      </c>
      <c s="36">
        <f>ROUND(G88*H88,6)</f>
      </c>
      <c r="L88" s="38">
        <v>0</v>
      </c>
      <c s="32">
        <f>ROUND(ROUND(L88,2)*ROUND(G88,3),2)</f>
      </c>
      <c s="36" t="s">
        <v>62</v>
      </c>
      <c>
        <f>(M88*21)/100</f>
      </c>
      <c t="s">
        <v>28</v>
      </c>
    </row>
    <row r="89" spans="1:5" ht="12.75">
      <c r="A89" s="35" t="s">
        <v>56</v>
      </c>
      <c r="E89" s="39" t="s">
        <v>388</v>
      </c>
    </row>
    <row r="90" spans="1:5" ht="12.75">
      <c r="A90" s="35" t="s">
        <v>57</v>
      </c>
      <c r="E90" s="40" t="s">
        <v>5</v>
      </c>
    </row>
    <row r="91" spans="1:5" ht="89.25">
      <c r="A91" t="s">
        <v>58</v>
      </c>
      <c r="E91"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6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COUNTIFS(L8:L1693,"=0",A8:A1693,"P")+COUNTIFS(L8:L1693,"",A8:A1693,"P")+SUM(Q8:Q1693)</f>
      </c>
    </row>
    <row r="8" spans="1:13" ht="12.75">
      <c r="A8" t="s">
        <v>45</v>
      </c>
      <c r="C8" s="28" t="s">
        <v>826</v>
      </c>
      <c r="E8" s="30" t="s">
        <v>825</v>
      </c>
      <c r="J8" s="29">
        <f>0+J9+J158+J211+J292+J325+J402+J471+J512+J537+J634+J703+J772+J841+J910+J979+J1048+J1145+J1214+J1283+J1352+J1421+J1518+J1587+J1656</f>
      </c>
      <c s="29">
        <f>0+K9+K158+K211+K292+K325+K402+K471+K512+K537+K634+K703+K772+K841+K910+K979+K1048+K1145+K1214+K1283+K1352+K1421+K1518+K1587+K1656</f>
      </c>
      <c s="29">
        <f>0+L9+L158+L211+L292+L325+L402+L471+L512+L537+L634+L703+L772+L841+L910+L979+L1048+L1145+L1214+L1283+L1352+L1421+L1518+L1587+L1656</f>
      </c>
      <c s="29">
        <f>0+M9+M158+M211+M292+M325+M402+M471+M512+M537+M634+M703+M772+M841+M910+M979+M1048+M1145+M1214+M1283+M1352+M1421+M1518+M1587+M1656</f>
      </c>
    </row>
    <row r="9" spans="1:13" ht="12.75">
      <c r="A9" t="s">
        <v>47</v>
      </c>
      <c r="C9" s="31" t="s">
        <v>48</v>
      </c>
      <c r="E9" s="33" t="s">
        <v>467</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50</v>
      </c>
      <c s="34" t="s">
        <v>51</v>
      </c>
      <c s="34" t="s">
        <v>217</v>
      </c>
      <c s="35" t="s">
        <v>5</v>
      </c>
      <c s="6" t="s">
        <v>218</v>
      </c>
      <c s="36" t="s">
        <v>202</v>
      </c>
      <c s="37">
        <v>90000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90000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830</v>
      </c>
      <c s="35" t="s">
        <v>5</v>
      </c>
      <c s="6" t="s">
        <v>831</v>
      </c>
      <c s="36" t="s">
        <v>54</v>
      </c>
      <c s="37">
        <v>1315</v>
      </c>
      <c s="36">
        <v>0</v>
      </c>
      <c s="36">
        <f>ROUND(G18*H18,6)</f>
      </c>
      <c r="L18" s="38">
        <v>0</v>
      </c>
      <c s="32">
        <f>ROUND(ROUND(L18,2)*ROUND(G18,3),2)</f>
      </c>
      <c s="36" t="s">
        <v>55</v>
      </c>
      <c>
        <f>(M18*21)/100</f>
      </c>
      <c t="s">
        <v>28</v>
      </c>
    </row>
    <row r="19" spans="1:5" ht="12.75">
      <c r="A19" s="35" t="s">
        <v>56</v>
      </c>
      <c r="E19" s="39" t="s">
        <v>831</v>
      </c>
    </row>
    <row r="20" spans="1:5" ht="12.75">
      <c r="A20" s="35" t="s">
        <v>57</v>
      </c>
      <c r="E20" s="40" t="s">
        <v>5</v>
      </c>
    </row>
    <row r="21" spans="1:5" ht="140.25">
      <c r="A21" t="s">
        <v>58</v>
      </c>
      <c r="E21" s="39" t="s">
        <v>832</v>
      </c>
    </row>
    <row r="22" spans="1:16" ht="12.75">
      <c r="A22" t="s">
        <v>50</v>
      </c>
      <c s="34" t="s">
        <v>67</v>
      </c>
      <c s="34" t="s">
        <v>833</v>
      </c>
      <c s="35" t="s">
        <v>5</v>
      </c>
      <c s="6" t="s">
        <v>834</v>
      </c>
      <c s="36" t="s">
        <v>54</v>
      </c>
      <c s="37">
        <v>1315</v>
      </c>
      <c s="36">
        <v>0</v>
      </c>
      <c s="36">
        <f>ROUND(G22*H22,6)</f>
      </c>
      <c r="L22" s="38">
        <v>0</v>
      </c>
      <c s="32">
        <f>ROUND(ROUND(L22,2)*ROUND(G22,3),2)</f>
      </c>
      <c s="36" t="s">
        <v>62</v>
      </c>
      <c>
        <f>(M22*21)/100</f>
      </c>
      <c t="s">
        <v>28</v>
      </c>
    </row>
    <row r="23" spans="1:5" ht="12.75">
      <c r="A23" s="35" t="s">
        <v>56</v>
      </c>
      <c r="E23" s="39" t="s">
        <v>834</v>
      </c>
    </row>
    <row r="24" spans="1:5" ht="12.75">
      <c r="A24" s="35" t="s">
        <v>57</v>
      </c>
      <c r="E24" s="40" t="s">
        <v>5</v>
      </c>
    </row>
    <row r="25" spans="1:5" ht="89.25">
      <c r="A25" t="s">
        <v>58</v>
      </c>
      <c r="E25" s="39" t="s">
        <v>835</v>
      </c>
    </row>
    <row r="26" spans="1:16" ht="12.75">
      <c r="A26" t="s">
        <v>50</v>
      </c>
      <c s="34" t="s">
        <v>71</v>
      </c>
      <c s="34" t="s">
        <v>836</v>
      </c>
      <c s="35" t="s">
        <v>5</v>
      </c>
      <c s="6" t="s">
        <v>837</v>
      </c>
      <c s="36" t="s">
        <v>244</v>
      </c>
      <c s="37">
        <v>1315</v>
      </c>
      <c s="36">
        <v>0</v>
      </c>
      <c s="36">
        <f>ROUND(G26*H26,6)</f>
      </c>
      <c r="L26" s="38">
        <v>0</v>
      </c>
      <c s="32">
        <f>ROUND(ROUND(L26,2)*ROUND(G26,3),2)</f>
      </c>
      <c s="36" t="s">
        <v>62</v>
      </c>
      <c>
        <f>(M26*21)/100</f>
      </c>
      <c t="s">
        <v>28</v>
      </c>
    </row>
    <row r="27" spans="1:5" ht="12.75">
      <c r="A27" s="35" t="s">
        <v>56</v>
      </c>
      <c r="E27" s="39" t="s">
        <v>837</v>
      </c>
    </row>
    <row r="28" spans="1:5" ht="12.75">
      <c r="A28" s="35" t="s">
        <v>57</v>
      </c>
      <c r="E28" s="40" t="s">
        <v>5</v>
      </c>
    </row>
    <row r="29" spans="1:5" ht="89.25">
      <c r="A29" t="s">
        <v>58</v>
      </c>
      <c r="E29" s="39" t="s">
        <v>838</v>
      </c>
    </row>
    <row r="30" spans="1:16" ht="12.75">
      <c r="A30" t="s">
        <v>50</v>
      </c>
      <c s="34" t="s">
        <v>27</v>
      </c>
      <c s="34" t="s">
        <v>273</v>
      </c>
      <c s="35" t="s">
        <v>5</v>
      </c>
      <c s="6" t="s">
        <v>274</v>
      </c>
      <c s="36" t="s">
        <v>54</v>
      </c>
      <c s="37">
        <v>1315</v>
      </c>
      <c s="36">
        <v>0</v>
      </c>
      <c s="36">
        <f>ROUND(G30*H30,6)</f>
      </c>
      <c r="L30" s="38">
        <v>0</v>
      </c>
      <c s="32">
        <f>ROUND(ROUND(L30,2)*ROUND(G30,3),2)</f>
      </c>
      <c s="36" t="s">
        <v>55</v>
      </c>
      <c>
        <f>(M30*21)/100</f>
      </c>
      <c t="s">
        <v>28</v>
      </c>
    </row>
    <row r="31" spans="1:5" ht="12.75">
      <c r="A31" s="35" t="s">
        <v>56</v>
      </c>
      <c r="E31" s="39" t="s">
        <v>274</v>
      </c>
    </row>
    <row r="32" spans="1:5" ht="12.75">
      <c r="A32" s="35" t="s">
        <v>57</v>
      </c>
      <c r="E32" s="40" t="s">
        <v>5</v>
      </c>
    </row>
    <row r="33" spans="1:5" ht="140.25">
      <c r="A33" t="s">
        <v>58</v>
      </c>
      <c r="E33" s="39" t="s">
        <v>275</v>
      </c>
    </row>
    <row r="34" spans="1:16" ht="12.75">
      <c r="A34" t="s">
        <v>50</v>
      </c>
      <c s="34" t="s">
        <v>78</v>
      </c>
      <c s="34" t="s">
        <v>839</v>
      </c>
      <c s="35" t="s">
        <v>5</v>
      </c>
      <c s="6" t="s">
        <v>840</v>
      </c>
      <c s="36" t="s">
        <v>202</v>
      </c>
      <c s="37">
        <v>3000</v>
      </c>
      <c s="36">
        <v>0</v>
      </c>
      <c s="36">
        <f>ROUND(G34*H34,6)</f>
      </c>
      <c r="L34" s="38">
        <v>0</v>
      </c>
      <c s="32">
        <f>ROUND(ROUND(L34,2)*ROUND(G34,3),2)</f>
      </c>
      <c s="36" t="s">
        <v>55</v>
      </c>
      <c>
        <f>(M34*21)/100</f>
      </c>
      <c t="s">
        <v>28</v>
      </c>
    </row>
    <row r="35" spans="1:5" ht="12.75">
      <c r="A35" s="35" t="s">
        <v>56</v>
      </c>
      <c r="E35" s="39" t="s">
        <v>840</v>
      </c>
    </row>
    <row r="36" spans="1:5" ht="12.75">
      <c r="A36" s="35" t="s">
        <v>57</v>
      </c>
      <c r="E36" s="40" t="s">
        <v>5</v>
      </c>
    </row>
    <row r="37" spans="1:5" ht="140.25">
      <c r="A37" t="s">
        <v>58</v>
      </c>
      <c r="E37" s="39" t="s">
        <v>841</v>
      </c>
    </row>
    <row r="38" spans="1:16" ht="25.5">
      <c r="A38" t="s">
        <v>50</v>
      </c>
      <c s="34" t="s">
        <v>82</v>
      </c>
      <c s="34" t="s">
        <v>842</v>
      </c>
      <c s="35" t="s">
        <v>5</v>
      </c>
      <c s="6" t="s">
        <v>843</v>
      </c>
      <c s="36" t="s">
        <v>202</v>
      </c>
      <c s="37">
        <v>3000</v>
      </c>
      <c s="36">
        <v>0</v>
      </c>
      <c s="36">
        <f>ROUND(G38*H38,6)</f>
      </c>
      <c r="L38" s="38">
        <v>0</v>
      </c>
      <c s="32">
        <f>ROUND(ROUND(L38,2)*ROUND(G38,3),2)</f>
      </c>
      <c s="36" t="s">
        <v>55</v>
      </c>
      <c>
        <f>(M38*21)/100</f>
      </c>
      <c t="s">
        <v>28</v>
      </c>
    </row>
    <row r="39" spans="1:5" ht="25.5">
      <c r="A39" s="35" t="s">
        <v>56</v>
      </c>
      <c r="E39" s="39" t="s">
        <v>843</v>
      </c>
    </row>
    <row r="40" spans="1:5" ht="12.75">
      <c r="A40" s="35" t="s">
        <v>57</v>
      </c>
      <c r="E40" s="40" t="s">
        <v>5</v>
      </c>
    </row>
    <row r="41" spans="1:5" ht="140.25">
      <c r="A41" t="s">
        <v>58</v>
      </c>
      <c r="E41" s="39" t="s">
        <v>844</v>
      </c>
    </row>
    <row r="42" spans="1:16" ht="12.75">
      <c r="A42" t="s">
        <v>50</v>
      </c>
      <c s="34" t="s">
        <v>86</v>
      </c>
      <c s="34" t="s">
        <v>233</v>
      </c>
      <c s="35" t="s">
        <v>5</v>
      </c>
      <c s="6" t="s">
        <v>234</v>
      </c>
      <c s="36" t="s">
        <v>202</v>
      </c>
      <c s="37">
        <v>3000</v>
      </c>
      <c s="36">
        <v>0</v>
      </c>
      <c s="36">
        <f>ROUND(G42*H42,6)</f>
      </c>
      <c r="L42" s="38">
        <v>0</v>
      </c>
      <c s="32">
        <f>ROUND(ROUND(L42,2)*ROUND(G42,3),2)</f>
      </c>
      <c s="36" t="s">
        <v>55</v>
      </c>
      <c>
        <f>(M42*21)/100</f>
      </c>
      <c t="s">
        <v>28</v>
      </c>
    </row>
    <row r="43" spans="1:5" ht="12.75">
      <c r="A43" s="35" t="s">
        <v>56</v>
      </c>
      <c r="E43" s="39" t="s">
        <v>234</v>
      </c>
    </row>
    <row r="44" spans="1:5" ht="12.75">
      <c r="A44" s="35" t="s">
        <v>57</v>
      </c>
      <c r="E44" s="40" t="s">
        <v>5</v>
      </c>
    </row>
    <row r="45" spans="1:5" ht="140.25">
      <c r="A45" t="s">
        <v>58</v>
      </c>
      <c r="E45" s="39" t="s">
        <v>235</v>
      </c>
    </row>
    <row r="46" spans="1:16" ht="12.75">
      <c r="A46" t="s">
        <v>50</v>
      </c>
      <c s="34" t="s">
        <v>90</v>
      </c>
      <c s="34" t="s">
        <v>174</v>
      </c>
      <c s="35" t="s">
        <v>5</v>
      </c>
      <c s="6" t="s">
        <v>845</v>
      </c>
      <c s="36" t="s">
        <v>202</v>
      </c>
      <c s="37">
        <v>3600</v>
      </c>
      <c s="36">
        <v>0</v>
      </c>
      <c s="36">
        <f>ROUND(G46*H46,6)</f>
      </c>
      <c r="L46" s="38">
        <v>0</v>
      </c>
      <c s="32">
        <f>ROUND(ROUND(L46,2)*ROUND(G46,3),2)</f>
      </c>
      <c s="36" t="s">
        <v>62</v>
      </c>
      <c>
        <f>(M46*21)/100</f>
      </c>
      <c t="s">
        <v>28</v>
      </c>
    </row>
    <row r="47" spans="1:5" ht="12.75">
      <c r="A47" s="35" t="s">
        <v>56</v>
      </c>
      <c r="E47" s="39" t="s">
        <v>845</v>
      </c>
    </row>
    <row r="48" spans="1:5" ht="12.75">
      <c r="A48" s="35" t="s">
        <v>57</v>
      </c>
      <c r="E48" s="40" t="s">
        <v>5</v>
      </c>
    </row>
    <row r="49" spans="1:5" ht="89.25">
      <c r="A49" t="s">
        <v>58</v>
      </c>
      <c r="E49" s="39" t="s">
        <v>846</v>
      </c>
    </row>
    <row r="50" spans="1:16" ht="12.75">
      <c r="A50" t="s">
        <v>50</v>
      </c>
      <c s="34" t="s">
        <v>94</v>
      </c>
      <c s="34" t="s">
        <v>847</v>
      </c>
      <c s="35" t="s">
        <v>5</v>
      </c>
      <c s="6" t="s">
        <v>848</v>
      </c>
      <c s="36" t="s">
        <v>54</v>
      </c>
      <c s="37">
        <v>528</v>
      </c>
      <c s="36">
        <v>0</v>
      </c>
      <c s="36">
        <f>ROUND(G50*H50,6)</f>
      </c>
      <c r="L50" s="38">
        <v>0</v>
      </c>
      <c s="32">
        <f>ROUND(ROUND(L50,2)*ROUND(G50,3),2)</f>
      </c>
      <c s="36" t="s">
        <v>55</v>
      </c>
      <c>
        <f>(M50*21)/100</f>
      </c>
      <c t="s">
        <v>28</v>
      </c>
    </row>
    <row r="51" spans="1:5" ht="12.75">
      <c r="A51" s="35" t="s">
        <v>56</v>
      </c>
      <c r="E51" s="39" t="s">
        <v>848</v>
      </c>
    </row>
    <row r="52" spans="1:5" ht="12.75">
      <c r="A52" s="35" t="s">
        <v>57</v>
      </c>
      <c r="E52" s="40" t="s">
        <v>5</v>
      </c>
    </row>
    <row r="53" spans="1:5" ht="140.25">
      <c r="A53" t="s">
        <v>58</v>
      </c>
      <c r="E53" s="39" t="s">
        <v>849</v>
      </c>
    </row>
    <row r="54" spans="1:16" ht="25.5">
      <c r="A54" t="s">
        <v>50</v>
      </c>
      <c s="34" t="s">
        <v>98</v>
      </c>
      <c s="34" t="s">
        <v>850</v>
      </c>
      <c s="35" t="s">
        <v>5</v>
      </c>
      <c s="6" t="s">
        <v>851</v>
      </c>
      <c s="36" t="s">
        <v>54</v>
      </c>
      <c s="37">
        <v>22</v>
      </c>
      <c s="36">
        <v>0</v>
      </c>
      <c s="36">
        <f>ROUND(G54*H54,6)</f>
      </c>
      <c r="L54" s="38">
        <v>0</v>
      </c>
      <c s="32">
        <f>ROUND(ROUND(L54,2)*ROUND(G54,3),2)</f>
      </c>
      <c s="36" t="s">
        <v>55</v>
      </c>
      <c>
        <f>(M54*21)/100</f>
      </c>
      <c t="s">
        <v>28</v>
      </c>
    </row>
    <row r="55" spans="1:5" ht="25.5">
      <c r="A55" s="35" t="s">
        <v>56</v>
      </c>
      <c r="E55" s="39" t="s">
        <v>851</v>
      </c>
    </row>
    <row r="56" spans="1:5" ht="12.75">
      <c r="A56" s="35" t="s">
        <v>57</v>
      </c>
      <c r="E56" s="40" t="s">
        <v>5</v>
      </c>
    </row>
    <row r="57" spans="1:5" ht="191.25">
      <c r="A57" t="s">
        <v>58</v>
      </c>
      <c r="E57" s="39" t="s">
        <v>852</v>
      </c>
    </row>
    <row r="58" spans="1:16" ht="12.75">
      <c r="A58" t="s">
        <v>50</v>
      </c>
      <c s="34" t="s">
        <v>102</v>
      </c>
      <c s="34" t="s">
        <v>853</v>
      </c>
      <c s="35" t="s">
        <v>5</v>
      </c>
      <c s="6" t="s">
        <v>854</v>
      </c>
      <c s="36" t="s">
        <v>244</v>
      </c>
      <c s="37">
        <v>45</v>
      </c>
      <c s="36">
        <v>0</v>
      </c>
      <c s="36">
        <f>ROUND(G58*H58,6)</f>
      </c>
      <c r="L58" s="38">
        <v>0</v>
      </c>
      <c s="32">
        <f>ROUND(ROUND(L58,2)*ROUND(G58,3),2)</f>
      </c>
      <c s="36" t="s">
        <v>62</v>
      </c>
      <c>
        <f>(M58*21)/100</f>
      </c>
      <c t="s">
        <v>28</v>
      </c>
    </row>
    <row r="59" spans="1:5" ht="12.75">
      <c r="A59" s="35" t="s">
        <v>56</v>
      </c>
      <c r="E59" s="39" t="s">
        <v>854</v>
      </c>
    </row>
    <row r="60" spans="1:5" ht="12.75">
      <c r="A60" s="35" t="s">
        <v>57</v>
      </c>
      <c r="E60" s="40" t="s">
        <v>5</v>
      </c>
    </row>
    <row r="61" spans="1:5" ht="89.25">
      <c r="A61" t="s">
        <v>58</v>
      </c>
      <c r="E61" s="39" t="s">
        <v>855</v>
      </c>
    </row>
    <row r="62" spans="1:16" ht="12.75">
      <c r="A62" t="s">
        <v>50</v>
      </c>
      <c s="34" t="s">
        <v>106</v>
      </c>
      <c s="34" t="s">
        <v>856</v>
      </c>
      <c s="35" t="s">
        <v>5</v>
      </c>
      <c s="6" t="s">
        <v>857</v>
      </c>
      <c s="36" t="s">
        <v>202</v>
      </c>
      <c s="37">
        <v>45</v>
      </c>
      <c s="36">
        <v>0</v>
      </c>
      <c s="36">
        <f>ROUND(G62*H62,6)</f>
      </c>
      <c r="L62" s="38">
        <v>0</v>
      </c>
      <c s="32">
        <f>ROUND(ROUND(L62,2)*ROUND(G62,3),2)</f>
      </c>
      <c s="36" t="s">
        <v>62</v>
      </c>
      <c>
        <f>(M62*21)/100</f>
      </c>
      <c t="s">
        <v>28</v>
      </c>
    </row>
    <row r="63" spans="1:5" ht="12.75">
      <c r="A63" s="35" t="s">
        <v>56</v>
      </c>
      <c r="E63" s="39" t="s">
        <v>857</v>
      </c>
    </row>
    <row r="64" spans="1:5" ht="12.75">
      <c r="A64" s="35" t="s">
        <v>57</v>
      </c>
      <c r="E64" s="40" t="s">
        <v>5</v>
      </c>
    </row>
    <row r="65" spans="1:5" ht="89.25">
      <c r="A65" t="s">
        <v>58</v>
      </c>
      <c r="E65" s="39" t="s">
        <v>858</v>
      </c>
    </row>
    <row r="66" spans="1:16" ht="12.75">
      <c r="A66" t="s">
        <v>50</v>
      </c>
      <c s="34" t="s">
        <v>110</v>
      </c>
      <c s="34" t="s">
        <v>576</v>
      </c>
      <c s="35" t="s">
        <v>5</v>
      </c>
      <c s="6" t="s">
        <v>577</v>
      </c>
      <c s="36" t="s">
        <v>202</v>
      </c>
      <c s="37">
        <v>3000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3000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45</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850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865</v>
      </c>
      <c s="35" t="s">
        <v>5</v>
      </c>
      <c s="6" t="s">
        <v>866</v>
      </c>
      <c s="36" t="s">
        <v>244</v>
      </c>
      <c s="37">
        <v>9</v>
      </c>
      <c s="36">
        <v>0</v>
      </c>
      <c s="36">
        <f>ROUND(G82*H82,6)</f>
      </c>
      <c r="L82" s="38">
        <v>0</v>
      </c>
      <c s="32">
        <f>ROUND(ROUND(L82,2)*ROUND(G82,3),2)</f>
      </c>
      <c s="36" t="s">
        <v>62</v>
      </c>
      <c>
        <f>(M82*21)/100</f>
      </c>
      <c t="s">
        <v>28</v>
      </c>
    </row>
    <row r="83" spans="1:5" ht="12.75">
      <c r="A83" s="35" t="s">
        <v>56</v>
      </c>
      <c r="E83" s="39" t="s">
        <v>866</v>
      </c>
    </row>
    <row r="84" spans="1:5" ht="12.75">
      <c r="A84" s="35" t="s">
        <v>57</v>
      </c>
      <c r="E84" s="40" t="s">
        <v>5</v>
      </c>
    </row>
    <row r="85" spans="1:5" ht="89.25">
      <c r="A85" t="s">
        <v>58</v>
      </c>
      <c r="E85" s="39" t="s">
        <v>867</v>
      </c>
    </row>
    <row r="86" spans="1:16" ht="12.75">
      <c r="A86" t="s">
        <v>50</v>
      </c>
      <c s="34" t="s">
        <v>132</v>
      </c>
      <c s="34" t="s">
        <v>868</v>
      </c>
      <c s="35" t="s">
        <v>5</v>
      </c>
      <c s="6" t="s">
        <v>869</v>
      </c>
      <c s="36" t="s">
        <v>244</v>
      </c>
      <c s="37">
        <v>216</v>
      </c>
      <c s="36">
        <v>0</v>
      </c>
      <c s="36">
        <f>ROUND(G86*H86,6)</f>
      </c>
      <c r="L86" s="38">
        <v>0</v>
      </c>
      <c s="32">
        <f>ROUND(ROUND(L86,2)*ROUND(G86,3),2)</f>
      </c>
      <c s="36" t="s">
        <v>62</v>
      </c>
      <c>
        <f>(M86*21)/100</f>
      </c>
      <c t="s">
        <v>28</v>
      </c>
    </row>
    <row r="87" spans="1:5" ht="12.75">
      <c r="A87" s="35" t="s">
        <v>56</v>
      </c>
      <c r="E87" s="39" t="s">
        <v>869</v>
      </c>
    </row>
    <row r="88" spans="1:5" ht="12.75">
      <c r="A88" s="35" t="s">
        <v>57</v>
      </c>
      <c r="E88" s="40" t="s">
        <v>5</v>
      </c>
    </row>
    <row r="89" spans="1:5" ht="89.25">
      <c r="A89" t="s">
        <v>58</v>
      </c>
      <c r="E89" s="39" t="s">
        <v>870</v>
      </c>
    </row>
    <row r="90" spans="1:16" ht="12.75">
      <c r="A90" t="s">
        <v>50</v>
      </c>
      <c s="34" t="s">
        <v>136</v>
      </c>
      <c s="34" t="s">
        <v>871</v>
      </c>
      <c s="35" t="s">
        <v>5</v>
      </c>
      <c s="6" t="s">
        <v>872</v>
      </c>
      <c s="36" t="s">
        <v>202</v>
      </c>
      <c s="37">
        <v>3600</v>
      </c>
      <c s="36">
        <v>0</v>
      </c>
      <c s="36">
        <f>ROUND(G90*H90,6)</f>
      </c>
      <c r="L90" s="38">
        <v>0</v>
      </c>
      <c s="32">
        <f>ROUND(ROUND(L90,2)*ROUND(G90,3),2)</f>
      </c>
      <c s="36" t="s">
        <v>55</v>
      </c>
      <c>
        <f>(M90*21)/100</f>
      </c>
      <c t="s">
        <v>28</v>
      </c>
    </row>
    <row r="91" spans="1:5" ht="12.75">
      <c r="A91" s="35" t="s">
        <v>56</v>
      </c>
      <c r="E91" s="39" t="s">
        <v>872</v>
      </c>
    </row>
    <row r="92" spans="1:5" ht="12.75">
      <c r="A92" s="35" t="s">
        <v>57</v>
      </c>
      <c r="E92" s="40" t="s">
        <v>5</v>
      </c>
    </row>
    <row r="93" spans="1:5" ht="140.25">
      <c r="A93" t="s">
        <v>58</v>
      </c>
      <c r="E93" s="39" t="s">
        <v>873</v>
      </c>
    </row>
    <row r="94" spans="1:16" ht="12.75">
      <c r="A94" t="s">
        <v>50</v>
      </c>
      <c s="34" t="s">
        <v>140</v>
      </c>
      <c s="34" t="s">
        <v>874</v>
      </c>
      <c s="35" t="s">
        <v>5</v>
      </c>
      <c s="6" t="s">
        <v>875</v>
      </c>
      <c s="36" t="s">
        <v>202</v>
      </c>
      <c s="37">
        <v>3600</v>
      </c>
      <c s="36">
        <v>0</v>
      </c>
      <c s="36">
        <f>ROUND(G94*H94,6)</f>
      </c>
      <c r="L94" s="38">
        <v>0</v>
      </c>
      <c s="32">
        <f>ROUND(ROUND(L94,2)*ROUND(G94,3),2)</f>
      </c>
      <c s="36" t="s">
        <v>55</v>
      </c>
      <c>
        <f>(M94*21)/100</f>
      </c>
      <c t="s">
        <v>28</v>
      </c>
    </row>
    <row r="95" spans="1:5" ht="12.75">
      <c r="A95" s="35" t="s">
        <v>56</v>
      </c>
      <c r="E95" s="39" t="s">
        <v>875</v>
      </c>
    </row>
    <row r="96" spans="1:5" ht="12.75">
      <c r="A96" s="35" t="s">
        <v>57</v>
      </c>
      <c r="E96" s="40" t="s">
        <v>5</v>
      </c>
    </row>
    <row r="97" spans="1:5" ht="89.25">
      <c r="A97" t="s">
        <v>58</v>
      </c>
      <c r="E97" s="39" t="s">
        <v>876</v>
      </c>
    </row>
    <row r="98" spans="1:16" ht="12.75">
      <c r="A98" t="s">
        <v>50</v>
      </c>
      <c s="34" t="s">
        <v>144</v>
      </c>
      <c s="34" t="s">
        <v>877</v>
      </c>
      <c s="35" t="s">
        <v>5</v>
      </c>
      <c s="6" t="s">
        <v>878</v>
      </c>
      <c s="36" t="s">
        <v>54</v>
      </c>
      <c s="37">
        <v>216</v>
      </c>
      <c s="36">
        <v>0</v>
      </c>
      <c s="36">
        <f>ROUND(G98*H98,6)</f>
      </c>
      <c r="L98" s="38">
        <v>0</v>
      </c>
      <c s="32">
        <f>ROUND(ROUND(L98,2)*ROUND(G98,3),2)</f>
      </c>
      <c s="36" t="s">
        <v>55</v>
      </c>
      <c>
        <f>(M98*21)/100</f>
      </c>
      <c t="s">
        <v>28</v>
      </c>
    </row>
    <row r="99" spans="1:5" ht="12.75">
      <c r="A99" s="35" t="s">
        <v>56</v>
      </c>
      <c r="E99" s="39" t="s">
        <v>878</v>
      </c>
    </row>
    <row r="100" spans="1:5" ht="12.75">
      <c r="A100" s="35" t="s">
        <v>57</v>
      </c>
      <c r="E100" s="40" t="s">
        <v>5</v>
      </c>
    </row>
    <row r="101" spans="1:5" ht="140.25">
      <c r="A101" t="s">
        <v>58</v>
      </c>
      <c r="E101" s="39" t="s">
        <v>879</v>
      </c>
    </row>
    <row r="102" spans="1:16" ht="25.5">
      <c r="A102" t="s">
        <v>50</v>
      </c>
      <c s="34" t="s">
        <v>148</v>
      </c>
      <c s="34" t="s">
        <v>880</v>
      </c>
      <c s="35" t="s">
        <v>5</v>
      </c>
      <c s="6" t="s">
        <v>881</v>
      </c>
      <c s="36" t="s">
        <v>54</v>
      </c>
      <c s="37">
        <v>216</v>
      </c>
      <c s="36">
        <v>0</v>
      </c>
      <c s="36">
        <f>ROUND(G102*H102,6)</f>
      </c>
      <c r="L102" s="38">
        <v>0</v>
      </c>
      <c s="32">
        <f>ROUND(ROUND(L102,2)*ROUND(G102,3),2)</f>
      </c>
      <c s="36" t="s">
        <v>55</v>
      </c>
      <c>
        <f>(M102*21)/100</f>
      </c>
      <c t="s">
        <v>28</v>
      </c>
    </row>
    <row r="103" spans="1:5" ht="25.5">
      <c r="A103" s="35" t="s">
        <v>56</v>
      </c>
      <c r="E103" s="39" t="s">
        <v>881</v>
      </c>
    </row>
    <row r="104" spans="1:5" ht="12.75">
      <c r="A104" s="35" t="s">
        <v>57</v>
      </c>
      <c r="E104" s="40" t="s">
        <v>5</v>
      </c>
    </row>
    <row r="105" spans="1:5" ht="191.25">
      <c r="A105" t="s">
        <v>58</v>
      </c>
      <c r="E105" s="39" t="s">
        <v>882</v>
      </c>
    </row>
    <row r="106" spans="1:16" ht="12.75">
      <c r="A106" t="s">
        <v>50</v>
      </c>
      <c s="34" t="s">
        <v>151</v>
      </c>
      <c s="34" t="s">
        <v>883</v>
      </c>
      <c s="35" t="s">
        <v>5</v>
      </c>
      <c s="6" t="s">
        <v>884</v>
      </c>
      <c s="36" t="s">
        <v>239</v>
      </c>
      <c s="37">
        <v>5</v>
      </c>
      <c s="36">
        <v>0</v>
      </c>
      <c s="36">
        <f>ROUND(G106*H106,6)</f>
      </c>
      <c r="L106" s="38">
        <v>0</v>
      </c>
      <c s="32">
        <f>ROUND(ROUND(L106,2)*ROUND(G106,3),2)</f>
      </c>
      <c s="36" t="s">
        <v>62</v>
      </c>
      <c>
        <f>(M106*21)/100</f>
      </c>
      <c t="s">
        <v>28</v>
      </c>
    </row>
    <row r="107" spans="1:5" ht="12.75">
      <c r="A107" s="35" t="s">
        <v>56</v>
      </c>
      <c r="E107" s="39" t="s">
        <v>884</v>
      </c>
    </row>
    <row r="108" spans="1:5" ht="12.75">
      <c r="A108" s="35" t="s">
        <v>57</v>
      </c>
      <c r="E108" s="40" t="s">
        <v>5</v>
      </c>
    </row>
    <row r="109" spans="1:5" ht="89.25">
      <c r="A109" t="s">
        <v>58</v>
      </c>
      <c r="E109" s="39" t="s">
        <v>885</v>
      </c>
    </row>
    <row r="110" spans="1:16" ht="12.75">
      <c r="A110" t="s">
        <v>50</v>
      </c>
      <c s="34" t="s">
        <v>155</v>
      </c>
      <c s="34" t="s">
        <v>285</v>
      </c>
      <c s="35" t="s">
        <v>5</v>
      </c>
      <c s="6" t="s">
        <v>286</v>
      </c>
      <c s="36" t="s">
        <v>244</v>
      </c>
      <c s="37">
        <v>1290</v>
      </c>
      <c s="36">
        <v>0</v>
      </c>
      <c s="36">
        <f>ROUND(G110*H110,6)</f>
      </c>
      <c r="L110" s="38">
        <v>0</v>
      </c>
      <c s="32">
        <f>ROUND(ROUND(L110,2)*ROUND(G110,3),2)</f>
      </c>
      <c s="36" t="s">
        <v>62</v>
      </c>
      <c>
        <f>(M110*21)/100</f>
      </c>
      <c t="s">
        <v>28</v>
      </c>
    </row>
    <row r="111" spans="1:5" ht="12.75">
      <c r="A111" s="35" t="s">
        <v>56</v>
      </c>
      <c r="E111" s="39" t="s">
        <v>286</v>
      </c>
    </row>
    <row r="112" spans="1:5" ht="12.75">
      <c r="A112" s="35" t="s">
        <v>57</v>
      </c>
      <c r="E112" s="40" t="s">
        <v>5</v>
      </c>
    </row>
    <row r="113" spans="1:5" ht="89.25">
      <c r="A113" t="s">
        <v>58</v>
      </c>
      <c r="E113" s="39" t="s">
        <v>287</v>
      </c>
    </row>
    <row r="114" spans="1:16" ht="12.75">
      <c r="A114" t="s">
        <v>50</v>
      </c>
      <c s="34" t="s">
        <v>159</v>
      </c>
      <c s="34" t="s">
        <v>289</v>
      </c>
      <c s="35" t="s">
        <v>5</v>
      </c>
      <c s="6" t="s">
        <v>290</v>
      </c>
      <c s="36" t="s">
        <v>244</v>
      </c>
      <c s="37">
        <v>350</v>
      </c>
      <c s="36">
        <v>0</v>
      </c>
      <c s="36">
        <f>ROUND(G114*H114,6)</f>
      </c>
      <c r="L114" s="38">
        <v>0</v>
      </c>
      <c s="32">
        <f>ROUND(ROUND(L114,2)*ROUND(G114,3),2)</f>
      </c>
      <c s="36" t="s">
        <v>62</v>
      </c>
      <c>
        <f>(M114*21)/100</f>
      </c>
      <c t="s">
        <v>28</v>
      </c>
    </row>
    <row r="115" spans="1:5" ht="12.75">
      <c r="A115" s="35" t="s">
        <v>56</v>
      </c>
      <c r="E115" s="39" t="s">
        <v>290</v>
      </c>
    </row>
    <row r="116" spans="1:5" ht="12.75">
      <c r="A116" s="35" t="s">
        <v>57</v>
      </c>
      <c r="E116" s="40" t="s">
        <v>5</v>
      </c>
    </row>
    <row r="117" spans="1:5" ht="89.25">
      <c r="A117" t="s">
        <v>58</v>
      </c>
      <c r="E117" s="39" t="s">
        <v>291</v>
      </c>
    </row>
    <row r="118" spans="1:16" ht="12.75">
      <c r="A118" t="s">
        <v>50</v>
      </c>
      <c s="34" t="s">
        <v>163</v>
      </c>
      <c s="34" t="s">
        <v>293</v>
      </c>
      <c s="35" t="s">
        <v>5</v>
      </c>
      <c s="6" t="s">
        <v>294</v>
      </c>
      <c s="36" t="s">
        <v>244</v>
      </c>
      <c s="37">
        <v>450</v>
      </c>
      <c s="36">
        <v>0</v>
      </c>
      <c s="36">
        <f>ROUND(G118*H118,6)</f>
      </c>
      <c r="L118" s="38">
        <v>0</v>
      </c>
      <c s="32">
        <f>ROUND(ROUND(L118,2)*ROUND(G118,3),2)</f>
      </c>
      <c s="36" t="s">
        <v>62</v>
      </c>
      <c>
        <f>(M118*21)/100</f>
      </c>
      <c t="s">
        <v>28</v>
      </c>
    </row>
    <row r="119" spans="1:5" ht="12.75">
      <c r="A119" s="35" t="s">
        <v>56</v>
      </c>
      <c r="E119" s="39" t="s">
        <v>294</v>
      </c>
    </row>
    <row r="120" spans="1:5" ht="12.75">
      <c r="A120" s="35" t="s">
        <v>57</v>
      </c>
      <c r="E120" s="40" t="s">
        <v>5</v>
      </c>
    </row>
    <row r="121" spans="1:5" ht="89.25">
      <c r="A121" t="s">
        <v>58</v>
      </c>
      <c r="E121" s="39" t="s">
        <v>295</v>
      </c>
    </row>
    <row r="122" spans="1:16" ht="12.75">
      <c r="A122" t="s">
        <v>50</v>
      </c>
      <c s="34" t="s">
        <v>169</v>
      </c>
      <c s="34" t="s">
        <v>297</v>
      </c>
      <c s="35" t="s">
        <v>5</v>
      </c>
      <c s="6" t="s">
        <v>298</v>
      </c>
      <c s="36" t="s">
        <v>244</v>
      </c>
      <c s="37">
        <v>450</v>
      </c>
      <c s="36">
        <v>0</v>
      </c>
      <c s="36">
        <f>ROUND(G122*H122,6)</f>
      </c>
      <c r="L122" s="38">
        <v>0</v>
      </c>
      <c s="32">
        <f>ROUND(ROUND(L122,2)*ROUND(G122,3),2)</f>
      </c>
      <c s="36" t="s">
        <v>62</v>
      </c>
      <c>
        <f>(M122*21)/100</f>
      </c>
      <c t="s">
        <v>28</v>
      </c>
    </row>
    <row r="123" spans="1:5" ht="12.75">
      <c r="A123" s="35" t="s">
        <v>56</v>
      </c>
      <c r="E123" s="39" t="s">
        <v>298</v>
      </c>
    </row>
    <row r="124" spans="1:5" ht="12.75">
      <c r="A124" s="35" t="s">
        <v>57</v>
      </c>
      <c r="E124" s="40" t="s">
        <v>5</v>
      </c>
    </row>
    <row r="125" spans="1:5" ht="89.25">
      <c r="A125" t="s">
        <v>58</v>
      </c>
      <c r="E125" s="39" t="s">
        <v>299</v>
      </c>
    </row>
    <row r="126" spans="1:16" ht="12.75">
      <c r="A126" t="s">
        <v>50</v>
      </c>
      <c s="34" t="s">
        <v>173</v>
      </c>
      <c s="34" t="s">
        <v>301</v>
      </c>
      <c s="35" t="s">
        <v>5</v>
      </c>
      <c s="6" t="s">
        <v>886</v>
      </c>
      <c s="36" t="s">
        <v>244</v>
      </c>
      <c s="37">
        <v>20</v>
      </c>
      <c s="36">
        <v>0</v>
      </c>
      <c s="36">
        <f>ROUND(G126*H126,6)</f>
      </c>
      <c r="L126" s="38">
        <v>0</v>
      </c>
      <c s="32">
        <f>ROUND(ROUND(L126,2)*ROUND(G126,3),2)</f>
      </c>
      <c s="36" t="s">
        <v>62</v>
      </c>
      <c>
        <f>(M126*21)/100</f>
      </c>
      <c t="s">
        <v>28</v>
      </c>
    </row>
    <row r="127" spans="1:5" ht="12.75">
      <c r="A127" s="35" t="s">
        <v>56</v>
      </c>
      <c r="E127" s="39" t="s">
        <v>886</v>
      </c>
    </row>
    <row r="128" spans="1:5" ht="12.75">
      <c r="A128" s="35" t="s">
        <v>57</v>
      </c>
      <c r="E128" s="40" t="s">
        <v>5</v>
      </c>
    </row>
    <row r="129" spans="1:5" ht="89.25">
      <c r="A129" t="s">
        <v>58</v>
      </c>
      <c r="E129" s="39" t="s">
        <v>887</v>
      </c>
    </row>
    <row r="130" spans="1:16" ht="12.75">
      <c r="A130" t="s">
        <v>50</v>
      </c>
      <c s="34" t="s">
        <v>177</v>
      </c>
      <c s="34" t="s">
        <v>888</v>
      </c>
      <c s="35" t="s">
        <v>5</v>
      </c>
      <c s="6" t="s">
        <v>889</v>
      </c>
      <c s="36" t="s">
        <v>244</v>
      </c>
      <c s="37">
        <v>20</v>
      </c>
      <c s="36">
        <v>0</v>
      </c>
      <c s="36">
        <f>ROUND(G130*H130,6)</f>
      </c>
      <c r="L130" s="38">
        <v>0</v>
      </c>
      <c s="32">
        <f>ROUND(ROUND(L130,2)*ROUND(G130,3),2)</f>
      </c>
      <c s="36" t="s">
        <v>62</v>
      </c>
      <c>
        <f>(M130*21)/100</f>
      </c>
      <c t="s">
        <v>28</v>
      </c>
    </row>
    <row r="131" spans="1:5" ht="12.75">
      <c r="A131" s="35" t="s">
        <v>56</v>
      </c>
      <c r="E131" s="39" t="s">
        <v>889</v>
      </c>
    </row>
    <row r="132" spans="1:5" ht="12.75">
      <c r="A132" s="35" t="s">
        <v>57</v>
      </c>
      <c r="E132" s="40" t="s">
        <v>5</v>
      </c>
    </row>
    <row r="133" spans="1:5" ht="89.25">
      <c r="A133" t="s">
        <v>58</v>
      </c>
      <c r="E133" s="39" t="s">
        <v>890</v>
      </c>
    </row>
    <row r="134" spans="1:16" ht="12.75">
      <c r="A134" t="s">
        <v>50</v>
      </c>
      <c s="34" t="s">
        <v>181</v>
      </c>
      <c s="34" t="s">
        <v>676</v>
      </c>
      <c s="35" t="s">
        <v>5</v>
      </c>
      <c s="6" t="s">
        <v>677</v>
      </c>
      <c s="36" t="s">
        <v>202</v>
      </c>
      <c s="37">
        <v>750</v>
      </c>
      <c s="36">
        <v>0</v>
      </c>
      <c s="36">
        <f>ROUND(G134*H134,6)</f>
      </c>
      <c r="L134" s="38">
        <v>0</v>
      </c>
      <c s="32">
        <f>ROUND(ROUND(L134,2)*ROUND(G134,3),2)</f>
      </c>
      <c s="36" t="s">
        <v>55</v>
      </c>
      <c>
        <f>(M134*21)/100</f>
      </c>
      <c t="s">
        <v>28</v>
      </c>
    </row>
    <row r="135" spans="1:5" ht="12.75">
      <c r="A135" s="35" t="s">
        <v>56</v>
      </c>
      <c r="E135" s="39" t="s">
        <v>677</v>
      </c>
    </row>
    <row r="136" spans="1:5" ht="12.75">
      <c r="A136" s="35" t="s">
        <v>57</v>
      </c>
      <c r="E136" s="40" t="s">
        <v>5</v>
      </c>
    </row>
    <row r="137" spans="1:5" ht="191.25">
      <c r="A137" t="s">
        <v>58</v>
      </c>
      <c r="E137" s="39" t="s">
        <v>678</v>
      </c>
    </row>
    <row r="138" spans="1:16" ht="12.75">
      <c r="A138" t="s">
        <v>50</v>
      </c>
      <c s="34" t="s">
        <v>185</v>
      </c>
      <c s="34" t="s">
        <v>891</v>
      </c>
      <c s="35" t="s">
        <v>5</v>
      </c>
      <c s="6" t="s">
        <v>892</v>
      </c>
      <c s="36" t="s">
        <v>202</v>
      </c>
      <c s="37">
        <v>750</v>
      </c>
      <c s="36">
        <v>0</v>
      </c>
      <c s="36">
        <f>ROUND(G138*H138,6)</f>
      </c>
      <c r="L138" s="38">
        <v>0</v>
      </c>
      <c s="32">
        <f>ROUND(ROUND(L138,2)*ROUND(G138,3),2)</f>
      </c>
      <c s="36" t="s">
        <v>55</v>
      </c>
      <c>
        <f>(M138*21)/100</f>
      </c>
      <c t="s">
        <v>28</v>
      </c>
    </row>
    <row r="139" spans="1:5" ht="12.75">
      <c r="A139" s="35" t="s">
        <v>56</v>
      </c>
      <c r="E139" s="39" t="s">
        <v>892</v>
      </c>
    </row>
    <row r="140" spans="1:5" ht="12.75">
      <c r="A140" s="35" t="s">
        <v>57</v>
      </c>
      <c r="E140" s="40" t="s">
        <v>5</v>
      </c>
    </row>
    <row r="141" spans="1:5" ht="89.25">
      <c r="A141" t="s">
        <v>58</v>
      </c>
      <c r="E141" s="39" t="s">
        <v>893</v>
      </c>
    </row>
    <row r="142" spans="1:16" ht="12.75">
      <c r="A142" t="s">
        <v>50</v>
      </c>
      <c s="34" t="s">
        <v>189</v>
      </c>
      <c s="34" t="s">
        <v>894</v>
      </c>
      <c s="35" t="s">
        <v>5</v>
      </c>
      <c s="6" t="s">
        <v>895</v>
      </c>
      <c s="36" t="s">
        <v>54</v>
      </c>
      <c s="37">
        <v>15</v>
      </c>
      <c s="36">
        <v>0</v>
      </c>
      <c s="36">
        <f>ROUND(G142*H142,6)</f>
      </c>
      <c r="L142" s="38">
        <v>0</v>
      </c>
      <c s="32">
        <f>ROUND(ROUND(L142,2)*ROUND(G142,3),2)</f>
      </c>
      <c s="36" t="s">
        <v>55</v>
      </c>
      <c>
        <f>(M142*21)/100</f>
      </c>
      <c t="s">
        <v>28</v>
      </c>
    </row>
    <row r="143" spans="1:5" ht="12.75">
      <c r="A143" s="35" t="s">
        <v>56</v>
      </c>
      <c r="E143" s="39" t="s">
        <v>895</v>
      </c>
    </row>
    <row r="144" spans="1:5" ht="12.75">
      <c r="A144" s="35" t="s">
        <v>57</v>
      </c>
      <c r="E144" s="40" t="s">
        <v>5</v>
      </c>
    </row>
    <row r="145" spans="1:5" ht="140.25">
      <c r="A145" t="s">
        <v>58</v>
      </c>
      <c r="E145" s="39" t="s">
        <v>896</v>
      </c>
    </row>
    <row r="146" spans="1:16" ht="12.75">
      <c r="A146" t="s">
        <v>50</v>
      </c>
      <c s="34" t="s">
        <v>193</v>
      </c>
      <c s="34" t="s">
        <v>897</v>
      </c>
      <c s="35" t="s">
        <v>5</v>
      </c>
      <c s="6" t="s">
        <v>898</v>
      </c>
      <c s="36" t="s">
        <v>54</v>
      </c>
      <c s="37">
        <v>15</v>
      </c>
      <c s="36">
        <v>0</v>
      </c>
      <c s="36">
        <f>ROUND(G146*H146,6)</f>
      </c>
      <c r="L146" s="38">
        <v>0</v>
      </c>
      <c s="32">
        <f>ROUND(ROUND(L146,2)*ROUND(G146,3),2)</f>
      </c>
      <c s="36" t="s">
        <v>55</v>
      </c>
      <c>
        <f>(M146*21)/100</f>
      </c>
      <c t="s">
        <v>28</v>
      </c>
    </row>
    <row r="147" spans="1:5" ht="12.75">
      <c r="A147" s="35" t="s">
        <v>56</v>
      </c>
      <c r="E147" s="39" t="s">
        <v>898</v>
      </c>
    </row>
    <row r="148" spans="1:5" ht="12.75">
      <c r="A148" s="35" t="s">
        <v>57</v>
      </c>
      <c r="E148" s="40" t="s">
        <v>5</v>
      </c>
    </row>
    <row r="149" spans="1:5" ht="89.25">
      <c r="A149" t="s">
        <v>58</v>
      </c>
      <c r="E149" s="39" t="s">
        <v>899</v>
      </c>
    </row>
    <row r="150" spans="1:16" ht="25.5">
      <c r="A150" t="s">
        <v>50</v>
      </c>
      <c s="34" t="s">
        <v>199</v>
      </c>
      <c s="34" t="s">
        <v>900</v>
      </c>
      <c s="35" t="s">
        <v>5</v>
      </c>
      <c s="6" t="s">
        <v>901</v>
      </c>
      <c s="36" t="s">
        <v>202</v>
      </c>
      <c s="37">
        <v>50</v>
      </c>
      <c s="36">
        <v>0</v>
      </c>
      <c s="36">
        <f>ROUND(G150*H150,6)</f>
      </c>
      <c r="L150" s="38">
        <v>0</v>
      </c>
      <c s="32">
        <f>ROUND(ROUND(L150,2)*ROUND(G150,3),2)</f>
      </c>
      <c s="36" t="s">
        <v>55</v>
      </c>
      <c>
        <f>(M150*21)/100</f>
      </c>
      <c t="s">
        <v>28</v>
      </c>
    </row>
    <row r="151" spans="1:5" ht="25.5">
      <c r="A151" s="35" t="s">
        <v>56</v>
      </c>
      <c r="E151" s="39" t="s">
        <v>901</v>
      </c>
    </row>
    <row r="152" spans="1:5" ht="12.75">
      <c r="A152" s="35" t="s">
        <v>57</v>
      </c>
      <c r="E152" s="40" t="s">
        <v>5</v>
      </c>
    </row>
    <row r="153" spans="1:5" ht="242.25">
      <c r="A153" t="s">
        <v>58</v>
      </c>
      <c r="E153" s="39" t="s">
        <v>902</v>
      </c>
    </row>
    <row r="154" spans="1:16" ht="25.5">
      <c r="A154" t="s">
        <v>50</v>
      </c>
      <c s="34" t="s">
        <v>204</v>
      </c>
      <c s="34" t="s">
        <v>903</v>
      </c>
      <c s="35" t="s">
        <v>5</v>
      </c>
      <c s="6" t="s">
        <v>904</v>
      </c>
      <c s="36" t="s">
        <v>202</v>
      </c>
      <c s="37">
        <v>57.5</v>
      </c>
      <c s="36">
        <v>0</v>
      </c>
      <c s="36">
        <f>ROUND(G154*H154,6)</f>
      </c>
      <c r="L154" s="38">
        <v>0</v>
      </c>
      <c s="32">
        <f>ROUND(ROUND(L154,2)*ROUND(G154,3),2)</f>
      </c>
      <c s="36" t="s">
        <v>55</v>
      </c>
      <c>
        <f>(M154*21)/100</f>
      </c>
      <c t="s">
        <v>28</v>
      </c>
    </row>
    <row r="155" spans="1:5" ht="25.5">
      <c r="A155" s="35" t="s">
        <v>56</v>
      </c>
      <c r="E155" s="39" t="s">
        <v>904</v>
      </c>
    </row>
    <row r="156" spans="1:5" ht="12.75">
      <c r="A156" s="35" t="s">
        <v>57</v>
      </c>
      <c r="E156" s="40" t="s">
        <v>5</v>
      </c>
    </row>
    <row r="157" spans="1:5" ht="140.25">
      <c r="A157" t="s">
        <v>58</v>
      </c>
      <c r="E157" s="39" t="s">
        <v>905</v>
      </c>
    </row>
    <row r="158" spans="1:13" ht="12.75">
      <c r="A158" t="s">
        <v>47</v>
      </c>
      <c r="C158" s="31" t="s">
        <v>130</v>
      </c>
      <c r="E158" s="33" t="s">
        <v>906</v>
      </c>
      <c r="J158" s="32">
        <f>0</f>
      </c>
      <c s="32">
        <f>0</f>
      </c>
      <c s="32">
        <f>0+L159+L163+L167+L171+L175+L179+L183+L187+L191+L195+L199+L203+L207</f>
      </c>
      <c s="32">
        <f>0+M159+M163+M167+M171+M175+M179+M183+M187+M191+M195+M199+M203+M207</f>
      </c>
    </row>
    <row r="159" spans="1:16" ht="12.75">
      <c r="A159" t="s">
        <v>50</v>
      </c>
      <c s="34" t="s">
        <v>208</v>
      </c>
      <c s="34" t="s">
        <v>907</v>
      </c>
      <c s="35" t="s">
        <v>5</v>
      </c>
      <c s="6" t="s">
        <v>908</v>
      </c>
      <c s="36" t="s">
        <v>54</v>
      </c>
      <c s="37">
        <v>597</v>
      </c>
      <c s="36">
        <v>0</v>
      </c>
      <c s="36">
        <f>ROUND(G159*H159,6)</f>
      </c>
      <c r="L159" s="38">
        <v>0</v>
      </c>
      <c s="32">
        <f>ROUND(ROUND(L159,2)*ROUND(G159,3),2)</f>
      </c>
      <c s="36" t="s">
        <v>55</v>
      </c>
      <c>
        <f>(M159*21)/100</f>
      </c>
      <c t="s">
        <v>28</v>
      </c>
    </row>
    <row r="160" spans="1:5" ht="12.75">
      <c r="A160" s="35" t="s">
        <v>56</v>
      </c>
      <c r="E160" s="39" t="s">
        <v>908</v>
      </c>
    </row>
    <row r="161" spans="1:5" ht="12.75">
      <c r="A161" s="35" t="s">
        <v>57</v>
      </c>
      <c r="E161" s="40" t="s">
        <v>5</v>
      </c>
    </row>
    <row r="162" spans="1:5" ht="242.25">
      <c r="A162" t="s">
        <v>58</v>
      </c>
      <c r="E162" s="39" t="s">
        <v>909</v>
      </c>
    </row>
    <row r="163" spans="1:16" ht="12.75">
      <c r="A163" t="s">
        <v>50</v>
      </c>
      <c s="34" t="s">
        <v>212</v>
      </c>
      <c s="34" t="s">
        <v>910</v>
      </c>
      <c s="35" t="s">
        <v>5</v>
      </c>
      <c s="6" t="s">
        <v>911</v>
      </c>
      <c s="36" t="s">
        <v>54</v>
      </c>
      <c s="37">
        <v>597</v>
      </c>
      <c s="36">
        <v>0</v>
      </c>
      <c s="36">
        <f>ROUND(G163*H163,6)</f>
      </c>
      <c r="L163" s="38">
        <v>0</v>
      </c>
      <c s="32">
        <f>ROUND(ROUND(L163,2)*ROUND(G163,3),2)</f>
      </c>
      <c s="36" t="s">
        <v>55</v>
      </c>
      <c>
        <f>(M163*21)/100</f>
      </c>
      <c t="s">
        <v>28</v>
      </c>
    </row>
    <row r="164" spans="1:5" ht="12.75">
      <c r="A164" s="35" t="s">
        <v>56</v>
      </c>
      <c r="E164" s="39" t="s">
        <v>911</v>
      </c>
    </row>
    <row r="165" spans="1:5" ht="12.75">
      <c r="A165" s="35" t="s">
        <v>57</v>
      </c>
      <c r="E165" s="40" t="s">
        <v>5</v>
      </c>
    </row>
    <row r="166" spans="1:5" ht="89.25">
      <c r="A166" t="s">
        <v>58</v>
      </c>
      <c r="E166" s="39" t="s">
        <v>912</v>
      </c>
    </row>
    <row r="167" spans="1:16" ht="12.75">
      <c r="A167" t="s">
        <v>50</v>
      </c>
      <c s="34" t="s">
        <v>216</v>
      </c>
      <c s="34" t="s">
        <v>913</v>
      </c>
      <c s="35" t="s">
        <v>5</v>
      </c>
      <c s="6" t="s">
        <v>914</v>
      </c>
      <c s="36" t="s">
        <v>54</v>
      </c>
      <c s="37">
        <v>71</v>
      </c>
      <c s="36">
        <v>0</v>
      </c>
      <c s="36">
        <f>ROUND(G167*H167,6)</f>
      </c>
      <c r="L167" s="38">
        <v>0</v>
      </c>
      <c s="32">
        <f>ROUND(ROUND(L167,2)*ROUND(G167,3),2)</f>
      </c>
      <c s="36" t="s">
        <v>55</v>
      </c>
      <c>
        <f>(M167*21)/100</f>
      </c>
      <c t="s">
        <v>28</v>
      </c>
    </row>
    <row r="168" spans="1:5" ht="12.75">
      <c r="A168" s="35" t="s">
        <v>56</v>
      </c>
      <c r="E168" s="39" t="s">
        <v>914</v>
      </c>
    </row>
    <row r="169" spans="1:5" ht="12.75">
      <c r="A169" s="35" t="s">
        <v>57</v>
      </c>
      <c r="E169" s="40" t="s">
        <v>5</v>
      </c>
    </row>
    <row r="170" spans="1:5" ht="140.25">
      <c r="A170" t="s">
        <v>58</v>
      </c>
      <c r="E170" s="39" t="s">
        <v>915</v>
      </c>
    </row>
    <row r="171" spans="1:16" ht="12.75">
      <c r="A171" t="s">
        <v>50</v>
      </c>
      <c s="34" t="s">
        <v>220</v>
      </c>
      <c s="34" t="s">
        <v>916</v>
      </c>
      <c s="35" t="s">
        <v>5</v>
      </c>
      <c s="6" t="s">
        <v>917</v>
      </c>
      <c s="36" t="s">
        <v>54</v>
      </c>
      <c s="37">
        <v>71</v>
      </c>
      <c s="36">
        <v>0</v>
      </c>
      <c s="36">
        <f>ROUND(G171*H171,6)</f>
      </c>
      <c r="L171" s="38">
        <v>0</v>
      </c>
      <c s="32">
        <f>ROUND(ROUND(L171,2)*ROUND(G171,3),2)</f>
      </c>
      <c s="36" t="s">
        <v>55</v>
      </c>
      <c>
        <f>(M171*21)/100</f>
      </c>
      <c t="s">
        <v>28</v>
      </c>
    </row>
    <row r="172" spans="1:5" ht="12.75">
      <c r="A172" s="35" t="s">
        <v>56</v>
      </c>
      <c r="E172" s="39" t="s">
        <v>917</v>
      </c>
    </row>
    <row r="173" spans="1:5" ht="12.75">
      <c r="A173" s="35" t="s">
        <v>57</v>
      </c>
      <c r="E173" s="40" t="s">
        <v>5</v>
      </c>
    </row>
    <row r="174" spans="1:5" ht="89.25">
      <c r="A174" t="s">
        <v>58</v>
      </c>
      <c r="E174" s="39" t="s">
        <v>918</v>
      </c>
    </row>
    <row r="175" spans="1:16" ht="12.75">
      <c r="A175" t="s">
        <v>50</v>
      </c>
      <c s="34" t="s">
        <v>224</v>
      </c>
      <c s="34" t="s">
        <v>919</v>
      </c>
      <c s="35" t="s">
        <v>5</v>
      </c>
      <c s="6" t="s">
        <v>920</v>
      </c>
      <c s="36" t="s">
        <v>54</v>
      </c>
      <c s="37">
        <v>597</v>
      </c>
      <c s="36">
        <v>0</v>
      </c>
      <c s="36">
        <f>ROUND(G175*H175,6)</f>
      </c>
      <c r="L175" s="38">
        <v>0</v>
      </c>
      <c s="32">
        <f>ROUND(ROUND(L175,2)*ROUND(G175,3),2)</f>
      </c>
      <c s="36" t="s">
        <v>55</v>
      </c>
      <c>
        <f>(M175*21)/100</f>
      </c>
      <c t="s">
        <v>28</v>
      </c>
    </row>
    <row r="176" spans="1:5" ht="12.75">
      <c r="A176" s="35" t="s">
        <v>56</v>
      </c>
      <c r="E176" s="39" t="s">
        <v>920</v>
      </c>
    </row>
    <row r="177" spans="1:5" ht="12.75">
      <c r="A177" s="35" t="s">
        <v>57</v>
      </c>
      <c r="E177" s="40" t="s">
        <v>5</v>
      </c>
    </row>
    <row r="178" spans="1:5" ht="191.25">
      <c r="A178" t="s">
        <v>58</v>
      </c>
      <c r="E178" s="39" t="s">
        <v>921</v>
      </c>
    </row>
    <row r="179" spans="1:16" ht="25.5">
      <c r="A179" t="s">
        <v>50</v>
      </c>
      <c s="34" t="s">
        <v>228</v>
      </c>
      <c s="34" t="s">
        <v>922</v>
      </c>
      <c s="35" t="s">
        <v>5</v>
      </c>
      <c s="6" t="s">
        <v>923</v>
      </c>
      <c s="36" t="s">
        <v>54</v>
      </c>
      <c s="37">
        <v>154</v>
      </c>
      <c s="36">
        <v>0</v>
      </c>
      <c s="36">
        <f>ROUND(G179*H179,6)</f>
      </c>
      <c r="L179" s="38">
        <v>0</v>
      </c>
      <c s="32">
        <f>ROUND(ROUND(L179,2)*ROUND(G179,3),2)</f>
      </c>
      <c s="36" t="s">
        <v>62</v>
      </c>
      <c>
        <f>(M179*21)/100</f>
      </c>
      <c t="s">
        <v>28</v>
      </c>
    </row>
    <row r="180" spans="1:5" ht="25.5">
      <c r="A180" s="35" t="s">
        <v>56</v>
      </c>
      <c r="E180" s="39" t="s">
        <v>923</v>
      </c>
    </row>
    <row r="181" spans="1:5" ht="12.75">
      <c r="A181" s="35" t="s">
        <v>57</v>
      </c>
      <c r="E181" s="40" t="s">
        <v>5</v>
      </c>
    </row>
    <row r="182" spans="1:5" ht="127.5">
      <c r="A182" t="s">
        <v>58</v>
      </c>
      <c r="E182" s="39" t="s">
        <v>924</v>
      </c>
    </row>
    <row r="183" spans="1:16" ht="12.75">
      <c r="A183" t="s">
        <v>50</v>
      </c>
      <c s="34" t="s">
        <v>232</v>
      </c>
      <c s="34" t="s">
        <v>925</v>
      </c>
      <c s="35" t="s">
        <v>5</v>
      </c>
      <c s="6" t="s">
        <v>926</v>
      </c>
      <c s="36" t="s">
        <v>54</v>
      </c>
      <c s="37">
        <v>443</v>
      </c>
      <c s="36">
        <v>0</v>
      </c>
      <c s="36">
        <f>ROUND(G183*H183,6)</f>
      </c>
      <c r="L183" s="38">
        <v>0</v>
      </c>
      <c s="32">
        <f>ROUND(ROUND(L183,2)*ROUND(G183,3),2)</f>
      </c>
      <c s="36" t="s">
        <v>55</v>
      </c>
      <c>
        <f>(M183*21)/100</f>
      </c>
      <c t="s">
        <v>28</v>
      </c>
    </row>
    <row r="184" spans="1:5" ht="12.75">
      <c r="A184" s="35" t="s">
        <v>56</v>
      </c>
      <c r="E184" s="39" t="s">
        <v>926</v>
      </c>
    </row>
    <row r="185" spans="1:5" ht="12.75">
      <c r="A185" s="35" t="s">
        <v>57</v>
      </c>
      <c r="E185" s="40" t="s">
        <v>5</v>
      </c>
    </row>
    <row r="186" spans="1:5" ht="89.25">
      <c r="A186" t="s">
        <v>58</v>
      </c>
      <c r="E186" s="39" t="s">
        <v>927</v>
      </c>
    </row>
    <row r="187" spans="1:16" ht="12.75">
      <c r="A187" t="s">
        <v>50</v>
      </c>
      <c s="34" t="s">
        <v>236</v>
      </c>
      <c s="34" t="s">
        <v>928</v>
      </c>
      <c s="35" t="s">
        <v>5</v>
      </c>
      <c s="6" t="s">
        <v>929</v>
      </c>
      <c s="36" t="s">
        <v>54</v>
      </c>
      <c s="37">
        <v>443</v>
      </c>
      <c s="36">
        <v>0</v>
      </c>
      <c s="36">
        <f>ROUND(G187*H187,6)</f>
      </c>
      <c r="L187" s="38">
        <v>0</v>
      </c>
      <c s="32">
        <f>ROUND(ROUND(L187,2)*ROUND(G187,3),2)</f>
      </c>
      <c s="36" t="s">
        <v>55</v>
      </c>
      <c>
        <f>(M187*21)/100</f>
      </c>
      <c t="s">
        <v>28</v>
      </c>
    </row>
    <row r="188" spans="1:5" ht="12.75">
      <c r="A188" s="35" t="s">
        <v>56</v>
      </c>
      <c r="E188" s="39" t="s">
        <v>929</v>
      </c>
    </row>
    <row r="189" spans="1:5" ht="12.75">
      <c r="A189" s="35" t="s">
        <v>57</v>
      </c>
      <c r="E189" s="40" t="s">
        <v>5</v>
      </c>
    </row>
    <row r="190" spans="1:5" ht="89.25">
      <c r="A190" t="s">
        <v>58</v>
      </c>
      <c r="E190" s="39" t="s">
        <v>930</v>
      </c>
    </row>
    <row r="191" spans="1:16" ht="12.75">
      <c r="A191" t="s">
        <v>50</v>
      </c>
      <c s="34" t="s">
        <v>241</v>
      </c>
      <c s="34" t="s">
        <v>931</v>
      </c>
      <c s="35" t="s">
        <v>5</v>
      </c>
      <c s="6" t="s">
        <v>932</v>
      </c>
      <c s="36" t="s">
        <v>54</v>
      </c>
      <c s="37">
        <v>443</v>
      </c>
      <c s="36">
        <v>0</v>
      </c>
      <c s="36">
        <f>ROUND(G191*H191,6)</f>
      </c>
      <c r="L191" s="38">
        <v>0</v>
      </c>
      <c s="32">
        <f>ROUND(ROUND(L191,2)*ROUND(G191,3),2)</f>
      </c>
      <c s="36" t="s">
        <v>55</v>
      </c>
      <c>
        <f>(M191*21)/100</f>
      </c>
      <c t="s">
        <v>28</v>
      </c>
    </row>
    <row r="192" spans="1:5" ht="12.75">
      <c r="A192" s="35" t="s">
        <v>56</v>
      </c>
      <c r="E192" s="39" t="s">
        <v>932</v>
      </c>
    </row>
    <row r="193" spans="1:5" ht="12.75">
      <c r="A193" s="35" t="s">
        <v>57</v>
      </c>
      <c r="E193" s="40" t="s">
        <v>5</v>
      </c>
    </row>
    <row r="194" spans="1:5" ht="89.25">
      <c r="A194" t="s">
        <v>58</v>
      </c>
      <c r="E194" s="39" t="s">
        <v>933</v>
      </c>
    </row>
    <row r="195" spans="1:16" ht="12.75">
      <c r="A195" t="s">
        <v>50</v>
      </c>
      <c s="34" t="s">
        <v>246</v>
      </c>
      <c s="34" t="s">
        <v>269</v>
      </c>
      <c s="35" t="s">
        <v>5</v>
      </c>
      <c s="6" t="s">
        <v>270</v>
      </c>
      <c s="36" t="s">
        <v>54</v>
      </c>
      <c s="37">
        <v>3</v>
      </c>
      <c s="36">
        <v>0</v>
      </c>
      <c s="36">
        <f>ROUND(G195*H195,6)</f>
      </c>
      <c r="L195" s="38">
        <v>0</v>
      </c>
      <c s="32">
        <f>ROUND(ROUND(L195,2)*ROUND(G195,3),2)</f>
      </c>
      <c s="36" t="s">
        <v>55</v>
      </c>
      <c>
        <f>(M195*21)/100</f>
      </c>
      <c t="s">
        <v>28</v>
      </c>
    </row>
    <row r="196" spans="1:5" ht="12.75">
      <c r="A196" s="35" t="s">
        <v>56</v>
      </c>
      <c r="E196" s="39" t="s">
        <v>270</v>
      </c>
    </row>
    <row r="197" spans="1:5" ht="12.75">
      <c r="A197" s="35" t="s">
        <v>57</v>
      </c>
      <c r="E197" s="40" t="s">
        <v>5</v>
      </c>
    </row>
    <row r="198" spans="1:5" ht="140.25">
      <c r="A198" t="s">
        <v>58</v>
      </c>
      <c r="E198" s="39" t="s">
        <v>271</v>
      </c>
    </row>
    <row r="199" spans="1:16" ht="12.75">
      <c r="A199" t="s">
        <v>50</v>
      </c>
      <c s="34" t="s">
        <v>250</v>
      </c>
      <c s="34" t="s">
        <v>934</v>
      </c>
      <c s="35" t="s">
        <v>5</v>
      </c>
      <c s="6" t="s">
        <v>935</v>
      </c>
      <c s="36" t="s">
        <v>54</v>
      </c>
      <c s="37">
        <v>3</v>
      </c>
      <c s="36">
        <v>0</v>
      </c>
      <c s="36">
        <f>ROUND(G199*H199,6)</f>
      </c>
      <c r="L199" s="38">
        <v>0</v>
      </c>
      <c s="32">
        <f>ROUND(ROUND(L199,2)*ROUND(G199,3),2)</f>
      </c>
      <c s="36" t="s">
        <v>55</v>
      </c>
      <c>
        <f>(M199*21)/100</f>
      </c>
      <c t="s">
        <v>28</v>
      </c>
    </row>
    <row r="200" spans="1:5" ht="12.75">
      <c r="A200" s="35" t="s">
        <v>56</v>
      </c>
      <c r="E200" s="39" t="s">
        <v>935</v>
      </c>
    </row>
    <row r="201" spans="1:5" ht="12.75">
      <c r="A201" s="35" t="s">
        <v>57</v>
      </c>
      <c r="E201" s="40" t="s">
        <v>5</v>
      </c>
    </row>
    <row r="202" spans="1:5" ht="89.25">
      <c r="A202" t="s">
        <v>58</v>
      </c>
      <c r="E202" s="39" t="s">
        <v>936</v>
      </c>
    </row>
    <row r="203" spans="1:16" ht="12.75">
      <c r="A203" t="s">
        <v>50</v>
      </c>
      <c s="34" t="s">
        <v>254</v>
      </c>
      <c s="34" t="s">
        <v>937</v>
      </c>
      <c s="35" t="s">
        <v>5</v>
      </c>
      <c s="6" t="s">
        <v>938</v>
      </c>
      <c s="36" t="s">
        <v>54</v>
      </c>
      <c s="37">
        <v>44</v>
      </c>
      <c s="36">
        <v>0</v>
      </c>
      <c s="36">
        <f>ROUND(G203*H203,6)</f>
      </c>
      <c r="L203" s="38">
        <v>0</v>
      </c>
      <c s="32">
        <f>ROUND(ROUND(L203,2)*ROUND(G203,3),2)</f>
      </c>
      <c s="36" t="s">
        <v>55</v>
      </c>
      <c>
        <f>(M203*21)/100</f>
      </c>
      <c t="s">
        <v>28</v>
      </c>
    </row>
    <row r="204" spans="1:5" ht="12.75">
      <c r="A204" s="35" t="s">
        <v>56</v>
      </c>
      <c r="E204" s="39" t="s">
        <v>938</v>
      </c>
    </row>
    <row r="205" spans="1:5" ht="12.75">
      <c r="A205" s="35" t="s">
        <v>57</v>
      </c>
      <c r="E205" s="40" t="s">
        <v>5</v>
      </c>
    </row>
    <row r="206" spans="1:5" ht="140.25">
      <c r="A206" t="s">
        <v>58</v>
      </c>
      <c r="E206" s="39" t="s">
        <v>939</v>
      </c>
    </row>
    <row r="207" spans="1:16" ht="25.5">
      <c r="A207" t="s">
        <v>50</v>
      </c>
      <c s="34" t="s">
        <v>255</v>
      </c>
      <c s="34" t="s">
        <v>940</v>
      </c>
      <c s="35" t="s">
        <v>5</v>
      </c>
      <c s="6" t="s">
        <v>941</v>
      </c>
      <c s="36" t="s">
        <v>54</v>
      </c>
      <c s="37">
        <v>44</v>
      </c>
      <c s="36">
        <v>0</v>
      </c>
      <c s="36">
        <f>ROUND(G207*H207,6)</f>
      </c>
      <c r="L207" s="38">
        <v>0</v>
      </c>
      <c s="32">
        <f>ROUND(ROUND(L207,2)*ROUND(G207,3),2)</f>
      </c>
      <c s="36" t="s">
        <v>55</v>
      </c>
      <c>
        <f>(M207*21)/100</f>
      </c>
      <c t="s">
        <v>28</v>
      </c>
    </row>
    <row r="208" spans="1:5" ht="25.5">
      <c r="A208" s="35" t="s">
        <v>56</v>
      </c>
      <c r="E208" s="39" t="s">
        <v>941</v>
      </c>
    </row>
    <row r="209" spans="1:5" ht="12.75">
      <c r="A209" s="35" t="s">
        <v>57</v>
      </c>
      <c r="E209" s="40" t="s">
        <v>5</v>
      </c>
    </row>
    <row r="210" spans="1:5" ht="140.25">
      <c r="A210" t="s">
        <v>58</v>
      </c>
      <c r="E210" s="39" t="s">
        <v>942</v>
      </c>
    </row>
    <row r="211" spans="1:13" ht="12.75">
      <c r="A211" t="s">
        <v>47</v>
      </c>
      <c r="C211" s="31" t="s">
        <v>167</v>
      </c>
      <c r="E211" s="33" t="s">
        <v>943</v>
      </c>
      <c r="J211" s="32">
        <f>0</f>
      </c>
      <c s="32">
        <f>0</f>
      </c>
      <c s="32">
        <f>0+L212+L216+L220+L224+L228+L232+L236+L240+L244+L248+L252+L256+L260+L264+L268+L272+L276+L280+L284+L288</f>
      </c>
      <c s="32">
        <f>0+M212+M216+M220+M224+M228+M232+M236+M240+M244+M248+M252+M256+M260+M264+M268+M272+M276+M280+M284+M288</f>
      </c>
    </row>
    <row r="212" spans="1:16" ht="12.75">
      <c r="A212" t="s">
        <v>50</v>
      </c>
      <c s="34" t="s">
        <v>256</v>
      </c>
      <c s="34" t="s">
        <v>944</v>
      </c>
      <c s="35" t="s">
        <v>5</v>
      </c>
      <c s="6" t="s">
        <v>945</v>
      </c>
      <c s="36" t="s">
        <v>202</v>
      </c>
      <c s="37">
        <v>80</v>
      </c>
      <c s="36">
        <v>0</v>
      </c>
      <c s="36">
        <f>ROUND(G212*H212,6)</f>
      </c>
      <c r="L212" s="38">
        <v>0</v>
      </c>
      <c s="32">
        <f>ROUND(ROUND(L212,2)*ROUND(G212,3),2)</f>
      </c>
      <c s="36" t="s">
        <v>55</v>
      </c>
      <c>
        <f>(M212*21)/100</f>
      </c>
      <c t="s">
        <v>28</v>
      </c>
    </row>
    <row r="213" spans="1:5" ht="12.75">
      <c r="A213" s="35" t="s">
        <v>56</v>
      </c>
      <c r="E213" s="39" t="s">
        <v>945</v>
      </c>
    </row>
    <row r="214" spans="1:5" ht="12.75">
      <c r="A214" s="35" t="s">
        <v>57</v>
      </c>
      <c r="E214" s="40" t="s">
        <v>5</v>
      </c>
    </row>
    <row r="215" spans="1:5" ht="191.25">
      <c r="A215" t="s">
        <v>58</v>
      </c>
      <c r="E215" s="39" t="s">
        <v>946</v>
      </c>
    </row>
    <row r="216" spans="1:16" ht="12.75">
      <c r="A216" t="s">
        <v>50</v>
      </c>
      <c s="34" t="s">
        <v>260</v>
      </c>
      <c s="34" t="s">
        <v>91</v>
      </c>
      <c s="35" t="s">
        <v>5</v>
      </c>
      <c s="6" t="s">
        <v>947</v>
      </c>
      <c s="36" t="s">
        <v>202</v>
      </c>
      <c s="37">
        <v>50</v>
      </c>
      <c s="36">
        <v>0</v>
      </c>
      <c s="36">
        <f>ROUND(G216*H216,6)</f>
      </c>
      <c r="L216" s="38">
        <v>0</v>
      </c>
      <c s="32">
        <f>ROUND(ROUND(L216,2)*ROUND(G216,3),2)</f>
      </c>
      <c s="36" t="s">
        <v>62</v>
      </c>
      <c>
        <f>(M216*21)/100</f>
      </c>
      <c t="s">
        <v>28</v>
      </c>
    </row>
    <row r="217" spans="1:5" ht="12.75">
      <c r="A217" s="35" t="s">
        <v>56</v>
      </c>
      <c r="E217" s="39" t="s">
        <v>947</v>
      </c>
    </row>
    <row r="218" spans="1:5" ht="12.75">
      <c r="A218" s="35" t="s">
        <v>57</v>
      </c>
      <c r="E218" s="40" t="s">
        <v>5</v>
      </c>
    </row>
    <row r="219" spans="1:5" ht="89.25">
      <c r="A219" t="s">
        <v>58</v>
      </c>
      <c r="E219" s="39" t="s">
        <v>948</v>
      </c>
    </row>
    <row r="220" spans="1:16" ht="12.75">
      <c r="A220" t="s">
        <v>50</v>
      </c>
      <c s="34" t="s">
        <v>264</v>
      </c>
      <c s="34" t="s">
        <v>949</v>
      </c>
      <c s="35" t="s">
        <v>5</v>
      </c>
      <c s="6" t="s">
        <v>950</v>
      </c>
      <c s="36" t="s">
        <v>202</v>
      </c>
      <c s="37">
        <v>30</v>
      </c>
      <c s="36">
        <v>0</v>
      </c>
      <c s="36">
        <f>ROUND(G220*H220,6)</f>
      </c>
      <c r="L220" s="38">
        <v>0</v>
      </c>
      <c s="32">
        <f>ROUND(ROUND(L220,2)*ROUND(G220,3),2)</f>
      </c>
      <c s="36" t="s">
        <v>62</v>
      </c>
      <c>
        <f>(M220*21)/100</f>
      </c>
      <c t="s">
        <v>28</v>
      </c>
    </row>
    <row r="221" spans="1:5" ht="12.75">
      <c r="A221" s="35" t="s">
        <v>56</v>
      </c>
      <c r="E221" s="39" t="s">
        <v>950</v>
      </c>
    </row>
    <row r="222" spans="1:5" ht="12.75">
      <c r="A222" s="35" t="s">
        <v>57</v>
      </c>
      <c r="E222" s="40" t="s">
        <v>5</v>
      </c>
    </row>
    <row r="223" spans="1:5" ht="89.25">
      <c r="A223" t="s">
        <v>58</v>
      </c>
      <c r="E223" s="39" t="s">
        <v>951</v>
      </c>
    </row>
    <row r="224" spans="1:16" ht="12.75">
      <c r="A224" t="s">
        <v>50</v>
      </c>
      <c s="34" t="s">
        <v>268</v>
      </c>
      <c s="34" t="s">
        <v>952</v>
      </c>
      <c s="35" t="s">
        <v>5</v>
      </c>
      <c s="6" t="s">
        <v>953</v>
      </c>
      <c s="36" t="s">
        <v>202</v>
      </c>
      <c s="37">
        <v>390</v>
      </c>
      <c s="36">
        <v>0</v>
      </c>
      <c s="36">
        <f>ROUND(G224*H224,6)</f>
      </c>
      <c r="L224" s="38">
        <v>0</v>
      </c>
      <c s="32">
        <f>ROUND(ROUND(L224,2)*ROUND(G224,3),2)</f>
      </c>
      <c s="36" t="s">
        <v>55</v>
      </c>
      <c>
        <f>(M224*21)/100</f>
      </c>
      <c t="s">
        <v>28</v>
      </c>
    </row>
    <row r="225" spans="1:5" ht="12.75">
      <c r="A225" s="35" t="s">
        <v>56</v>
      </c>
      <c r="E225" s="39" t="s">
        <v>953</v>
      </c>
    </row>
    <row r="226" spans="1:5" ht="12.75">
      <c r="A226" s="35" t="s">
        <v>57</v>
      </c>
      <c r="E226" s="40" t="s">
        <v>5</v>
      </c>
    </row>
    <row r="227" spans="1:5" ht="191.25">
      <c r="A227" t="s">
        <v>58</v>
      </c>
      <c r="E227" s="39" t="s">
        <v>954</v>
      </c>
    </row>
    <row r="228" spans="1:16" ht="12.75">
      <c r="A228" t="s">
        <v>50</v>
      </c>
      <c s="34" t="s">
        <v>272</v>
      </c>
      <c s="34" t="s">
        <v>955</v>
      </c>
      <c s="35" t="s">
        <v>5</v>
      </c>
      <c s="6" t="s">
        <v>956</v>
      </c>
      <c s="36" t="s">
        <v>202</v>
      </c>
      <c s="37">
        <v>15</v>
      </c>
      <c s="36">
        <v>0</v>
      </c>
      <c s="36">
        <f>ROUND(G228*H228,6)</f>
      </c>
      <c r="L228" s="38">
        <v>0</v>
      </c>
      <c s="32">
        <f>ROUND(ROUND(L228,2)*ROUND(G228,3),2)</f>
      </c>
      <c s="36" t="s">
        <v>62</v>
      </c>
      <c>
        <f>(M228*21)/100</f>
      </c>
      <c t="s">
        <v>28</v>
      </c>
    </row>
    <row r="229" spans="1:5" ht="12.75">
      <c r="A229" s="35" t="s">
        <v>56</v>
      </c>
      <c r="E229" s="39" t="s">
        <v>956</v>
      </c>
    </row>
    <row r="230" spans="1:5" ht="12.75">
      <c r="A230" s="35" t="s">
        <v>57</v>
      </c>
      <c r="E230" s="40" t="s">
        <v>5</v>
      </c>
    </row>
    <row r="231" spans="1:5" ht="89.25">
      <c r="A231" t="s">
        <v>58</v>
      </c>
      <c r="E231" s="39" t="s">
        <v>957</v>
      </c>
    </row>
    <row r="232" spans="1:16" ht="12.75">
      <c r="A232" t="s">
        <v>50</v>
      </c>
      <c s="34" t="s">
        <v>276</v>
      </c>
      <c s="34" t="s">
        <v>99</v>
      </c>
      <c s="35" t="s">
        <v>5</v>
      </c>
      <c s="6" t="s">
        <v>958</v>
      </c>
      <c s="36" t="s">
        <v>202</v>
      </c>
      <c s="37">
        <v>185</v>
      </c>
      <c s="36">
        <v>0</v>
      </c>
      <c s="36">
        <f>ROUND(G232*H232,6)</f>
      </c>
      <c r="L232" s="38">
        <v>0</v>
      </c>
      <c s="32">
        <f>ROUND(ROUND(L232,2)*ROUND(G232,3),2)</f>
      </c>
      <c s="36" t="s">
        <v>62</v>
      </c>
      <c>
        <f>(M232*21)/100</f>
      </c>
      <c t="s">
        <v>28</v>
      </c>
    </row>
    <row r="233" spans="1:5" ht="12.75">
      <c r="A233" s="35" t="s">
        <v>56</v>
      </c>
      <c r="E233" s="39" t="s">
        <v>958</v>
      </c>
    </row>
    <row r="234" spans="1:5" ht="12.75">
      <c r="A234" s="35" t="s">
        <v>57</v>
      </c>
      <c r="E234" s="40" t="s">
        <v>5</v>
      </c>
    </row>
    <row r="235" spans="1:5" ht="89.25">
      <c r="A235" t="s">
        <v>58</v>
      </c>
      <c r="E235" s="39" t="s">
        <v>959</v>
      </c>
    </row>
    <row r="236" spans="1:16" ht="12.75">
      <c r="A236" t="s">
        <v>50</v>
      </c>
      <c s="34" t="s">
        <v>280</v>
      </c>
      <c s="34" t="s">
        <v>111</v>
      </c>
      <c s="35" t="s">
        <v>5</v>
      </c>
      <c s="6" t="s">
        <v>960</v>
      </c>
      <c s="36" t="s">
        <v>202</v>
      </c>
      <c s="37">
        <v>75</v>
      </c>
      <c s="36">
        <v>0</v>
      </c>
      <c s="36">
        <f>ROUND(G236*H236,6)</f>
      </c>
      <c r="L236" s="38">
        <v>0</v>
      </c>
      <c s="32">
        <f>ROUND(ROUND(L236,2)*ROUND(G236,3),2)</f>
      </c>
      <c s="36" t="s">
        <v>62</v>
      </c>
      <c>
        <f>(M236*21)/100</f>
      </c>
      <c t="s">
        <v>28</v>
      </c>
    </row>
    <row r="237" spans="1:5" ht="12.75">
      <c r="A237" s="35" t="s">
        <v>56</v>
      </c>
      <c r="E237" s="39" t="s">
        <v>960</v>
      </c>
    </row>
    <row r="238" spans="1:5" ht="12.75">
      <c r="A238" s="35" t="s">
        <v>57</v>
      </c>
      <c r="E238" s="40" t="s">
        <v>5</v>
      </c>
    </row>
    <row r="239" spans="1:5" ht="89.25">
      <c r="A239" t="s">
        <v>58</v>
      </c>
      <c r="E239" s="39" t="s">
        <v>961</v>
      </c>
    </row>
    <row r="240" spans="1:16" ht="12.75">
      <c r="A240" t="s">
        <v>50</v>
      </c>
      <c s="34" t="s">
        <v>284</v>
      </c>
      <c s="34" t="s">
        <v>962</v>
      </c>
      <c s="35" t="s">
        <v>5</v>
      </c>
      <c s="6" t="s">
        <v>963</v>
      </c>
      <c s="36" t="s">
        <v>202</v>
      </c>
      <c s="37">
        <v>80</v>
      </c>
      <c s="36">
        <v>0</v>
      </c>
      <c s="36">
        <f>ROUND(G240*H240,6)</f>
      </c>
      <c r="L240" s="38">
        <v>0</v>
      </c>
      <c s="32">
        <f>ROUND(ROUND(L240,2)*ROUND(G240,3),2)</f>
      </c>
      <c s="36" t="s">
        <v>62</v>
      </c>
      <c>
        <f>(M240*21)/100</f>
      </c>
      <c t="s">
        <v>28</v>
      </c>
    </row>
    <row r="241" spans="1:5" ht="12.75">
      <c r="A241" s="35" t="s">
        <v>56</v>
      </c>
      <c r="E241" s="39" t="s">
        <v>963</v>
      </c>
    </row>
    <row r="242" spans="1:5" ht="12.75">
      <c r="A242" s="35" t="s">
        <v>57</v>
      </c>
      <c r="E242" s="40" t="s">
        <v>5</v>
      </c>
    </row>
    <row r="243" spans="1:5" ht="89.25">
      <c r="A243" t="s">
        <v>58</v>
      </c>
      <c r="E243" s="39" t="s">
        <v>964</v>
      </c>
    </row>
    <row r="244" spans="1:16" ht="12.75">
      <c r="A244" t="s">
        <v>50</v>
      </c>
      <c s="34" t="s">
        <v>288</v>
      </c>
      <c s="34" t="s">
        <v>965</v>
      </c>
      <c s="35" t="s">
        <v>5</v>
      </c>
      <c s="6" t="s">
        <v>966</v>
      </c>
      <c s="36" t="s">
        <v>202</v>
      </c>
      <c s="37">
        <v>35</v>
      </c>
      <c s="36">
        <v>0</v>
      </c>
      <c s="36">
        <f>ROUND(G244*H244,6)</f>
      </c>
      <c r="L244" s="38">
        <v>0</v>
      </c>
      <c s="32">
        <f>ROUND(ROUND(L244,2)*ROUND(G244,3),2)</f>
      </c>
      <c s="36" t="s">
        <v>62</v>
      </c>
      <c>
        <f>(M244*21)/100</f>
      </c>
      <c t="s">
        <v>28</v>
      </c>
    </row>
    <row r="245" spans="1:5" ht="12.75">
      <c r="A245" s="35" t="s">
        <v>56</v>
      </c>
      <c r="E245" s="39" t="s">
        <v>966</v>
      </c>
    </row>
    <row r="246" spans="1:5" ht="12.75">
      <c r="A246" s="35" t="s">
        <v>57</v>
      </c>
      <c r="E246" s="40" t="s">
        <v>5</v>
      </c>
    </row>
    <row r="247" spans="1:5" ht="89.25">
      <c r="A247" t="s">
        <v>58</v>
      </c>
      <c r="E247" s="39" t="s">
        <v>967</v>
      </c>
    </row>
    <row r="248" spans="1:16" ht="12.75">
      <c r="A248" t="s">
        <v>50</v>
      </c>
      <c s="34" t="s">
        <v>292</v>
      </c>
      <c s="34" t="s">
        <v>968</v>
      </c>
      <c s="35" t="s">
        <v>5</v>
      </c>
      <c s="6" t="s">
        <v>969</v>
      </c>
      <c s="36" t="s">
        <v>202</v>
      </c>
      <c s="37">
        <v>45</v>
      </c>
      <c s="36">
        <v>0</v>
      </c>
      <c s="36">
        <f>ROUND(G248*H248,6)</f>
      </c>
      <c r="L248" s="38">
        <v>0</v>
      </c>
      <c s="32">
        <f>ROUND(ROUND(L248,2)*ROUND(G248,3),2)</f>
      </c>
      <c s="36" t="s">
        <v>55</v>
      </c>
      <c>
        <f>(M248*21)/100</f>
      </c>
      <c t="s">
        <v>28</v>
      </c>
    </row>
    <row r="249" spans="1:5" ht="12.75">
      <c r="A249" s="35" t="s">
        <v>56</v>
      </c>
      <c r="E249" s="39" t="s">
        <v>969</v>
      </c>
    </row>
    <row r="250" spans="1:5" ht="12.75">
      <c r="A250" s="35" t="s">
        <v>57</v>
      </c>
      <c r="E250" s="40" t="s">
        <v>5</v>
      </c>
    </row>
    <row r="251" spans="1:5" ht="191.25">
      <c r="A251" t="s">
        <v>58</v>
      </c>
      <c r="E251" s="39" t="s">
        <v>970</v>
      </c>
    </row>
    <row r="252" spans="1:16" ht="12.75">
      <c r="A252" t="s">
        <v>50</v>
      </c>
      <c s="34" t="s">
        <v>296</v>
      </c>
      <c s="34" t="s">
        <v>107</v>
      </c>
      <c s="35" t="s">
        <v>5</v>
      </c>
      <c s="6" t="s">
        <v>971</v>
      </c>
      <c s="36" t="s">
        <v>202</v>
      </c>
      <c s="37">
        <v>45</v>
      </c>
      <c s="36">
        <v>0</v>
      </c>
      <c s="36">
        <f>ROUND(G252*H252,6)</f>
      </c>
      <c r="L252" s="38">
        <v>0</v>
      </c>
      <c s="32">
        <f>ROUND(ROUND(L252,2)*ROUND(G252,3),2)</f>
      </c>
      <c s="36" t="s">
        <v>62</v>
      </c>
      <c>
        <f>(M252*21)/100</f>
      </c>
      <c t="s">
        <v>28</v>
      </c>
    </row>
    <row r="253" spans="1:5" ht="12.75">
      <c r="A253" s="35" t="s">
        <v>56</v>
      </c>
      <c r="E253" s="39" t="s">
        <v>971</v>
      </c>
    </row>
    <row r="254" spans="1:5" ht="12.75">
      <c r="A254" s="35" t="s">
        <v>57</v>
      </c>
      <c r="E254" s="40" t="s">
        <v>5</v>
      </c>
    </row>
    <row r="255" spans="1:5" ht="89.25">
      <c r="A255" t="s">
        <v>58</v>
      </c>
      <c r="E255" s="39" t="s">
        <v>972</v>
      </c>
    </row>
    <row r="256" spans="1:16" ht="12.75">
      <c r="A256" t="s">
        <v>50</v>
      </c>
      <c s="34" t="s">
        <v>300</v>
      </c>
      <c s="34" t="s">
        <v>329</v>
      </c>
      <c s="35" t="s">
        <v>5</v>
      </c>
      <c s="6" t="s">
        <v>330</v>
      </c>
      <c s="36" t="s">
        <v>202</v>
      </c>
      <c s="37">
        <v>8000</v>
      </c>
      <c s="36">
        <v>0</v>
      </c>
      <c s="36">
        <f>ROUND(G256*H256,6)</f>
      </c>
      <c r="L256" s="38">
        <v>0</v>
      </c>
      <c s="32">
        <f>ROUND(ROUND(L256,2)*ROUND(G256,3),2)</f>
      </c>
      <c s="36" t="s">
        <v>55</v>
      </c>
      <c>
        <f>(M256*21)/100</f>
      </c>
      <c t="s">
        <v>28</v>
      </c>
    </row>
    <row r="257" spans="1:5" ht="12.75">
      <c r="A257" s="35" t="s">
        <v>56</v>
      </c>
      <c r="E257" s="39" t="s">
        <v>330</v>
      </c>
    </row>
    <row r="258" spans="1:5" ht="12.75">
      <c r="A258" s="35" t="s">
        <v>57</v>
      </c>
      <c r="E258" s="40" t="s">
        <v>5</v>
      </c>
    </row>
    <row r="259" spans="1:5" ht="140.25">
      <c r="A259" t="s">
        <v>58</v>
      </c>
      <c r="E259" s="39" t="s">
        <v>331</v>
      </c>
    </row>
    <row r="260" spans="1:16" ht="12.75">
      <c r="A260" t="s">
        <v>50</v>
      </c>
      <c s="34" t="s">
        <v>304</v>
      </c>
      <c s="34" t="s">
        <v>337</v>
      </c>
      <c s="35" t="s">
        <v>5</v>
      </c>
      <c s="6" t="s">
        <v>338</v>
      </c>
      <c s="36" t="s">
        <v>202</v>
      </c>
      <c s="37">
        <v>3000</v>
      </c>
      <c s="36">
        <v>0</v>
      </c>
      <c s="36">
        <f>ROUND(G260*H260,6)</f>
      </c>
      <c r="L260" s="38">
        <v>0</v>
      </c>
      <c s="32">
        <f>ROUND(ROUND(L260,2)*ROUND(G260,3),2)</f>
      </c>
      <c s="36" t="s">
        <v>55</v>
      </c>
      <c>
        <f>(M260*21)/100</f>
      </c>
      <c t="s">
        <v>28</v>
      </c>
    </row>
    <row r="261" spans="1:5" ht="12.75">
      <c r="A261" s="35" t="s">
        <v>56</v>
      </c>
      <c r="E261" s="39" t="s">
        <v>338</v>
      </c>
    </row>
    <row r="262" spans="1:5" ht="12.75">
      <c r="A262" s="35" t="s">
        <v>57</v>
      </c>
      <c r="E262" s="40" t="s">
        <v>5</v>
      </c>
    </row>
    <row r="263" spans="1:5" ht="89.25">
      <c r="A263" t="s">
        <v>58</v>
      </c>
      <c r="E263" s="39" t="s">
        <v>339</v>
      </c>
    </row>
    <row r="264" spans="1:16" ht="12.75">
      <c r="A264" t="s">
        <v>50</v>
      </c>
      <c s="34" t="s">
        <v>308</v>
      </c>
      <c s="34" t="s">
        <v>973</v>
      </c>
      <c s="35" t="s">
        <v>5</v>
      </c>
      <c s="6" t="s">
        <v>974</v>
      </c>
      <c s="36" t="s">
        <v>202</v>
      </c>
      <c s="37">
        <v>5000</v>
      </c>
      <c s="36">
        <v>0</v>
      </c>
      <c s="36">
        <f>ROUND(G264*H264,6)</f>
      </c>
      <c r="L264" s="38">
        <v>0</v>
      </c>
      <c s="32">
        <f>ROUND(ROUND(L264,2)*ROUND(G264,3),2)</f>
      </c>
      <c s="36" t="s">
        <v>55</v>
      </c>
      <c>
        <f>(M264*21)/100</f>
      </c>
      <c t="s">
        <v>28</v>
      </c>
    </row>
    <row r="265" spans="1:5" ht="12.75">
      <c r="A265" s="35" t="s">
        <v>56</v>
      </c>
      <c r="E265" s="39" t="s">
        <v>974</v>
      </c>
    </row>
    <row r="266" spans="1:5" ht="12.75">
      <c r="A266" s="35" t="s">
        <v>57</v>
      </c>
      <c r="E266" s="40" t="s">
        <v>5</v>
      </c>
    </row>
    <row r="267" spans="1:5" ht="89.25">
      <c r="A267" t="s">
        <v>58</v>
      </c>
      <c r="E267" s="39" t="s">
        <v>975</v>
      </c>
    </row>
    <row r="268" spans="1:16" ht="12.75">
      <c r="A268" t="s">
        <v>50</v>
      </c>
      <c s="34" t="s">
        <v>312</v>
      </c>
      <c s="34" t="s">
        <v>564</v>
      </c>
      <c s="35" t="s">
        <v>5</v>
      </c>
      <c s="6" t="s">
        <v>565</v>
      </c>
      <c s="36" t="s">
        <v>202</v>
      </c>
      <c s="37">
        <v>3000</v>
      </c>
      <c s="36">
        <v>0</v>
      </c>
      <c s="36">
        <f>ROUND(G268*H268,6)</f>
      </c>
      <c r="L268" s="38">
        <v>0</v>
      </c>
      <c s="32">
        <f>ROUND(ROUND(L268,2)*ROUND(G268,3),2)</f>
      </c>
      <c s="36" t="s">
        <v>55</v>
      </c>
      <c>
        <f>(M268*21)/100</f>
      </c>
      <c t="s">
        <v>28</v>
      </c>
    </row>
    <row r="269" spans="1:5" ht="12.75">
      <c r="A269" s="35" t="s">
        <v>56</v>
      </c>
      <c r="E269" s="39" t="s">
        <v>565</v>
      </c>
    </row>
    <row r="270" spans="1:5" ht="12.75">
      <c r="A270" s="35" t="s">
        <v>57</v>
      </c>
      <c r="E270" s="40" t="s">
        <v>5</v>
      </c>
    </row>
    <row r="271" spans="1:5" ht="140.25">
      <c r="A271" t="s">
        <v>58</v>
      </c>
      <c r="E271" s="39" t="s">
        <v>566</v>
      </c>
    </row>
    <row r="272" spans="1:16" ht="12.75">
      <c r="A272" t="s">
        <v>50</v>
      </c>
      <c s="34" t="s">
        <v>316</v>
      </c>
      <c s="34" t="s">
        <v>588</v>
      </c>
      <c s="35" t="s">
        <v>5</v>
      </c>
      <c s="6" t="s">
        <v>783</v>
      </c>
      <c s="36" t="s">
        <v>202</v>
      </c>
      <c s="37">
        <v>1500</v>
      </c>
      <c s="36">
        <v>0</v>
      </c>
      <c s="36">
        <f>ROUND(G272*H272,6)</f>
      </c>
      <c r="L272" s="38">
        <v>0</v>
      </c>
      <c s="32">
        <f>ROUND(ROUND(L272,2)*ROUND(G272,3),2)</f>
      </c>
      <c s="36" t="s">
        <v>55</v>
      </c>
      <c>
        <f>(M272*21)/100</f>
      </c>
      <c t="s">
        <v>28</v>
      </c>
    </row>
    <row r="273" spans="1:5" ht="12.75">
      <c r="A273" s="35" t="s">
        <v>56</v>
      </c>
      <c r="E273" s="39" t="s">
        <v>783</v>
      </c>
    </row>
    <row r="274" spans="1:5" ht="12.75">
      <c r="A274" s="35" t="s">
        <v>57</v>
      </c>
      <c r="E274" s="40" t="s">
        <v>5</v>
      </c>
    </row>
    <row r="275" spans="1:5" ht="89.25">
      <c r="A275" t="s">
        <v>58</v>
      </c>
      <c r="E275" s="39" t="s">
        <v>784</v>
      </c>
    </row>
    <row r="276" spans="1:16" ht="12.75">
      <c r="A276" t="s">
        <v>50</v>
      </c>
      <c s="34" t="s">
        <v>320</v>
      </c>
      <c s="34" t="s">
        <v>976</v>
      </c>
      <c s="35" t="s">
        <v>5</v>
      </c>
      <c s="6" t="s">
        <v>977</v>
      </c>
      <c s="36" t="s">
        <v>202</v>
      </c>
      <c s="37">
        <v>1500</v>
      </c>
      <c s="36">
        <v>0</v>
      </c>
      <c s="36">
        <f>ROUND(G276*H276,6)</f>
      </c>
      <c r="L276" s="38">
        <v>0</v>
      </c>
      <c s="32">
        <f>ROUND(ROUND(L276,2)*ROUND(G276,3),2)</f>
      </c>
      <c s="36" t="s">
        <v>55</v>
      </c>
      <c>
        <f>(M276*21)/100</f>
      </c>
      <c t="s">
        <v>28</v>
      </c>
    </row>
    <row r="277" spans="1:5" ht="12.75">
      <c r="A277" s="35" t="s">
        <v>56</v>
      </c>
      <c r="E277" s="39" t="s">
        <v>977</v>
      </c>
    </row>
    <row r="278" spans="1:5" ht="12.75">
      <c r="A278" s="35" t="s">
        <v>57</v>
      </c>
      <c r="E278" s="40" t="s">
        <v>5</v>
      </c>
    </row>
    <row r="279" spans="1:5" ht="89.25">
      <c r="A279" t="s">
        <v>58</v>
      </c>
      <c r="E279" s="39" t="s">
        <v>978</v>
      </c>
    </row>
    <row r="280" spans="1:16" ht="12.75">
      <c r="A280" t="s">
        <v>50</v>
      </c>
      <c s="34" t="s">
        <v>324</v>
      </c>
      <c s="34" t="s">
        <v>979</v>
      </c>
      <c s="35" t="s">
        <v>5</v>
      </c>
      <c s="6" t="s">
        <v>980</v>
      </c>
      <c s="36" t="s">
        <v>202</v>
      </c>
      <c s="37">
        <v>50</v>
      </c>
      <c s="36">
        <v>0</v>
      </c>
      <c s="36">
        <f>ROUND(G280*H280,6)</f>
      </c>
      <c r="L280" s="38">
        <v>0</v>
      </c>
      <c s="32">
        <f>ROUND(ROUND(L280,2)*ROUND(G280,3),2)</f>
      </c>
      <c s="36" t="s">
        <v>55</v>
      </c>
      <c>
        <f>(M280*21)/100</f>
      </c>
      <c t="s">
        <v>28</v>
      </c>
    </row>
    <row r="281" spans="1:5" ht="12.75">
      <c r="A281" s="35" t="s">
        <v>56</v>
      </c>
      <c r="E281" s="39" t="s">
        <v>980</v>
      </c>
    </row>
    <row r="282" spans="1:5" ht="12.75">
      <c r="A282" s="35" t="s">
        <v>57</v>
      </c>
      <c r="E282" s="40" t="s">
        <v>5</v>
      </c>
    </row>
    <row r="283" spans="1:5" ht="140.25">
      <c r="A283" t="s">
        <v>58</v>
      </c>
      <c r="E283" s="39" t="s">
        <v>981</v>
      </c>
    </row>
    <row r="284" spans="1:16" ht="12.75">
      <c r="A284" t="s">
        <v>50</v>
      </c>
      <c s="34" t="s">
        <v>328</v>
      </c>
      <c s="34" t="s">
        <v>982</v>
      </c>
      <c s="35" t="s">
        <v>5</v>
      </c>
      <c s="6" t="s">
        <v>983</v>
      </c>
      <c s="36" t="s">
        <v>202</v>
      </c>
      <c s="37">
        <v>50</v>
      </c>
      <c s="36">
        <v>0</v>
      </c>
      <c s="36">
        <f>ROUND(G284*H284,6)</f>
      </c>
      <c r="L284" s="38">
        <v>0</v>
      </c>
      <c s="32">
        <f>ROUND(ROUND(L284,2)*ROUND(G284,3),2)</f>
      </c>
      <c s="36" t="s">
        <v>55</v>
      </c>
      <c>
        <f>(M284*21)/100</f>
      </c>
      <c t="s">
        <v>28</v>
      </c>
    </row>
    <row r="285" spans="1:5" ht="12.75">
      <c r="A285" s="35" t="s">
        <v>56</v>
      </c>
      <c r="E285" s="39" t="s">
        <v>983</v>
      </c>
    </row>
    <row r="286" spans="1:5" ht="12.75">
      <c r="A286" s="35" t="s">
        <v>57</v>
      </c>
      <c r="E286" s="40" t="s">
        <v>5</v>
      </c>
    </row>
    <row r="287" spans="1:5" ht="89.25">
      <c r="A287" t="s">
        <v>58</v>
      </c>
      <c r="E287" s="39" t="s">
        <v>984</v>
      </c>
    </row>
    <row r="288" spans="1:16" ht="12.75">
      <c r="A288" t="s">
        <v>50</v>
      </c>
      <c s="34" t="s">
        <v>332</v>
      </c>
      <c s="34" t="s">
        <v>985</v>
      </c>
      <c s="35" t="s">
        <v>5</v>
      </c>
      <c s="6" t="s">
        <v>986</v>
      </c>
      <c s="36" t="s">
        <v>239</v>
      </c>
      <c s="37">
        <v>1</v>
      </c>
      <c s="36">
        <v>0</v>
      </c>
      <c s="36">
        <f>ROUND(G288*H288,6)</f>
      </c>
      <c r="L288" s="38">
        <v>0</v>
      </c>
      <c s="32">
        <f>ROUND(ROUND(L288,2)*ROUND(G288,3),2)</f>
      </c>
      <c s="36" t="s">
        <v>62</v>
      </c>
      <c>
        <f>(M288*21)/100</f>
      </c>
      <c t="s">
        <v>28</v>
      </c>
    </row>
    <row r="289" spans="1:5" ht="12.75">
      <c r="A289" s="35" t="s">
        <v>56</v>
      </c>
      <c r="E289" s="39" t="s">
        <v>986</v>
      </c>
    </row>
    <row r="290" spans="1:5" ht="12.75">
      <c r="A290" s="35" t="s">
        <v>57</v>
      </c>
      <c r="E290" s="40" t="s">
        <v>5</v>
      </c>
    </row>
    <row r="291" spans="1:5" ht="89.25">
      <c r="A291" t="s">
        <v>58</v>
      </c>
      <c r="E291" s="39" t="s">
        <v>987</v>
      </c>
    </row>
    <row r="292" spans="1:13" ht="12.75">
      <c r="A292" t="s">
        <v>47</v>
      </c>
      <c r="C292" s="31" t="s">
        <v>988</v>
      </c>
      <c r="E292" s="33" t="s">
        <v>989</v>
      </c>
      <c r="J292" s="32">
        <f>0</f>
      </c>
      <c s="32">
        <f>0</f>
      </c>
      <c s="32">
        <f>0+L293+L297+L301+L305+L309+L313+L317+L321</f>
      </c>
      <c s="32">
        <f>0+M293+M297+M301+M305+M309+M313+M317+M321</f>
      </c>
    </row>
    <row r="293" spans="1:16" ht="12.75">
      <c r="A293" t="s">
        <v>50</v>
      </c>
      <c s="34" t="s">
        <v>336</v>
      </c>
      <c s="34" t="s">
        <v>103</v>
      </c>
      <c s="35" t="s">
        <v>5</v>
      </c>
      <c s="6" t="s">
        <v>104</v>
      </c>
      <c s="36" t="s">
        <v>54</v>
      </c>
      <c s="37">
        <v>1</v>
      </c>
      <c s="36">
        <v>0</v>
      </c>
      <c s="36">
        <f>ROUND(G293*H293,6)</f>
      </c>
      <c r="L293" s="38">
        <v>0</v>
      </c>
      <c s="32">
        <f>ROUND(ROUND(L293,2)*ROUND(G293,3),2)</f>
      </c>
      <c s="36" t="s">
        <v>55</v>
      </c>
      <c>
        <f>(M293*21)/100</f>
      </c>
      <c t="s">
        <v>28</v>
      </c>
    </row>
    <row r="294" spans="1:5" ht="12.75">
      <c r="A294" s="35" t="s">
        <v>56</v>
      </c>
      <c r="E294" s="39" t="s">
        <v>104</v>
      </c>
    </row>
    <row r="295" spans="1:5" ht="12.75">
      <c r="A295" s="35" t="s">
        <v>57</v>
      </c>
      <c r="E295" s="40" t="s">
        <v>5</v>
      </c>
    </row>
    <row r="296" spans="1:5" ht="191.25">
      <c r="A296" t="s">
        <v>58</v>
      </c>
      <c r="E296" s="39" t="s">
        <v>105</v>
      </c>
    </row>
    <row r="297" spans="1:16" ht="12.75">
      <c r="A297" t="s">
        <v>50</v>
      </c>
      <c s="34" t="s">
        <v>342</v>
      </c>
      <c s="34" t="s">
        <v>990</v>
      </c>
      <c s="35" t="s">
        <v>5</v>
      </c>
      <c s="6" t="s">
        <v>991</v>
      </c>
      <c s="36" t="s">
        <v>54</v>
      </c>
      <c s="37">
        <v>1</v>
      </c>
      <c s="36">
        <v>0</v>
      </c>
      <c s="36">
        <f>ROUND(G297*H297,6)</f>
      </c>
      <c r="L297" s="38">
        <v>0</v>
      </c>
      <c s="32">
        <f>ROUND(ROUND(L297,2)*ROUND(G297,3),2)</f>
      </c>
      <c s="36" t="s">
        <v>62</v>
      </c>
      <c>
        <f>(M297*21)/100</f>
      </c>
      <c t="s">
        <v>28</v>
      </c>
    </row>
    <row r="298" spans="1:5" ht="12.75">
      <c r="A298" s="35" t="s">
        <v>56</v>
      </c>
      <c r="E298" s="39" t="s">
        <v>991</v>
      </c>
    </row>
    <row r="299" spans="1:5" ht="12.75">
      <c r="A299" s="35" t="s">
        <v>57</v>
      </c>
      <c r="E299" s="40" t="s">
        <v>5</v>
      </c>
    </row>
    <row r="300" spans="1:5" ht="229.5">
      <c r="A300" t="s">
        <v>58</v>
      </c>
      <c r="E300" s="39" t="s">
        <v>992</v>
      </c>
    </row>
    <row r="301" spans="1:16" ht="12.75">
      <c r="A301" t="s">
        <v>50</v>
      </c>
      <c s="34" t="s">
        <v>346</v>
      </c>
      <c s="34" t="s">
        <v>993</v>
      </c>
      <c s="35" t="s">
        <v>5</v>
      </c>
      <c s="6" t="s">
        <v>994</v>
      </c>
      <c s="36" t="s">
        <v>244</v>
      </c>
      <c s="37">
        <v>1</v>
      </c>
      <c s="36">
        <v>0</v>
      </c>
      <c s="36">
        <f>ROUND(G301*H301,6)</f>
      </c>
      <c r="L301" s="38">
        <v>0</v>
      </c>
      <c s="32">
        <f>ROUND(ROUND(L301,2)*ROUND(G301,3),2)</f>
      </c>
      <c s="36" t="s">
        <v>62</v>
      </c>
      <c>
        <f>(M301*21)/100</f>
      </c>
      <c t="s">
        <v>28</v>
      </c>
    </row>
    <row r="302" spans="1:5" ht="12.75">
      <c r="A302" s="35" t="s">
        <v>56</v>
      </c>
      <c r="E302" s="39" t="s">
        <v>994</v>
      </c>
    </row>
    <row r="303" spans="1:5" ht="12.75">
      <c r="A303" s="35" t="s">
        <v>57</v>
      </c>
      <c r="E303" s="40" t="s">
        <v>5</v>
      </c>
    </row>
    <row r="304" spans="1:5" ht="89.25">
      <c r="A304" t="s">
        <v>58</v>
      </c>
      <c r="E304" s="39" t="s">
        <v>995</v>
      </c>
    </row>
    <row r="305" spans="1:16" ht="12.75">
      <c r="A305" t="s">
        <v>50</v>
      </c>
      <c s="34" t="s">
        <v>350</v>
      </c>
      <c s="34" t="s">
        <v>996</v>
      </c>
      <c s="35" t="s">
        <v>5</v>
      </c>
      <c s="6" t="s">
        <v>997</v>
      </c>
      <c s="36" t="s">
        <v>54</v>
      </c>
      <c s="37">
        <v>1</v>
      </c>
      <c s="36">
        <v>0</v>
      </c>
      <c s="36">
        <f>ROUND(G305*H305,6)</f>
      </c>
      <c r="L305" s="38">
        <v>0</v>
      </c>
      <c s="32">
        <f>ROUND(ROUND(L305,2)*ROUND(G305,3),2)</f>
      </c>
      <c s="36" t="s">
        <v>62</v>
      </c>
      <c>
        <f>(M305*21)/100</f>
      </c>
      <c t="s">
        <v>28</v>
      </c>
    </row>
    <row r="306" spans="1:5" ht="12.75">
      <c r="A306" s="35" t="s">
        <v>56</v>
      </c>
      <c r="E306" s="39" t="s">
        <v>997</v>
      </c>
    </row>
    <row r="307" spans="1:5" ht="12.75">
      <c r="A307" s="35" t="s">
        <v>57</v>
      </c>
      <c r="E307" s="40" t="s">
        <v>5</v>
      </c>
    </row>
    <row r="308" spans="1:5" ht="89.25">
      <c r="A308" t="s">
        <v>58</v>
      </c>
      <c r="E308" s="39" t="s">
        <v>998</v>
      </c>
    </row>
    <row r="309" spans="1:16" ht="12.75">
      <c r="A309" t="s">
        <v>50</v>
      </c>
      <c s="34" t="s">
        <v>354</v>
      </c>
      <c s="34" t="s">
        <v>999</v>
      </c>
      <c s="35" t="s">
        <v>5</v>
      </c>
      <c s="6" t="s">
        <v>1000</v>
      </c>
      <c s="36" t="s">
        <v>54</v>
      </c>
      <c s="37">
        <v>9</v>
      </c>
      <c s="36">
        <v>0</v>
      </c>
      <c s="36">
        <f>ROUND(G309*H309,6)</f>
      </c>
      <c r="L309" s="38">
        <v>0</v>
      </c>
      <c s="32">
        <f>ROUND(ROUND(L309,2)*ROUND(G309,3),2)</f>
      </c>
      <c s="36" t="s">
        <v>62</v>
      </c>
      <c>
        <f>(M309*21)/100</f>
      </c>
      <c t="s">
        <v>28</v>
      </c>
    </row>
    <row r="310" spans="1:5" ht="12.75">
      <c r="A310" s="35" t="s">
        <v>56</v>
      </c>
      <c r="E310" s="39" t="s">
        <v>1000</v>
      </c>
    </row>
    <row r="311" spans="1:5" ht="12.75">
      <c r="A311" s="35" t="s">
        <v>57</v>
      </c>
      <c r="E311" s="40" t="s">
        <v>5</v>
      </c>
    </row>
    <row r="312" spans="1:5" ht="89.25">
      <c r="A312" t="s">
        <v>58</v>
      </c>
      <c r="E312" s="39" t="s">
        <v>1001</v>
      </c>
    </row>
    <row r="313" spans="1:16" ht="12.75">
      <c r="A313" t="s">
        <v>50</v>
      </c>
      <c s="34" t="s">
        <v>358</v>
      </c>
      <c s="34" t="s">
        <v>1002</v>
      </c>
      <c s="35" t="s">
        <v>5</v>
      </c>
      <c s="6" t="s">
        <v>1003</v>
      </c>
      <c s="36" t="s">
        <v>54</v>
      </c>
      <c s="37">
        <v>9</v>
      </c>
      <c s="36">
        <v>0</v>
      </c>
      <c s="36">
        <f>ROUND(G313*H313,6)</f>
      </c>
      <c r="L313" s="38">
        <v>0</v>
      </c>
      <c s="32">
        <f>ROUND(ROUND(L313,2)*ROUND(G313,3),2)</f>
      </c>
      <c s="36" t="s">
        <v>62</v>
      </c>
      <c>
        <f>(M313*21)/100</f>
      </c>
      <c t="s">
        <v>28</v>
      </c>
    </row>
    <row r="314" spans="1:5" ht="12.75">
      <c r="A314" s="35" t="s">
        <v>56</v>
      </c>
      <c r="E314" s="39" t="s">
        <v>1003</v>
      </c>
    </row>
    <row r="315" spans="1:5" ht="12.75">
      <c r="A315" s="35" t="s">
        <v>57</v>
      </c>
      <c r="E315" s="40" t="s">
        <v>5</v>
      </c>
    </row>
    <row r="316" spans="1:5" ht="89.25">
      <c r="A316" t="s">
        <v>58</v>
      </c>
      <c r="E316" s="39" t="s">
        <v>1004</v>
      </c>
    </row>
    <row r="317" spans="1:16" ht="12.75">
      <c r="A317" t="s">
        <v>50</v>
      </c>
      <c s="34" t="s">
        <v>362</v>
      </c>
      <c s="34" t="s">
        <v>160</v>
      </c>
      <c s="35" t="s">
        <v>5</v>
      </c>
      <c s="6" t="s">
        <v>161</v>
      </c>
      <c s="36" t="s">
        <v>54</v>
      </c>
      <c s="37">
        <v>2</v>
      </c>
      <c s="36">
        <v>0</v>
      </c>
      <c s="36">
        <f>ROUND(G317*H317,6)</f>
      </c>
      <c r="L317" s="38">
        <v>0</v>
      </c>
      <c s="32">
        <f>ROUND(ROUND(L317,2)*ROUND(G317,3),2)</f>
      </c>
      <c s="36" t="s">
        <v>55</v>
      </c>
      <c>
        <f>(M317*21)/100</f>
      </c>
      <c t="s">
        <v>28</v>
      </c>
    </row>
    <row r="318" spans="1:5" ht="12.75">
      <c r="A318" s="35" t="s">
        <v>56</v>
      </c>
      <c r="E318" s="39" t="s">
        <v>161</v>
      </c>
    </row>
    <row r="319" spans="1:5" ht="12.75">
      <c r="A319" s="35" t="s">
        <v>57</v>
      </c>
      <c r="E319" s="40" t="s">
        <v>5</v>
      </c>
    </row>
    <row r="320" spans="1:5" ht="191.25">
      <c r="A320" t="s">
        <v>58</v>
      </c>
      <c r="E320" s="39" t="s">
        <v>162</v>
      </c>
    </row>
    <row r="321" spans="1:16" ht="12.75">
      <c r="A321" t="s">
        <v>50</v>
      </c>
      <c s="34" t="s">
        <v>366</v>
      </c>
      <c s="34" t="s">
        <v>1005</v>
      </c>
      <c s="35" t="s">
        <v>5</v>
      </c>
      <c s="6" t="s">
        <v>1006</v>
      </c>
      <c s="36" t="s">
        <v>54</v>
      </c>
      <c s="37">
        <v>2</v>
      </c>
      <c s="36">
        <v>0</v>
      </c>
      <c s="36">
        <f>ROUND(G321*H321,6)</f>
      </c>
      <c r="L321" s="38">
        <v>0</v>
      </c>
      <c s="32">
        <f>ROUND(ROUND(L321,2)*ROUND(G321,3),2)</f>
      </c>
      <c s="36" t="s">
        <v>62</v>
      </c>
      <c>
        <f>(M321*21)/100</f>
      </c>
      <c t="s">
        <v>28</v>
      </c>
    </row>
    <row r="322" spans="1:5" ht="12.75">
      <c r="A322" s="35" t="s">
        <v>56</v>
      </c>
      <c r="E322" s="39" t="s">
        <v>1006</v>
      </c>
    </row>
    <row r="323" spans="1:5" ht="12.75">
      <c r="A323" s="35" t="s">
        <v>57</v>
      </c>
      <c r="E323" s="40" t="s">
        <v>5</v>
      </c>
    </row>
    <row r="324" spans="1:5" ht="89.25">
      <c r="A324" t="s">
        <v>58</v>
      </c>
      <c r="E324" s="39" t="s">
        <v>1007</v>
      </c>
    </row>
    <row r="325" spans="1:13" ht="12.75">
      <c r="A325" t="s">
        <v>47</v>
      </c>
      <c r="C325" s="31" t="s">
        <v>1008</v>
      </c>
      <c r="E325" s="33" t="s">
        <v>1009</v>
      </c>
      <c r="J325" s="32">
        <f>0</f>
      </c>
      <c s="32">
        <f>0</f>
      </c>
      <c s="32">
        <f>0+L326+L330+L334+L338+L342+L346+L350+L354+L358+L362+L366+L370+L374+L378+L382+L386+L390+L394+L398</f>
      </c>
      <c s="32">
        <f>0+M326+M330+M334+M338+M342+M346+M350+M354+M358+M362+M366+M370+M374+M378+M382+M386+M390+M394+M398</f>
      </c>
    </row>
    <row r="326" spans="1:16" ht="12.75">
      <c r="A326" t="s">
        <v>50</v>
      </c>
      <c s="34" t="s">
        <v>370</v>
      </c>
      <c s="34" t="s">
        <v>1010</v>
      </c>
      <c s="35" t="s">
        <v>5</v>
      </c>
      <c s="6" t="s">
        <v>1011</v>
      </c>
      <c s="36" t="s">
        <v>244</v>
      </c>
      <c s="37">
        <v>12</v>
      </c>
      <c s="36">
        <v>0</v>
      </c>
      <c s="36">
        <f>ROUND(G326*H326,6)</f>
      </c>
      <c r="L326" s="38">
        <v>0</v>
      </c>
      <c s="32">
        <f>ROUND(ROUND(L326,2)*ROUND(G326,3),2)</f>
      </c>
      <c s="36" t="s">
        <v>62</v>
      </c>
      <c>
        <f>(M326*21)/100</f>
      </c>
      <c t="s">
        <v>28</v>
      </c>
    </row>
    <row r="327" spans="1:5" ht="12.75">
      <c r="A327" s="35" t="s">
        <v>56</v>
      </c>
      <c r="E327" s="39" t="s">
        <v>1011</v>
      </c>
    </row>
    <row r="328" spans="1:5" ht="12.75">
      <c r="A328" s="35" t="s">
        <v>57</v>
      </c>
      <c r="E328" s="40" t="s">
        <v>5</v>
      </c>
    </row>
    <row r="329" spans="1:5" ht="89.25">
      <c r="A329" t="s">
        <v>58</v>
      </c>
      <c r="E329" s="39" t="s">
        <v>1012</v>
      </c>
    </row>
    <row r="330" spans="1:16" ht="12.75">
      <c r="A330" t="s">
        <v>50</v>
      </c>
      <c s="34" t="s">
        <v>374</v>
      </c>
      <c s="34" t="s">
        <v>1013</v>
      </c>
      <c s="35" t="s">
        <v>5</v>
      </c>
      <c s="6" t="s">
        <v>1014</v>
      </c>
      <c s="36" t="s">
        <v>244</v>
      </c>
      <c s="37">
        <v>12</v>
      </c>
      <c s="36">
        <v>0</v>
      </c>
      <c s="36">
        <f>ROUND(G330*H330,6)</f>
      </c>
      <c r="L330" s="38">
        <v>0</v>
      </c>
      <c s="32">
        <f>ROUND(ROUND(L330,2)*ROUND(G330,3),2)</f>
      </c>
      <c s="36" t="s">
        <v>62</v>
      </c>
      <c>
        <f>(M330*21)/100</f>
      </c>
      <c t="s">
        <v>28</v>
      </c>
    </row>
    <row r="331" spans="1:5" ht="12.75">
      <c r="A331" s="35" t="s">
        <v>56</v>
      </c>
      <c r="E331" s="39" t="s">
        <v>1014</v>
      </c>
    </row>
    <row r="332" spans="1:5" ht="12.75">
      <c r="A332" s="35" t="s">
        <v>57</v>
      </c>
      <c r="E332" s="40" t="s">
        <v>5</v>
      </c>
    </row>
    <row r="333" spans="1:5" ht="89.25">
      <c r="A333" t="s">
        <v>58</v>
      </c>
      <c r="E333" s="39" t="s">
        <v>1015</v>
      </c>
    </row>
    <row r="334" spans="1:16" ht="12.75">
      <c r="A334" t="s">
        <v>50</v>
      </c>
      <c s="34" t="s">
        <v>378</v>
      </c>
      <c s="34" t="s">
        <v>1016</v>
      </c>
      <c s="35" t="s">
        <v>5</v>
      </c>
      <c s="6" t="s">
        <v>1017</v>
      </c>
      <c s="36" t="s">
        <v>244</v>
      </c>
      <c s="37">
        <v>12</v>
      </c>
      <c s="36">
        <v>0</v>
      </c>
      <c s="36">
        <f>ROUND(G334*H334,6)</f>
      </c>
      <c r="L334" s="38">
        <v>0</v>
      </c>
      <c s="32">
        <f>ROUND(ROUND(L334,2)*ROUND(G334,3),2)</f>
      </c>
      <c s="36" t="s">
        <v>62</v>
      </c>
      <c>
        <f>(M334*21)/100</f>
      </c>
      <c t="s">
        <v>28</v>
      </c>
    </row>
    <row r="335" spans="1:5" ht="12.75">
      <c r="A335" s="35" t="s">
        <v>56</v>
      </c>
      <c r="E335" s="39" t="s">
        <v>1017</v>
      </c>
    </row>
    <row r="336" spans="1:5" ht="12.75">
      <c r="A336" s="35" t="s">
        <v>57</v>
      </c>
      <c r="E336" s="40" t="s">
        <v>5</v>
      </c>
    </row>
    <row r="337" spans="1:5" ht="89.25">
      <c r="A337" t="s">
        <v>58</v>
      </c>
      <c r="E337" s="39" t="s">
        <v>1018</v>
      </c>
    </row>
    <row r="338" spans="1:16" ht="12.75">
      <c r="A338" t="s">
        <v>50</v>
      </c>
      <c s="34" t="s">
        <v>597</v>
      </c>
      <c s="34" t="s">
        <v>1019</v>
      </c>
      <c s="35" t="s">
        <v>5</v>
      </c>
      <c s="6" t="s">
        <v>1020</v>
      </c>
      <c s="36" t="s">
        <v>244</v>
      </c>
      <c s="37">
        <v>1</v>
      </c>
      <c s="36">
        <v>0</v>
      </c>
      <c s="36">
        <f>ROUND(G338*H338,6)</f>
      </c>
      <c r="L338" s="38">
        <v>0</v>
      </c>
      <c s="32">
        <f>ROUND(ROUND(L338,2)*ROUND(G338,3),2)</f>
      </c>
      <c s="36" t="s">
        <v>62</v>
      </c>
      <c>
        <f>(M338*21)/100</f>
      </c>
      <c t="s">
        <v>28</v>
      </c>
    </row>
    <row r="339" spans="1:5" ht="12.75">
      <c r="A339" s="35" t="s">
        <v>56</v>
      </c>
      <c r="E339" s="39" t="s">
        <v>1020</v>
      </c>
    </row>
    <row r="340" spans="1:5" ht="12.75">
      <c r="A340" s="35" t="s">
        <v>57</v>
      </c>
      <c r="E340" s="40" t="s">
        <v>5</v>
      </c>
    </row>
    <row r="341" spans="1:5" ht="89.25">
      <c r="A341" t="s">
        <v>58</v>
      </c>
      <c r="E341" s="39" t="s">
        <v>1021</v>
      </c>
    </row>
    <row r="342" spans="1:16" ht="12.75">
      <c r="A342" t="s">
        <v>50</v>
      </c>
      <c s="34" t="s">
        <v>598</v>
      </c>
      <c s="34" t="s">
        <v>1022</v>
      </c>
      <c s="35" t="s">
        <v>5</v>
      </c>
      <c s="6" t="s">
        <v>1023</v>
      </c>
      <c s="36" t="s">
        <v>244</v>
      </c>
      <c s="37">
        <v>1</v>
      </c>
      <c s="36">
        <v>0</v>
      </c>
      <c s="36">
        <f>ROUND(G342*H342,6)</f>
      </c>
      <c r="L342" s="38">
        <v>0</v>
      </c>
      <c s="32">
        <f>ROUND(ROUND(L342,2)*ROUND(G342,3),2)</f>
      </c>
      <c s="36" t="s">
        <v>62</v>
      </c>
      <c>
        <f>(M342*21)/100</f>
      </c>
      <c t="s">
        <v>28</v>
      </c>
    </row>
    <row r="343" spans="1:5" ht="12.75">
      <c r="A343" s="35" t="s">
        <v>56</v>
      </c>
      <c r="E343" s="39" t="s">
        <v>1023</v>
      </c>
    </row>
    <row r="344" spans="1:5" ht="12.75">
      <c r="A344" s="35" t="s">
        <v>57</v>
      </c>
      <c r="E344" s="40" t="s">
        <v>5</v>
      </c>
    </row>
    <row r="345" spans="1:5" ht="89.25">
      <c r="A345" t="s">
        <v>58</v>
      </c>
      <c r="E345" s="39" t="s">
        <v>1024</v>
      </c>
    </row>
    <row r="346" spans="1:16" ht="12.75">
      <c r="A346" t="s">
        <v>50</v>
      </c>
      <c s="34" t="s">
        <v>382</v>
      </c>
      <c s="34" t="s">
        <v>1025</v>
      </c>
      <c s="35" t="s">
        <v>5</v>
      </c>
      <c s="6" t="s">
        <v>1026</v>
      </c>
      <c s="36" t="s">
        <v>54</v>
      </c>
      <c s="37">
        <v>1</v>
      </c>
      <c s="36">
        <v>0</v>
      </c>
      <c s="36">
        <f>ROUND(G346*H346,6)</f>
      </c>
      <c r="L346" s="38">
        <v>0</v>
      </c>
      <c s="32">
        <f>ROUND(ROUND(L346,2)*ROUND(G346,3),2)</f>
      </c>
      <c s="36" t="s">
        <v>55</v>
      </c>
      <c>
        <f>(M346*21)/100</f>
      </c>
      <c t="s">
        <v>28</v>
      </c>
    </row>
    <row r="347" spans="1:5" ht="12.75">
      <c r="A347" s="35" t="s">
        <v>56</v>
      </c>
      <c r="E347" s="39" t="s">
        <v>1026</v>
      </c>
    </row>
    <row r="348" spans="1:5" ht="12.75">
      <c r="A348" s="35" t="s">
        <v>57</v>
      </c>
      <c r="E348" s="40" t="s">
        <v>5</v>
      </c>
    </row>
    <row r="349" spans="1:5" ht="140.25">
      <c r="A349" t="s">
        <v>58</v>
      </c>
      <c r="E349" s="39" t="s">
        <v>1027</v>
      </c>
    </row>
    <row r="350" spans="1:16" ht="12.75">
      <c r="A350" t="s">
        <v>50</v>
      </c>
      <c s="34" t="s">
        <v>386</v>
      </c>
      <c s="34" t="s">
        <v>1028</v>
      </c>
      <c s="35" t="s">
        <v>5</v>
      </c>
      <c s="6" t="s">
        <v>1029</v>
      </c>
      <c s="36" t="s">
        <v>244</v>
      </c>
      <c s="37">
        <v>1</v>
      </c>
      <c s="36">
        <v>0</v>
      </c>
      <c s="36">
        <f>ROUND(G350*H350,6)</f>
      </c>
      <c r="L350" s="38">
        <v>0</v>
      </c>
      <c s="32">
        <f>ROUND(ROUND(L350,2)*ROUND(G350,3),2)</f>
      </c>
      <c s="36" t="s">
        <v>62</v>
      </c>
      <c>
        <f>(M350*21)/100</f>
      </c>
      <c t="s">
        <v>28</v>
      </c>
    </row>
    <row r="351" spans="1:5" ht="12.75">
      <c r="A351" s="35" t="s">
        <v>56</v>
      </c>
      <c r="E351" s="39" t="s">
        <v>1029</v>
      </c>
    </row>
    <row r="352" spans="1:5" ht="12.75">
      <c r="A352" s="35" t="s">
        <v>57</v>
      </c>
      <c r="E352" s="40" t="s">
        <v>5</v>
      </c>
    </row>
    <row r="353" spans="1:5" ht="89.25">
      <c r="A353" t="s">
        <v>58</v>
      </c>
      <c r="E353" s="39" t="s">
        <v>1030</v>
      </c>
    </row>
    <row r="354" spans="1:16" ht="12.75">
      <c r="A354" t="s">
        <v>50</v>
      </c>
      <c s="34" t="s">
        <v>390</v>
      </c>
      <c s="34" t="s">
        <v>1031</v>
      </c>
      <c s="35" t="s">
        <v>5</v>
      </c>
      <c s="6" t="s">
        <v>1032</v>
      </c>
      <c s="36" t="s">
        <v>54</v>
      </c>
      <c s="37">
        <v>4</v>
      </c>
      <c s="36">
        <v>0</v>
      </c>
      <c s="36">
        <f>ROUND(G354*H354,6)</f>
      </c>
      <c r="L354" s="38">
        <v>0</v>
      </c>
      <c s="32">
        <f>ROUND(ROUND(L354,2)*ROUND(G354,3),2)</f>
      </c>
      <c s="36" t="s">
        <v>55</v>
      </c>
      <c>
        <f>(M354*21)/100</f>
      </c>
      <c t="s">
        <v>28</v>
      </c>
    </row>
    <row r="355" spans="1:5" ht="12.75">
      <c r="A355" s="35" t="s">
        <v>56</v>
      </c>
      <c r="E355" s="39" t="s">
        <v>1032</v>
      </c>
    </row>
    <row r="356" spans="1:5" ht="12.75">
      <c r="A356" s="35" t="s">
        <v>57</v>
      </c>
      <c r="E356" s="40" t="s">
        <v>5</v>
      </c>
    </row>
    <row r="357" spans="1:5" ht="191.25">
      <c r="A357" t="s">
        <v>58</v>
      </c>
      <c r="E357" s="39" t="s">
        <v>1033</v>
      </c>
    </row>
    <row r="358" spans="1:16" ht="12.75">
      <c r="A358" t="s">
        <v>50</v>
      </c>
      <c s="34" t="s">
        <v>394</v>
      </c>
      <c s="34" t="s">
        <v>1034</v>
      </c>
      <c s="35" t="s">
        <v>5</v>
      </c>
      <c s="6" t="s">
        <v>1035</v>
      </c>
      <c s="36" t="s">
        <v>54</v>
      </c>
      <c s="37">
        <v>4</v>
      </c>
      <c s="36">
        <v>0</v>
      </c>
      <c s="36">
        <f>ROUND(G358*H358,6)</f>
      </c>
      <c r="L358" s="38">
        <v>0</v>
      </c>
      <c s="32">
        <f>ROUND(ROUND(L358,2)*ROUND(G358,3),2)</f>
      </c>
      <c s="36" t="s">
        <v>62</v>
      </c>
      <c>
        <f>(M358*21)/100</f>
      </c>
      <c t="s">
        <v>28</v>
      </c>
    </row>
    <row r="359" spans="1:5" ht="12.75">
      <c r="A359" s="35" t="s">
        <v>56</v>
      </c>
      <c r="E359" s="39" t="s">
        <v>1035</v>
      </c>
    </row>
    <row r="360" spans="1:5" ht="12.75">
      <c r="A360" s="35" t="s">
        <v>57</v>
      </c>
      <c r="E360" s="40" t="s">
        <v>5</v>
      </c>
    </row>
    <row r="361" spans="1:5" ht="89.25">
      <c r="A361" t="s">
        <v>58</v>
      </c>
      <c r="E361" s="39" t="s">
        <v>1036</v>
      </c>
    </row>
    <row r="362" spans="1:16" ht="12.75">
      <c r="A362" t="s">
        <v>50</v>
      </c>
      <c s="34" t="s">
        <v>398</v>
      </c>
      <c s="34" t="s">
        <v>1037</v>
      </c>
      <c s="35" t="s">
        <v>5</v>
      </c>
      <c s="6" t="s">
        <v>1038</v>
      </c>
      <c s="36" t="s">
        <v>244</v>
      </c>
      <c s="37">
        <v>2</v>
      </c>
      <c s="36">
        <v>0</v>
      </c>
      <c s="36">
        <f>ROUND(G362*H362,6)</f>
      </c>
      <c r="L362" s="38">
        <v>0</v>
      </c>
      <c s="32">
        <f>ROUND(ROUND(L362,2)*ROUND(G362,3),2)</f>
      </c>
      <c s="36" t="s">
        <v>62</v>
      </c>
      <c>
        <f>(M362*21)/100</f>
      </c>
      <c t="s">
        <v>28</v>
      </c>
    </row>
    <row r="363" spans="1:5" ht="12.75">
      <c r="A363" s="35" t="s">
        <v>56</v>
      </c>
      <c r="E363" s="39" t="s">
        <v>1038</v>
      </c>
    </row>
    <row r="364" spans="1:5" ht="12.75">
      <c r="A364" s="35" t="s">
        <v>57</v>
      </c>
      <c r="E364" s="40" t="s">
        <v>5</v>
      </c>
    </row>
    <row r="365" spans="1:5" ht="89.25">
      <c r="A365" t="s">
        <v>58</v>
      </c>
      <c r="E365" s="39" t="s">
        <v>1039</v>
      </c>
    </row>
    <row r="366" spans="1:16" ht="12.75">
      <c r="A366" t="s">
        <v>50</v>
      </c>
      <c s="34" t="s">
        <v>615</v>
      </c>
      <c s="34" t="s">
        <v>1040</v>
      </c>
      <c s="35" t="s">
        <v>5</v>
      </c>
      <c s="6" t="s">
        <v>1041</v>
      </c>
      <c s="36" t="s">
        <v>244</v>
      </c>
      <c s="37">
        <v>2</v>
      </c>
      <c s="36">
        <v>0</v>
      </c>
      <c s="36">
        <f>ROUND(G366*H366,6)</f>
      </c>
      <c r="L366" s="38">
        <v>0</v>
      </c>
      <c s="32">
        <f>ROUND(ROUND(L366,2)*ROUND(G366,3),2)</f>
      </c>
      <c s="36" t="s">
        <v>62</v>
      </c>
      <c>
        <f>(M366*21)/100</f>
      </c>
      <c t="s">
        <v>28</v>
      </c>
    </row>
    <row r="367" spans="1:5" ht="12.75">
      <c r="A367" s="35" t="s">
        <v>56</v>
      </c>
      <c r="E367" s="39" t="s">
        <v>1041</v>
      </c>
    </row>
    <row r="368" spans="1:5" ht="12.75">
      <c r="A368" s="35" t="s">
        <v>57</v>
      </c>
      <c r="E368" s="40" t="s">
        <v>5</v>
      </c>
    </row>
    <row r="369" spans="1:5" ht="89.25">
      <c r="A369" t="s">
        <v>58</v>
      </c>
      <c r="E369" s="39" t="s">
        <v>1042</v>
      </c>
    </row>
    <row r="370" spans="1:16" ht="25.5">
      <c r="A370" t="s">
        <v>50</v>
      </c>
      <c s="34" t="s">
        <v>619</v>
      </c>
      <c s="34" t="s">
        <v>1043</v>
      </c>
      <c s="35" t="s">
        <v>5</v>
      </c>
      <c s="6" t="s">
        <v>1044</v>
      </c>
      <c s="36" t="s">
        <v>202</v>
      </c>
      <c s="37">
        <v>30</v>
      </c>
      <c s="36">
        <v>0</v>
      </c>
      <c s="36">
        <f>ROUND(G370*H370,6)</f>
      </c>
      <c r="L370" s="38">
        <v>0</v>
      </c>
      <c s="32">
        <f>ROUND(ROUND(L370,2)*ROUND(G370,3),2)</f>
      </c>
      <c s="36" t="s">
        <v>55</v>
      </c>
      <c>
        <f>(M370*21)/100</f>
      </c>
      <c t="s">
        <v>28</v>
      </c>
    </row>
    <row r="371" spans="1:5" ht="25.5">
      <c r="A371" s="35" t="s">
        <v>56</v>
      </c>
      <c r="E371" s="39" t="s">
        <v>1044</v>
      </c>
    </row>
    <row r="372" spans="1:5" ht="12.75">
      <c r="A372" s="35" t="s">
        <v>57</v>
      </c>
      <c r="E372" s="40" t="s">
        <v>5</v>
      </c>
    </row>
    <row r="373" spans="1:5" ht="242.25">
      <c r="A373" t="s">
        <v>58</v>
      </c>
      <c r="E373" s="39" t="s">
        <v>1045</v>
      </c>
    </row>
    <row r="374" spans="1:16" ht="25.5">
      <c r="A374" t="s">
        <v>50</v>
      </c>
      <c s="34" t="s">
        <v>622</v>
      </c>
      <c s="34" t="s">
        <v>1046</v>
      </c>
      <c s="35" t="s">
        <v>5</v>
      </c>
      <c s="6" t="s">
        <v>1047</v>
      </c>
      <c s="36" t="s">
        <v>202</v>
      </c>
      <c s="37">
        <v>34.5</v>
      </c>
      <c s="36">
        <v>0</v>
      </c>
      <c s="36">
        <f>ROUND(G374*H374,6)</f>
      </c>
      <c r="L374" s="38">
        <v>0</v>
      </c>
      <c s="32">
        <f>ROUND(ROUND(L374,2)*ROUND(G374,3),2)</f>
      </c>
      <c s="36" t="s">
        <v>55</v>
      </c>
      <c>
        <f>(M374*21)/100</f>
      </c>
      <c t="s">
        <v>28</v>
      </c>
    </row>
    <row r="375" spans="1:5" ht="25.5">
      <c r="A375" s="35" t="s">
        <v>56</v>
      </c>
      <c r="E375" s="39" t="s">
        <v>1047</v>
      </c>
    </row>
    <row r="376" spans="1:5" ht="12.75">
      <c r="A376" s="35" t="s">
        <v>57</v>
      </c>
      <c r="E376" s="40" t="s">
        <v>5</v>
      </c>
    </row>
    <row r="377" spans="1:5" ht="140.25">
      <c r="A377" t="s">
        <v>58</v>
      </c>
      <c r="E377" s="39" t="s">
        <v>1048</v>
      </c>
    </row>
    <row r="378" spans="1:16" ht="12.75">
      <c r="A378" t="s">
        <v>50</v>
      </c>
      <c s="34" t="s">
        <v>624</v>
      </c>
      <c s="34" t="s">
        <v>723</v>
      </c>
      <c s="35" t="s">
        <v>5</v>
      </c>
      <c s="6" t="s">
        <v>724</v>
      </c>
      <c s="36" t="s">
        <v>54</v>
      </c>
      <c s="37">
        <v>1</v>
      </c>
      <c s="36">
        <v>0</v>
      </c>
      <c s="36">
        <f>ROUND(G378*H378,6)</f>
      </c>
      <c r="L378" s="38">
        <v>0</v>
      </c>
      <c s="32">
        <f>ROUND(ROUND(L378,2)*ROUND(G378,3),2)</f>
      </c>
      <c s="36" t="s">
        <v>55</v>
      </c>
      <c>
        <f>(M378*21)/100</f>
      </c>
      <c t="s">
        <v>28</v>
      </c>
    </row>
    <row r="379" spans="1:5" ht="12.75">
      <c r="A379" s="35" t="s">
        <v>56</v>
      </c>
      <c r="E379" s="39" t="s">
        <v>724</v>
      </c>
    </row>
    <row r="380" spans="1:5" ht="12.75">
      <c r="A380" s="35" t="s">
        <v>57</v>
      </c>
      <c r="E380" s="40" t="s">
        <v>5</v>
      </c>
    </row>
    <row r="381" spans="1:5" ht="140.25">
      <c r="A381" t="s">
        <v>58</v>
      </c>
      <c r="E381" s="39" t="s">
        <v>725</v>
      </c>
    </row>
    <row r="382" spans="1:16" ht="25.5">
      <c r="A382" t="s">
        <v>50</v>
      </c>
      <c s="34" t="s">
        <v>1049</v>
      </c>
      <c s="34" t="s">
        <v>1050</v>
      </c>
      <c s="35" t="s">
        <v>5</v>
      </c>
      <c s="6" t="s">
        <v>1051</v>
      </c>
      <c s="36" t="s">
        <v>54</v>
      </c>
      <c s="37">
        <v>1</v>
      </c>
      <c s="36">
        <v>0</v>
      </c>
      <c s="36">
        <f>ROUND(G382*H382,6)</f>
      </c>
      <c r="L382" s="38">
        <v>0</v>
      </c>
      <c s="32">
        <f>ROUND(ROUND(L382,2)*ROUND(G382,3),2)</f>
      </c>
      <c s="36" t="s">
        <v>62</v>
      </c>
      <c>
        <f>(M382*21)/100</f>
      </c>
      <c t="s">
        <v>28</v>
      </c>
    </row>
    <row r="383" spans="1:5" ht="25.5">
      <c r="A383" s="35" t="s">
        <v>56</v>
      </c>
      <c r="E383" s="39" t="s">
        <v>1051</v>
      </c>
    </row>
    <row r="384" spans="1:5" ht="12.75">
      <c r="A384" s="35" t="s">
        <v>57</v>
      </c>
      <c r="E384" s="40" t="s">
        <v>5</v>
      </c>
    </row>
    <row r="385" spans="1:5" ht="140.25">
      <c r="A385" t="s">
        <v>58</v>
      </c>
      <c r="E385" s="39" t="s">
        <v>1052</v>
      </c>
    </row>
    <row r="386" spans="1:16" ht="12.75">
      <c r="A386" t="s">
        <v>50</v>
      </c>
      <c s="34" t="s">
        <v>628</v>
      </c>
      <c s="34" t="s">
        <v>149</v>
      </c>
      <c s="35" t="s">
        <v>5</v>
      </c>
      <c s="6" t="s">
        <v>142</v>
      </c>
      <c s="36" t="s">
        <v>54</v>
      </c>
      <c s="37">
        <v>1</v>
      </c>
      <c s="36">
        <v>0</v>
      </c>
      <c s="36">
        <f>ROUND(G386*H386,6)</f>
      </c>
      <c r="L386" s="38">
        <v>0</v>
      </c>
      <c s="32">
        <f>ROUND(ROUND(L386,2)*ROUND(G386,3),2)</f>
      </c>
      <c s="36" t="s">
        <v>55</v>
      </c>
      <c>
        <f>(M386*21)/100</f>
      </c>
      <c t="s">
        <v>28</v>
      </c>
    </row>
    <row r="387" spans="1:5" ht="12.75">
      <c r="A387" s="35" t="s">
        <v>56</v>
      </c>
      <c r="E387" s="39" t="s">
        <v>142</v>
      </c>
    </row>
    <row r="388" spans="1:5" ht="12.75">
      <c r="A388" s="35" t="s">
        <v>57</v>
      </c>
      <c r="E388" s="40" t="s">
        <v>5</v>
      </c>
    </row>
    <row r="389" spans="1:5" ht="191.25">
      <c r="A389" t="s">
        <v>58</v>
      </c>
      <c r="E389" s="39" t="s">
        <v>150</v>
      </c>
    </row>
    <row r="390" spans="1:16" ht="12.75">
      <c r="A390" t="s">
        <v>50</v>
      </c>
      <c s="34" t="s">
        <v>459</v>
      </c>
      <c s="34" t="s">
        <v>1053</v>
      </c>
      <c s="35" t="s">
        <v>5</v>
      </c>
      <c s="6" t="s">
        <v>153</v>
      </c>
      <c s="36" t="s">
        <v>54</v>
      </c>
      <c s="37">
        <v>1</v>
      </c>
      <c s="36">
        <v>0</v>
      </c>
      <c s="36">
        <f>ROUND(G390*H390,6)</f>
      </c>
      <c r="L390" s="38">
        <v>0</v>
      </c>
      <c s="32">
        <f>ROUND(ROUND(L390,2)*ROUND(G390,3),2)</f>
      </c>
      <c s="36" t="s">
        <v>62</v>
      </c>
      <c>
        <f>(M390*21)/100</f>
      </c>
      <c t="s">
        <v>28</v>
      </c>
    </row>
    <row r="391" spans="1:5" ht="12.75">
      <c r="A391" s="35" t="s">
        <v>56</v>
      </c>
      <c r="E391" s="39" t="s">
        <v>153</v>
      </c>
    </row>
    <row r="392" spans="1:5" ht="12.75">
      <c r="A392" s="35" t="s">
        <v>57</v>
      </c>
      <c r="E392" s="40" t="s">
        <v>5</v>
      </c>
    </row>
    <row r="393" spans="1:5" ht="89.25">
      <c r="A393" t="s">
        <v>58</v>
      </c>
      <c r="E393" s="39" t="s">
        <v>154</v>
      </c>
    </row>
    <row r="394" spans="1:16" ht="12.75">
      <c r="A394" t="s">
        <v>50</v>
      </c>
      <c s="34" t="s">
        <v>463</v>
      </c>
      <c s="34" t="s">
        <v>1054</v>
      </c>
      <c s="35" t="s">
        <v>5</v>
      </c>
      <c s="6" t="s">
        <v>1055</v>
      </c>
      <c s="36" t="s">
        <v>54</v>
      </c>
      <c s="37">
        <v>4</v>
      </c>
      <c s="36">
        <v>0</v>
      </c>
      <c s="36">
        <f>ROUND(G394*H394,6)</f>
      </c>
      <c r="L394" s="38">
        <v>0</v>
      </c>
      <c s="32">
        <f>ROUND(ROUND(L394,2)*ROUND(G394,3),2)</f>
      </c>
      <c s="36" t="s">
        <v>55</v>
      </c>
      <c>
        <f>(M394*21)/100</f>
      </c>
      <c t="s">
        <v>28</v>
      </c>
    </row>
    <row r="395" spans="1:5" ht="12.75">
      <c r="A395" s="35" t="s">
        <v>56</v>
      </c>
      <c r="E395" s="39" t="s">
        <v>1055</v>
      </c>
    </row>
    <row r="396" spans="1:5" ht="12.75">
      <c r="A396" s="35" t="s">
        <v>57</v>
      </c>
      <c r="E396" s="40" t="s">
        <v>5</v>
      </c>
    </row>
    <row r="397" spans="1:5" ht="140.25">
      <c r="A397" t="s">
        <v>58</v>
      </c>
      <c r="E397" s="39" t="s">
        <v>1056</v>
      </c>
    </row>
    <row r="398" spans="1:16" ht="12.75">
      <c r="A398" t="s">
        <v>50</v>
      </c>
      <c s="34" t="s">
        <v>632</v>
      </c>
      <c s="34" t="s">
        <v>186</v>
      </c>
      <c s="35" t="s">
        <v>5</v>
      </c>
      <c s="6" t="s">
        <v>1057</v>
      </c>
      <c s="36" t="s">
        <v>54</v>
      </c>
      <c s="37">
        <v>4</v>
      </c>
      <c s="36">
        <v>0</v>
      </c>
      <c s="36">
        <f>ROUND(G398*H398,6)</f>
      </c>
      <c r="L398" s="38">
        <v>0</v>
      </c>
      <c s="32">
        <f>ROUND(ROUND(L398,2)*ROUND(G398,3),2)</f>
      </c>
      <c s="36" t="s">
        <v>62</v>
      </c>
      <c>
        <f>(M398*21)/100</f>
      </c>
      <c t="s">
        <v>28</v>
      </c>
    </row>
    <row r="399" spans="1:5" ht="12.75">
      <c r="A399" s="35" t="s">
        <v>56</v>
      </c>
      <c r="E399" s="39" t="s">
        <v>1057</v>
      </c>
    </row>
    <row r="400" spans="1:5" ht="12.75">
      <c r="A400" s="35" t="s">
        <v>57</v>
      </c>
      <c r="E400" s="40" t="s">
        <v>5</v>
      </c>
    </row>
    <row r="401" spans="1:5" ht="89.25">
      <c r="A401" t="s">
        <v>58</v>
      </c>
      <c r="E401" s="39" t="s">
        <v>1058</v>
      </c>
    </row>
    <row r="402" spans="1:13" ht="12.75">
      <c r="A402" t="s">
        <v>47</v>
      </c>
      <c r="C402" s="31" t="s">
        <v>1059</v>
      </c>
      <c r="E402" s="33" t="s">
        <v>1060</v>
      </c>
      <c r="J402" s="32">
        <f>0</f>
      </c>
      <c s="32">
        <f>0</f>
      </c>
      <c s="32">
        <f>0+L403+L407+L411+L415+L419+L423+L427+L431+L435+L439+L443+L447+L451+L455+L459+L463+L467</f>
      </c>
      <c s="32">
        <f>0+M403+M407+M411+M415+M419+M423+M427+M431+M435+M439+M443+M447+M451+M455+M459+M463+M467</f>
      </c>
    </row>
    <row r="403" spans="1:16" ht="12.75">
      <c r="A403" t="s">
        <v>50</v>
      </c>
      <c s="34" t="s">
        <v>634</v>
      </c>
      <c s="34" t="s">
        <v>723</v>
      </c>
      <c s="35" t="s">
        <v>5</v>
      </c>
      <c s="6" t="s">
        <v>724</v>
      </c>
      <c s="36" t="s">
        <v>54</v>
      </c>
      <c s="37">
        <v>1</v>
      </c>
      <c s="36">
        <v>0</v>
      </c>
      <c s="36">
        <f>ROUND(G403*H403,6)</f>
      </c>
      <c r="L403" s="38">
        <v>0</v>
      </c>
      <c s="32">
        <f>ROUND(ROUND(L403,2)*ROUND(G403,3),2)</f>
      </c>
      <c s="36" t="s">
        <v>55</v>
      </c>
      <c>
        <f>(M403*21)/100</f>
      </c>
      <c t="s">
        <v>28</v>
      </c>
    </row>
    <row r="404" spans="1:5" ht="12.75">
      <c r="A404" s="35" t="s">
        <v>56</v>
      </c>
      <c r="E404" s="39" t="s">
        <v>724</v>
      </c>
    </row>
    <row r="405" spans="1:5" ht="12.75">
      <c r="A405" s="35" t="s">
        <v>57</v>
      </c>
      <c r="E405" s="40" t="s">
        <v>5</v>
      </c>
    </row>
    <row r="406" spans="1:5" ht="140.25">
      <c r="A406" t="s">
        <v>58</v>
      </c>
      <c r="E406" s="39" t="s">
        <v>725</v>
      </c>
    </row>
    <row r="407" spans="1:16" ht="12.75">
      <c r="A407" t="s">
        <v>50</v>
      </c>
      <c s="34" t="s">
        <v>587</v>
      </c>
      <c s="34" t="s">
        <v>119</v>
      </c>
      <c s="35" t="s">
        <v>5</v>
      </c>
      <c s="6" t="s">
        <v>1061</v>
      </c>
      <c s="36" t="s">
        <v>54</v>
      </c>
      <c s="37">
        <v>1</v>
      </c>
      <c s="36">
        <v>0</v>
      </c>
      <c s="36">
        <f>ROUND(G407*H407,6)</f>
      </c>
      <c r="L407" s="38">
        <v>0</v>
      </c>
      <c s="32">
        <f>ROUND(ROUND(L407,2)*ROUND(G407,3),2)</f>
      </c>
      <c s="36" t="s">
        <v>62</v>
      </c>
      <c>
        <f>(M407*21)/100</f>
      </c>
      <c t="s">
        <v>28</v>
      </c>
    </row>
    <row r="408" spans="1:5" ht="12.75">
      <c r="A408" s="35" t="s">
        <v>56</v>
      </c>
      <c r="E408" s="39" t="s">
        <v>1061</v>
      </c>
    </row>
    <row r="409" spans="1:5" ht="12.75">
      <c r="A409" s="35" t="s">
        <v>57</v>
      </c>
      <c r="E409" s="40" t="s">
        <v>5</v>
      </c>
    </row>
    <row r="410" spans="1:5" ht="127.5">
      <c r="A410" t="s">
        <v>58</v>
      </c>
      <c r="E410" s="39" t="s">
        <v>1062</v>
      </c>
    </row>
    <row r="411" spans="1:16" ht="12.75">
      <c r="A411" t="s">
        <v>50</v>
      </c>
      <c s="34" t="s">
        <v>1063</v>
      </c>
      <c s="34" t="s">
        <v>141</v>
      </c>
      <c s="35" t="s">
        <v>5</v>
      </c>
      <c s="6" t="s">
        <v>142</v>
      </c>
      <c s="36" t="s">
        <v>54</v>
      </c>
      <c s="37">
        <v>1</v>
      </c>
      <c s="36">
        <v>0</v>
      </c>
      <c s="36">
        <f>ROUND(G411*H411,6)</f>
      </c>
      <c r="L411" s="38">
        <v>0</v>
      </c>
      <c s="32">
        <f>ROUND(ROUND(L411,2)*ROUND(G411,3),2)</f>
      </c>
      <c s="36" t="s">
        <v>55</v>
      </c>
      <c>
        <f>(M411*21)/100</f>
      </c>
      <c t="s">
        <v>28</v>
      </c>
    </row>
    <row r="412" spans="1:5" ht="12.75">
      <c r="A412" s="35" t="s">
        <v>56</v>
      </c>
      <c r="E412" s="39" t="s">
        <v>142</v>
      </c>
    </row>
    <row r="413" spans="1:5" ht="12.75">
      <c r="A413" s="35" t="s">
        <v>57</v>
      </c>
      <c r="E413" s="40" t="s">
        <v>5</v>
      </c>
    </row>
    <row r="414" spans="1:5" ht="191.25">
      <c r="A414" t="s">
        <v>58</v>
      </c>
      <c r="E414" s="39" t="s">
        <v>143</v>
      </c>
    </row>
    <row r="415" spans="1:16" ht="12.75">
      <c r="A415" t="s">
        <v>50</v>
      </c>
      <c s="34" t="s">
        <v>1064</v>
      </c>
      <c s="34" t="s">
        <v>1065</v>
      </c>
      <c s="35" t="s">
        <v>5</v>
      </c>
      <c s="6" t="s">
        <v>1066</v>
      </c>
      <c s="36" t="s">
        <v>244</v>
      </c>
      <c s="37">
        <v>1</v>
      </c>
      <c s="36">
        <v>0</v>
      </c>
      <c s="36">
        <f>ROUND(G415*H415,6)</f>
      </c>
      <c r="L415" s="38">
        <v>0</v>
      </c>
      <c s="32">
        <f>ROUND(ROUND(L415,2)*ROUND(G415,3),2)</f>
      </c>
      <c s="36" t="s">
        <v>62</v>
      </c>
      <c>
        <f>(M415*21)/100</f>
      </c>
      <c t="s">
        <v>28</v>
      </c>
    </row>
    <row r="416" spans="1:5" ht="12.75">
      <c r="A416" s="35" t="s">
        <v>56</v>
      </c>
      <c r="E416" s="39" t="s">
        <v>1066</v>
      </c>
    </row>
    <row r="417" spans="1:5" ht="12.75">
      <c r="A417" s="35" t="s">
        <v>57</v>
      </c>
      <c r="E417" s="40" t="s">
        <v>5</v>
      </c>
    </row>
    <row r="418" spans="1:5" ht="89.25">
      <c r="A418" t="s">
        <v>58</v>
      </c>
      <c r="E418" s="39" t="s">
        <v>1067</v>
      </c>
    </row>
    <row r="419" spans="1:16" ht="12.75">
      <c r="A419" t="s">
        <v>50</v>
      </c>
      <c s="34" t="s">
        <v>1068</v>
      </c>
      <c s="34" t="s">
        <v>149</v>
      </c>
      <c s="35" t="s">
        <v>5</v>
      </c>
      <c s="6" t="s">
        <v>142</v>
      </c>
      <c s="36" t="s">
        <v>54</v>
      </c>
      <c s="37">
        <v>1</v>
      </c>
      <c s="36">
        <v>0</v>
      </c>
      <c s="36">
        <f>ROUND(G419*H419,6)</f>
      </c>
      <c r="L419" s="38">
        <v>0</v>
      </c>
      <c s="32">
        <f>ROUND(ROUND(L419,2)*ROUND(G419,3),2)</f>
      </c>
      <c s="36" t="s">
        <v>55</v>
      </c>
      <c>
        <f>(M419*21)/100</f>
      </c>
      <c t="s">
        <v>28</v>
      </c>
    </row>
    <row r="420" spans="1:5" ht="12.75">
      <c r="A420" s="35" t="s">
        <v>56</v>
      </c>
      <c r="E420" s="39" t="s">
        <v>142</v>
      </c>
    </row>
    <row r="421" spans="1:5" ht="12.75">
      <c r="A421" s="35" t="s">
        <v>57</v>
      </c>
      <c r="E421" s="40" t="s">
        <v>5</v>
      </c>
    </row>
    <row r="422" spans="1:5" ht="191.25">
      <c r="A422" t="s">
        <v>58</v>
      </c>
      <c r="E422" s="39" t="s">
        <v>150</v>
      </c>
    </row>
    <row r="423" spans="1:16" ht="12.75">
      <c r="A423" t="s">
        <v>50</v>
      </c>
      <c s="34" t="s">
        <v>1069</v>
      </c>
      <c s="34" t="s">
        <v>1053</v>
      </c>
      <c s="35" t="s">
        <v>5</v>
      </c>
      <c s="6" t="s">
        <v>153</v>
      </c>
      <c s="36" t="s">
        <v>54</v>
      </c>
      <c s="37">
        <v>1</v>
      </c>
      <c s="36">
        <v>0</v>
      </c>
      <c s="36">
        <f>ROUND(G423*H423,6)</f>
      </c>
      <c r="L423" s="38">
        <v>0</v>
      </c>
      <c s="32">
        <f>ROUND(ROUND(L423,2)*ROUND(G423,3),2)</f>
      </c>
      <c s="36" t="s">
        <v>62</v>
      </c>
      <c>
        <f>(M423*21)/100</f>
      </c>
      <c t="s">
        <v>28</v>
      </c>
    </row>
    <row r="424" spans="1:5" ht="12.75">
      <c r="A424" s="35" t="s">
        <v>56</v>
      </c>
      <c r="E424" s="39" t="s">
        <v>153</v>
      </c>
    </row>
    <row r="425" spans="1:5" ht="12.75">
      <c r="A425" s="35" t="s">
        <v>57</v>
      </c>
      <c r="E425" s="40" t="s">
        <v>5</v>
      </c>
    </row>
    <row r="426" spans="1:5" ht="89.25">
      <c r="A426" t="s">
        <v>58</v>
      </c>
      <c r="E426" s="39" t="s">
        <v>154</v>
      </c>
    </row>
    <row r="427" spans="1:16" ht="12.75">
      <c r="A427" t="s">
        <v>50</v>
      </c>
      <c s="34" t="s">
        <v>1070</v>
      </c>
      <c s="34" t="s">
        <v>1071</v>
      </c>
      <c s="35" t="s">
        <v>5</v>
      </c>
      <c s="6" t="s">
        <v>1072</v>
      </c>
      <c s="36" t="s">
        <v>54</v>
      </c>
      <c s="37">
        <v>2</v>
      </c>
      <c s="36">
        <v>0</v>
      </c>
      <c s="36">
        <f>ROUND(G427*H427,6)</f>
      </c>
      <c r="L427" s="38">
        <v>0</v>
      </c>
      <c s="32">
        <f>ROUND(ROUND(L427,2)*ROUND(G427,3),2)</f>
      </c>
      <c s="36" t="s">
        <v>55</v>
      </c>
      <c>
        <f>(M427*21)/100</f>
      </c>
      <c t="s">
        <v>28</v>
      </c>
    </row>
    <row r="428" spans="1:5" ht="12.75">
      <c r="A428" s="35" t="s">
        <v>56</v>
      </c>
      <c r="E428" s="39" t="s">
        <v>1072</v>
      </c>
    </row>
    <row r="429" spans="1:5" ht="12.75">
      <c r="A429" s="35" t="s">
        <v>57</v>
      </c>
      <c r="E429" s="40" t="s">
        <v>5</v>
      </c>
    </row>
    <row r="430" spans="1:5" ht="191.25">
      <c r="A430" t="s">
        <v>58</v>
      </c>
      <c r="E430" s="39" t="s">
        <v>1073</v>
      </c>
    </row>
    <row r="431" spans="1:16" ht="12.75">
      <c r="A431" t="s">
        <v>50</v>
      </c>
      <c s="34" t="s">
        <v>1074</v>
      </c>
      <c s="34" t="s">
        <v>127</v>
      </c>
      <c s="35" t="s">
        <v>5</v>
      </c>
      <c s="6" t="s">
        <v>1075</v>
      </c>
      <c s="36" t="s">
        <v>54</v>
      </c>
      <c s="37">
        <v>2</v>
      </c>
      <c s="36">
        <v>0</v>
      </c>
      <c s="36">
        <f>ROUND(G431*H431,6)</f>
      </c>
      <c r="L431" s="38">
        <v>0</v>
      </c>
      <c s="32">
        <f>ROUND(ROUND(L431,2)*ROUND(G431,3),2)</f>
      </c>
      <c s="36" t="s">
        <v>62</v>
      </c>
      <c>
        <f>(M431*21)/100</f>
      </c>
      <c t="s">
        <v>28</v>
      </c>
    </row>
    <row r="432" spans="1:5" ht="12.75">
      <c r="A432" s="35" t="s">
        <v>56</v>
      </c>
      <c r="E432" s="39" t="s">
        <v>1075</v>
      </c>
    </row>
    <row r="433" spans="1:5" ht="12.75">
      <c r="A433" s="35" t="s">
        <v>57</v>
      </c>
      <c r="E433" s="40" t="s">
        <v>5</v>
      </c>
    </row>
    <row r="434" spans="1:5" ht="89.25">
      <c r="A434" t="s">
        <v>58</v>
      </c>
      <c r="E434" s="39" t="s">
        <v>1076</v>
      </c>
    </row>
    <row r="435" spans="1:16" ht="12.75">
      <c r="A435" t="s">
        <v>50</v>
      </c>
      <c s="34" t="s">
        <v>1077</v>
      </c>
      <c s="34" t="s">
        <v>1078</v>
      </c>
      <c s="35" t="s">
        <v>5</v>
      </c>
      <c s="6" t="s">
        <v>1079</v>
      </c>
      <c s="36" t="s">
        <v>54</v>
      </c>
      <c s="37">
        <v>2</v>
      </c>
      <c s="36">
        <v>0</v>
      </c>
      <c s="36">
        <f>ROUND(G435*H435,6)</f>
      </c>
      <c r="L435" s="38">
        <v>0</v>
      </c>
      <c s="32">
        <f>ROUND(ROUND(L435,2)*ROUND(G435,3),2)</f>
      </c>
      <c s="36" t="s">
        <v>62</v>
      </c>
      <c>
        <f>(M435*21)/100</f>
      </c>
      <c t="s">
        <v>28</v>
      </c>
    </row>
    <row r="436" spans="1:5" ht="12.75">
      <c r="A436" s="35" t="s">
        <v>56</v>
      </c>
      <c r="E436" s="39" t="s">
        <v>1079</v>
      </c>
    </row>
    <row r="437" spans="1:5" ht="12.75">
      <c r="A437" s="35" t="s">
        <v>57</v>
      </c>
      <c r="E437" s="40" t="s">
        <v>5</v>
      </c>
    </row>
    <row r="438" spans="1:5" ht="140.25">
      <c r="A438" t="s">
        <v>58</v>
      </c>
      <c r="E438" s="39" t="s">
        <v>1080</v>
      </c>
    </row>
    <row r="439" spans="1:16" ht="12.75">
      <c r="A439" t="s">
        <v>50</v>
      </c>
      <c s="34" t="s">
        <v>1081</v>
      </c>
      <c s="34" t="s">
        <v>1082</v>
      </c>
      <c s="35" t="s">
        <v>5</v>
      </c>
      <c s="6" t="s">
        <v>1083</v>
      </c>
      <c s="36" t="s">
        <v>244</v>
      </c>
      <c s="37">
        <v>2</v>
      </c>
      <c s="36">
        <v>0</v>
      </c>
      <c s="36">
        <f>ROUND(G439*H439,6)</f>
      </c>
      <c r="L439" s="38">
        <v>0</v>
      </c>
      <c s="32">
        <f>ROUND(ROUND(L439,2)*ROUND(G439,3),2)</f>
      </c>
      <c s="36" t="s">
        <v>62</v>
      </c>
      <c>
        <f>(M439*21)/100</f>
      </c>
      <c t="s">
        <v>28</v>
      </c>
    </row>
    <row r="440" spans="1:5" ht="12.75">
      <c r="A440" s="35" t="s">
        <v>56</v>
      </c>
      <c r="E440" s="39" t="s">
        <v>1083</v>
      </c>
    </row>
    <row r="441" spans="1:5" ht="12.75">
      <c r="A441" s="35" t="s">
        <v>57</v>
      </c>
      <c r="E441" s="40" t="s">
        <v>5</v>
      </c>
    </row>
    <row r="442" spans="1:5" ht="89.25">
      <c r="A442" t="s">
        <v>58</v>
      </c>
      <c r="E442" s="39" t="s">
        <v>1084</v>
      </c>
    </row>
    <row r="443" spans="1:16" ht="12.75">
      <c r="A443" t="s">
        <v>50</v>
      </c>
      <c s="34" t="s">
        <v>1085</v>
      </c>
      <c s="34" t="s">
        <v>690</v>
      </c>
      <c s="35" t="s">
        <v>5</v>
      </c>
      <c s="6" t="s">
        <v>691</v>
      </c>
      <c s="36" t="s">
        <v>54</v>
      </c>
      <c s="37">
        <v>1</v>
      </c>
      <c s="36">
        <v>0</v>
      </c>
      <c s="36">
        <f>ROUND(G443*H443,6)</f>
      </c>
      <c r="L443" s="38">
        <v>0</v>
      </c>
      <c s="32">
        <f>ROUND(ROUND(L443,2)*ROUND(G443,3),2)</f>
      </c>
      <c s="36" t="s">
        <v>55</v>
      </c>
      <c>
        <f>(M443*21)/100</f>
      </c>
      <c t="s">
        <v>28</v>
      </c>
    </row>
    <row r="444" spans="1:5" ht="12.75">
      <c r="A444" s="35" t="s">
        <v>56</v>
      </c>
      <c r="E444" s="39" t="s">
        <v>691</v>
      </c>
    </row>
    <row r="445" spans="1:5" ht="12.75">
      <c r="A445" s="35" t="s">
        <v>57</v>
      </c>
      <c r="E445" s="40" t="s">
        <v>5</v>
      </c>
    </row>
    <row r="446" spans="1:5" ht="191.25">
      <c r="A446" t="s">
        <v>58</v>
      </c>
      <c r="E446" s="39" t="s">
        <v>692</v>
      </c>
    </row>
    <row r="447" spans="1:16" ht="12.75">
      <c r="A447" t="s">
        <v>50</v>
      </c>
      <c s="34" t="s">
        <v>1086</v>
      </c>
      <c s="34" t="s">
        <v>152</v>
      </c>
      <c s="35" t="s">
        <v>5</v>
      </c>
      <c s="6" t="s">
        <v>1087</v>
      </c>
      <c s="36" t="s">
        <v>54</v>
      </c>
      <c s="37">
        <v>1</v>
      </c>
      <c s="36">
        <v>0</v>
      </c>
      <c s="36">
        <f>ROUND(G447*H447,6)</f>
      </c>
      <c r="L447" s="38">
        <v>0</v>
      </c>
      <c s="32">
        <f>ROUND(ROUND(L447,2)*ROUND(G447,3),2)</f>
      </c>
      <c s="36" t="s">
        <v>62</v>
      </c>
      <c>
        <f>(M447*21)/100</f>
      </c>
      <c t="s">
        <v>28</v>
      </c>
    </row>
    <row r="448" spans="1:5" ht="12.75">
      <c r="A448" s="35" t="s">
        <v>56</v>
      </c>
      <c r="E448" s="39" t="s">
        <v>1087</v>
      </c>
    </row>
    <row r="449" spans="1:5" ht="12.75">
      <c r="A449" s="35" t="s">
        <v>57</v>
      </c>
      <c r="E449" s="40" t="s">
        <v>5</v>
      </c>
    </row>
    <row r="450" spans="1:5" ht="89.25">
      <c r="A450" t="s">
        <v>58</v>
      </c>
      <c r="E450" s="39" t="s">
        <v>1088</v>
      </c>
    </row>
    <row r="451" spans="1:16" ht="12.75">
      <c r="A451" t="s">
        <v>50</v>
      </c>
      <c s="34" t="s">
        <v>1089</v>
      </c>
      <c s="34" t="s">
        <v>1090</v>
      </c>
      <c s="35" t="s">
        <v>5</v>
      </c>
      <c s="6" t="s">
        <v>1091</v>
      </c>
      <c s="36" t="s">
        <v>54</v>
      </c>
      <c s="37">
        <v>1</v>
      </c>
      <c s="36">
        <v>0</v>
      </c>
      <c s="36">
        <f>ROUND(G451*H451,6)</f>
      </c>
      <c r="L451" s="38">
        <v>0</v>
      </c>
      <c s="32">
        <f>ROUND(ROUND(L451,2)*ROUND(G451,3),2)</f>
      </c>
      <c s="36" t="s">
        <v>55</v>
      </c>
      <c>
        <f>(M451*21)/100</f>
      </c>
      <c t="s">
        <v>28</v>
      </c>
    </row>
    <row r="452" spans="1:5" ht="12.75">
      <c r="A452" s="35" t="s">
        <v>56</v>
      </c>
      <c r="E452" s="39" t="s">
        <v>1091</v>
      </c>
    </row>
    <row r="453" spans="1:5" ht="12.75">
      <c r="A453" s="35" t="s">
        <v>57</v>
      </c>
      <c r="E453" s="40" t="s">
        <v>5</v>
      </c>
    </row>
    <row r="454" spans="1:5" ht="140.25">
      <c r="A454" t="s">
        <v>58</v>
      </c>
      <c r="E454" s="39" t="s">
        <v>1092</v>
      </c>
    </row>
    <row r="455" spans="1:16" ht="12.75">
      <c r="A455" t="s">
        <v>50</v>
      </c>
      <c s="34" t="s">
        <v>1093</v>
      </c>
      <c s="34" t="s">
        <v>103</v>
      </c>
      <c s="35" t="s">
        <v>5</v>
      </c>
      <c s="6" t="s">
        <v>104</v>
      </c>
      <c s="36" t="s">
        <v>54</v>
      </c>
      <c s="37">
        <v>2</v>
      </c>
      <c s="36">
        <v>0</v>
      </c>
      <c s="36">
        <f>ROUND(G455*H455,6)</f>
      </c>
      <c r="L455" s="38">
        <v>0</v>
      </c>
      <c s="32">
        <f>ROUND(ROUND(L455,2)*ROUND(G455,3),2)</f>
      </c>
      <c s="36" t="s">
        <v>55</v>
      </c>
      <c>
        <f>(M455*21)/100</f>
      </c>
      <c t="s">
        <v>28</v>
      </c>
    </row>
    <row r="456" spans="1:5" ht="12.75">
      <c r="A456" s="35" t="s">
        <v>56</v>
      </c>
      <c r="E456" s="39" t="s">
        <v>104</v>
      </c>
    </row>
    <row r="457" spans="1:5" ht="12.75">
      <c r="A457" s="35" t="s">
        <v>57</v>
      </c>
      <c r="E457" s="40" t="s">
        <v>5</v>
      </c>
    </row>
    <row r="458" spans="1:5" ht="191.25">
      <c r="A458" t="s">
        <v>58</v>
      </c>
      <c r="E458" s="39" t="s">
        <v>105</v>
      </c>
    </row>
    <row r="459" spans="1:16" ht="12.75">
      <c r="A459" t="s">
        <v>50</v>
      </c>
      <c s="34" t="s">
        <v>1094</v>
      </c>
      <c s="34" t="s">
        <v>178</v>
      </c>
      <c s="35" t="s">
        <v>5</v>
      </c>
      <c s="6" t="s">
        <v>1095</v>
      </c>
      <c s="36" t="s">
        <v>54</v>
      </c>
      <c s="37">
        <v>2</v>
      </c>
      <c s="36">
        <v>0</v>
      </c>
      <c s="36">
        <f>ROUND(G459*H459,6)</f>
      </c>
      <c r="L459" s="38">
        <v>0</v>
      </c>
      <c s="32">
        <f>ROUND(ROUND(L459,2)*ROUND(G459,3),2)</f>
      </c>
      <c s="36" t="s">
        <v>62</v>
      </c>
      <c>
        <f>(M459*21)/100</f>
      </c>
      <c t="s">
        <v>28</v>
      </c>
    </row>
    <row r="460" spans="1:5" ht="12.75">
      <c r="A460" s="35" t="s">
        <v>56</v>
      </c>
      <c r="E460" s="39" t="s">
        <v>1095</v>
      </c>
    </row>
    <row r="461" spans="1:5" ht="12.75">
      <c r="A461" s="35" t="s">
        <v>57</v>
      </c>
      <c r="E461" s="40" t="s">
        <v>5</v>
      </c>
    </row>
    <row r="462" spans="1:5" ht="12.75">
      <c r="A462" t="s">
        <v>58</v>
      </c>
      <c r="E462" s="39" t="s">
        <v>1096</v>
      </c>
    </row>
    <row r="463" spans="1:16" ht="12.75">
      <c r="A463" t="s">
        <v>50</v>
      </c>
      <c s="34" t="s">
        <v>1097</v>
      </c>
      <c s="34" t="s">
        <v>1098</v>
      </c>
      <c s="35" t="s">
        <v>5</v>
      </c>
      <c s="6" t="s">
        <v>994</v>
      </c>
      <c s="36" t="s">
        <v>244</v>
      </c>
      <c s="37">
        <v>2</v>
      </c>
      <c s="36">
        <v>0</v>
      </c>
      <c s="36">
        <f>ROUND(G463*H463,6)</f>
      </c>
      <c r="L463" s="38">
        <v>0</v>
      </c>
      <c s="32">
        <f>ROUND(ROUND(L463,2)*ROUND(G463,3),2)</f>
      </c>
      <c s="36" t="s">
        <v>62</v>
      </c>
      <c>
        <f>(M463*21)/100</f>
      </c>
      <c t="s">
        <v>28</v>
      </c>
    </row>
    <row r="464" spans="1:5" ht="12.75">
      <c r="A464" s="35" t="s">
        <v>56</v>
      </c>
      <c r="E464" s="39" t="s">
        <v>994</v>
      </c>
    </row>
    <row r="465" spans="1:5" ht="12.75">
      <c r="A465" s="35" t="s">
        <v>57</v>
      </c>
      <c r="E465" s="40" t="s">
        <v>5</v>
      </c>
    </row>
    <row r="466" spans="1:5" ht="89.25">
      <c r="A466" t="s">
        <v>58</v>
      </c>
      <c r="E466" s="39" t="s">
        <v>995</v>
      </c>
    </row>
    <row r="467" spans="1:16" ht="12.75">
      <c r="A467" t="s">
        <v>50</v>
      </c>
      <c s="34" t="s">
        <v>1099</v>
      </c>
      <c s="34" t="s">
        <v>999</v>
      </c>
      <c s="35" t="s">
        <v>5</v>
      </c>
      <c s="6" t="s">
        <v>1000</v>
      </c>
      <c s="36" t="s">
        <v>54</v>
      </c>
      <c s="37">
        <v>2</v>
      </c>
      <c s="36">
        <v>0</v>
      </c>
      <c s="36">
        <f>ROUND(G467*H467,6)</f>
      </c>
      <c r="L467" s="38">
        <v>0</v>
      </c>
      <c s="32">
        <f>ROUND(ROUND(L467,2)*ROUND(G467,3),2)</f>
      </c>
      <c s="36" t="s">
        <v>62</v>
      </c>
      <c>
        <f>(M467*21)/100</f>
      </c>
      <c t="s">
        <v>28</v>
      </c>
    </row>
    <row r="468" spans="1:5" ht="12.75">
      <c r="A468" s="35" t="s">
        <v>56</v>
      </c>
      <c r="E468" s="39" t="s">
        <v>1000</v>
      </c>
    </row>
    <row r="469" spans="1:5" ht="12.75">
      <c r="A469" s="35" t="s">
        <v>57</v>
      </c>
      <c r="E469" s="40" t="s">
        <v>5</v>
      </c>
    </row>
    <row r="470" spans="1:5" ht="89.25">
      <c r="A470" t="s">
        <v>58</v>
      </c>
      <c r="E470" s="39" t="s">
        <v>1001</v>
      </c>
    </row>
    <row r="471" spans="1:13" ht="12.75">
      <c r="A471" t="s">
        <v>47</v>
      </c>
      <c r="C471" s="31" t="s">
        <v>1100</v>
      </c>
      <c r="E471" s="33" t="s">
        <v>1101</v>
      </c>
      <c r="J471" s="32">
        <f>0</f>
      </c>
      <c s="32">
        <f>0</f>
      </c>
      <c s="32">
        <f>0+L472+L476+L480+L484+L488+L492+L496+L500+L504+L508</f>
      </c>
      <c s="32">
        <f>0+M472+M476+M480+M484+M488+M492+M496+M500+M504+M508</f>
      </c>
    </row>
    <row r="472" spans="1:16" ht="12.75">
      <c r="A472" t="s">
        <v>50</v>
      </c>
      <c s="34" t="s">
        <v>1102</v>
      </c>
      <c s="34" t="s">
        <v>723</v>
      </c>
      <c s="35" t="s">
        <v>5</v>
      </c>
      <c s="6" t="s">
        <v>724</v>
      </c>
      <c s="36" t="s">
        <v>54</v>
      </c>
      <c s="37">
        <v>1</v>
      </c>
      <c s="36">
        <v>0</v>
      </c>
      <c s="36">
        <f>ROUND(G472*H472,6)</f>
      </c>
      <c r="L472" s="38">
        <v>0</v>
      </c>
      <c s="32">
        <f>ROUND(ROUND(L472,2)*ROUND(G472,3),2)</f>
      </c>
      <c s="36" t="s">
        <v>55</v>
      </c>
      <c>
        <f>(M472*21)/100</f>
      </c>
      <c t="s">
        <v>28</v>
      </c>
    </row>
    <row r="473" spans="1:5" ht="12.75">
      <c r="A473" s="35" t="s">
        <v>56</v>
      </c>
      <c r="E473" s="39" t="s">
        <v>724</v>
      </c>
    </row>
    <row r="474" spans="1:5" ht="12.75">
      <c r="A474" s="35" t="s">
        <v>57</v>
      </c>
      <c r="E474" s="40" t="s">
        <v>5</v>
      </c>
    </row>
    <row r="475" spans="1:5" ht="140.25">
      <c r="A475" t="s">
        <v>58</v>
      </c>
      <c r="E475" s="39" t="s">
        <v>725</v>
      </c>
    </row>
    <row r="476" spans="1:16" ht="12.75">
      <c r="A476" t="s">
        <v>50</v>
      </c>
      <c s="34" t="s">
        <v>1103</v>
      </c>
      <c s="34" t="s">
        <v>119</v>
      </c>
      <c s="35" t="s">
        <v>5</v>
      </c>
      <c s="6" t="s">
        <v>1061</v>
      </c>
      <c s="36" t="s">
        <v>54</v>
      </c>
      <c s="37">
        <v>1</v>
      </c>
      <c s="36">
        <v>0</v>
      </c>
      <c s="36">
        <f>ROUND(G476*H476,6)</f>
      </c>
      <c r="L476" s="38">
        <v>0</v>
      </c>
      <c s="32">
        <f>ROUND(ROUND(L476,2)*ROUND(G476,3),2)</f>
      </c>
      <c s="36" t="s">
        <v>62</v>
      </c>
      <c>
        <f>(M476*21)/100</f>
      </c>
      <c t="s">
        <v>28</v>
      </c>
    </row>
    <row r="477" spans="1:5" ht="12.75">
      <c r="A477" s="35" t="s">
        <v>56</v>
      </c>
      <c r="E477" s="39" t="s">
        <v>1061</v>
      </c>
    </row>
    <row r="478" spans="1:5" ht="12.75">
      <c r="A478" s="35" t="s">
        <v>57</v>
      </c>
      <c r="E478" s="40" t="s">
        <v>5</v>
      </c>
    </row>
    <row r="479" spans="1:5" ht="127.5">
      <c r="A479" t="s">
        <v>58</v>
      </c>
      <c r="E479" s="39" t="s">
        <v>1062</v>
      </c>
    </row>
    <row r="480" spans="1:16" ht="12.75">
      <c r="A480" t="s">
        <v>50</v>
      </c>
      <c s="34" t="s">
        <v>1104</v>
      </c>
      <c s="34" t="s">
        <v>149</v>
      </c>
      <c s="35" t="s">
        <v>5</v>
      </c>
      <c s="6" t="s">
        <v>142</v>
      </c>
      <c s="36" t="s">
        <v>54</v>
      </c>
      <c s="37">
        <v>1</v>
      </c>
      <c s="36">
        <v>0</v>
      </c>
      <c s="36">
        <f>ROUND(G480*H480,6)</f>
      </c>
      <c r="L480" s="38">
        <v>0</v>
      </c>
      <c s="32">
        <f>ROUND(ROUND(L480,2)*ROUND(G480,3),2)</f>
      </c>
      <c s="36" t="s">
        <v>55</v>
      </c>
      <c>
        <f>(M480*21)/100</f>
      </c>
      <c t="s">
        <v>28</v>
      </c>
    </row>
    <row r="481" spans="1:5" ht="12.75">
      <c r="A481" s="35" t="s">
        <v>56</v>
      </c>
      <c r="E481" s="39" t="s">
        <v>142</v>
      </c>
    </row>
    <row r="482" spans="1:5" ht="12.75">
      <c r="A482" s="35" t="s">
        <v>57</v>
      </c>
      <c r="E482" s="40" t="s">
        <v>5</v>
      </c>
    </row>
    <row r="483" spans="1:5" ht="191.25">
      <c r="A483" t="s">
        <v>58</v>
      </c>
      <c r="E483" s="39" t="s">
        <v>150</v>
      </c>
    </row>
    <row r="484" spans="1:16" ht="12.75">
      <c r="A484" t="s">
        <v>50</v>
      </c>
      <c s="34" t="s">
        <v>1105</v>
      </c>
      <c s="34" t="s">
        <v>1053</v>
      </c>
      <c s="35" t="s">
        <v>5</v>
      </c>
      <c s="6" t="s">
        <v>153</v>
      </c>
      <c s="36" t="s">
        <v>54</v>
      </c>
      <c s="37">
        <v>1</v>
      </c>
      <c s="36">
        <v>0</v>
      </c>
      <c s="36">
        <f>ROUND(G484*H484,6)</f>
      </c>
      <c r="L484" s="38">
        <v>0</v>
      </c>
      <c s="32">
        <f>ROUND(ROUND(L484,2)*ROUND(G484,3),2)</f>
      </c>
      <c s="36" t="s">
        <v>62</v>
      </c>
      <c>
        <f>(M484*21)/100</f>
      </c>
      <c t="s">
        <v>28</v>
      </c>
    </row>
    <row r="485" spans="1:5" ht="12.75">
      <c r="A485" s="35" t="s">
        <v>56</v>
      </c>
      <c r="E485" s="39" t="s">
        <v>153</v>
      </c>
    </row>
    <row r="486" spans="1:5" ht="12.75">
      <c r="A486" s="35" t="s">
        <v>57</v>
      </c>
      <c r="E486" s="40" t="s">
        <v>5</v>
      </c>
    </row>
    <row r="487" spans="1:5" ht="89.25">
      <c r="A487" t="s">
        <v>58</v>
      </c>
      <c r="E487" s="39" t="s">
        <v>154</v>
      </c>
    </row>
    <row r="488" spans="1:16" ht="12.75">
      <c r="A488" t="s">
        <v>50</v>
      </c>
      <c s="34" t="s">
        <v>1106</v>
      </c>
      <c s="34" t="s">
        <v>1071</v>
      </c>
      <c s="35" t="s">
        <v>5</v>
      </c>
      <c s="6" t="s">
        <v>1072</v>
      </c>
      <c s="36" t="s">
        <v>54</v>
      </c>
      <c s="37">
        <v>2</v>
      </c>
      <c s="36">
        <v>0</v>
      </c>
      <c s="36">
        <f>ROUND(G488*H488,6)</f>
      </c>
      <c r="L488" s="38">
        <v>0</v>
      </c>
      <c s="32">
        <f>ROUND(ROUND(L488,2)*ROUND(G488,3),2)</f>
      </c>
      <c s="36" t="s">
        <v>55</v>
      </c>
      <c>
        <f>(M488*21)/100</f>
      </c>
      <c t="s">
        <v>28</v>
      </c>
    </row>
    <row r="489" spans="1:5" ht="12.75">
      <c r="A489" s="35" t="s">
        <v>56</v>
      </c>
      <c r="E489" s="39" t="s">
        <v>1072</v>
      </c>
    </row>
    <row r="490" spans="1:5" ht="12.75">
      <c r="A490" s="35" t="s">
        <v>57</v>
      </c>
      <c r="E490" s="40" t="s">
        <v>5</v>
      </c>
    </row>
    <row r="491" spans="1:5" ht="191.25">
      <c r="A491" t="s">
        <v>58</v>
      </c>
      <c r="E491" s="39" t="s">
        <v>1073</v>
      </c>
    </row>
    <row r="492" spans="1:16" ht="12.75">
      <c r="A492" t="s">
        <v>50</v>
      </c>
      <c s="34" t="s">
        <v>1107</v>
      </c>
      <c s="34" t="s">
        <v>127</v>
      </c>
      <c s="35" t="s">
        <v>5</v>
      </c>
      <c s="6" t="s">
        <v>1075</v>
      </c>
      <c s="36" t="s">
        <v>54</v>
      </c>
      <c s="37">
        <v>2</v>
      </c>
      <c s="36">
        <v>0</v>
      </c>
      <c s="36">
        <f>ROUND(G492*H492,6)</f>
      </c>
      <c r="L492" s="38">
        <v>0</v>
      </c>
      <c s="32">
        <f>ROUND(ROUND(L492,2)*ROUND(G492,3),2)</f>
      </c>
      <c s="36" t="s">
        <v>62</v>
      </c>
      <c>
        <f>(M492*21)/100</f>
      </c>
      <c t="s">
        <v>28</v>
      </c>
    </row>
    <row r="493" spans="1:5" ht="12.75">
      <c r="A493" s="35" t="s">
        <v>56</v>
      </c>
      <c r="E493" s="39" t="s">
        <v>1075</v>
      </c>
    </row>
    <row r="494" spans="1:5" ht="12.75">
      <c r="A494" s="35" t="s">
        <v>57</v>
      </c>
      <c r="E494" s="40" t="s">
        <v>5</v>
      </c>
    </row>
    <row r="495" spans="1:5" ht="89.25">
      <c r="A495" t="s">
        <v>58</v>
      </c>
      <c r="E495" s="39" t="s">
        <v>1076</v>
      </c>
    </row>
    <row r="496" spans="1:16" ht="12.75">
      <c r="A496" t="s">
        <v>50</v>
      </c>
      <c s="34" t="s">
        <v>1108</v>
      </c>
      <c s="34" t="s">
        <v>1078</v>
      </c>
      <c s="35" t="s">
        <v>5</v>
      </c>
      <c s="6" t="s">
        <v>1079</v>
      </c>
      <c s="36" t="s">
        <v>54</v>
      </c>
      <c s="37">
        <v>2</v>
      </c>
      <c s="36">
        <v>0</v>
      </c>
      <c s="36">
        <f>ROUND(G496*H496,6)</f>
      </c>
      <c r="L496" s="38">
        <v>0</v>
      </c>
      <c s="32">
        <f>ROUND(ROUND(L496,2)*ROUND(G496,3),2)</f>
      </c>
      <c s="36" t="s">
        <v>62</v>
      </c>
      <c>
        <f>(M496*21)/100</f>
      </c>
      <c t="s">
        <v>28</v>
      </c>
    </row>
    <row r="497" spans="1:5" ht="12.75">
      <c r="A497" s="35" t="s">
        <v>56</v>
      </c>
      <c r="E497" s="39" t="s">
        <v>1079</v>
      </c>
    </row>
    <row r="498" spans="1:5" ht="12.75">
      <c r="A498" s="35" t="s">
        <v>57</v>
      </c>
      <c r="E498" s="40" t="s">
        <v>5</v>
      </c>
    </row>
    <row r="499" spans="1:5" ht="140.25">
      <c r="A499" t="s">
        <v>58</v>
      </c>
      <c r="E499" s="39" t="s">
        <v>1080</v>
      </c>
    </row>
    <row r="500" spans="1:16" ht="12.75">
      <c r="A500" t="s">
        <v>50</v>
      </c>
      <c s="34" t="s">
        <v>1109</v>
      </c>
      <c s="34" t="s">
        <v>1082</v>
      </c>
      <c s="35" t="s">
        <v>5</v>
      </c>
      <c s="6" t="s">
        <v>1083</v>
      </c>
      <c s="36" t="s">
        <v>244</v>
      </c>
      <c s="37">
        <v>2</v>
      </c>
      <c s="36">
        <v>0</v>
      </c>
      <c s="36">
        <f>ROUND(G500*H500,6)</f>
      </c>
      <c r="L500" s="38">
        <v>0</v>
      </c>
      <c s="32">
        <f>ROUND(ROUND(L500,2)*ROUND(G500,3),2)</f>
      </c>
      <c s="36" t="s">
        <v>62</v>
      </c>
      <c>
        <f>(M500*21)/100</f>
      </c>
      <c t="s">
        <v>28</v>
      </c>
    </row>
    <row r="501" spans="1:5" ht="12.75">
      <c r="A501" s="35" t="s">
        <v>56</v>
      </c>
      <c r="E501" s="39" t="s">
        <v>1083</v>
      </c>
    </row>
    <row r="502" spans="1:5" ht="12.75">
      <c r="A502" s="35" t="s">
        <v>57</v>
      </c>
      <c r="E502" s="40" t="s">
        <v>5</v>
      </c>
    </row>
    <row r="503" spans="1:5" ht="89.25">
      <c r="A503" t="s">
        <v>58</v>
      </c>
      <c r="E503" s="39" t="s">
        <v>1084</v>
      </c>
    </row>
    <row r="504" spans="1:16" ht="12.75">
      <c r="A504" t="s">
        <v>50</v>
      </c>
      <c s="34" t="s">
        <v>1110</v>
      </c>
      <c s="34" t="s">
        <v>160</v>
      </c>
      <c s="35" t="s">
        <v>5</v>
      </c>
      <c s="6" t="s">
        <v>161</v>
      </c>
      <c s="36" t="s">
        <v>54</v>
      </c>
      <c s="37">
        <v>2</v>
      </c>
      <c s="36">
        <v>0</v>
      </c>
      <c s="36">
        <f>ROUND(G504*H504,6)</f>
      </c>
      <c r="L504" s="38">
        <v>0</v>
      </c>
      <c s="32">
        <f>ROUND(ROUND(L504,2)*ROUND(G504,3),2)</f>
      </c>
      <c s="36" t="s">
        <v>55</v>
      </c>
      <c>
        <f>(M504*21)/100</f>
      </c>
      <c t="s">
        <v>28</v>
      </c>
    </row>
    <row r="505" spans="1:5" ht="12.75">
      <c r="A505" s="35" t="s">
        <v>56</v>
      </c>
      <c r="E505" s="39" t="s">
        <v>161</v>
      </c>
    </row>
    <row r="506" spans="1:5" ht="12.75">
      <c r="A506" s="35" t="s">
        <v>57</v>
      </c>
      <c r="E506" s="40" t="s">
        <v>5</v>
      </c>
    </row>
    <row r="507" spans="1:5" ht="191.25">
      <c r="A507" t="s">
        <v>58</v>
      </c>
      <c r="E507" s="39" t="s">
        <v>162</v>
      </c>
    </row>
    <row r="508" spans="1:16" ht="25.5">
      <c r="A508" t="s">
        <v>50</v>
      </c>
      <c s="34" t="s">
        <v>1111</v>
      </c>
      <c s="34" t="s">
        <v>1112</v>
      </c>
      <c s="35" t="s">
        <v>5</v>
      </c>
      <c s="6" t="s">
        <v>1113</v>
      </c>
      <c s="36" t="s">
        <v>244</v>
      </c>
      <c s="37">
        <v>2</v>
      </c>
      <c s="36">
        <v>0</v>
      </c>
      <c s="36">
        <f>ROUND(G508*H508,6)</f>
      </c>
      <c r="L508" s="38">
        <v>0</v>
      </c>
      <c s="32">
        <f>ROUND(ROUND(L508,2)*ROUND(G508,3),2)</f>
      </c>
      <c s="36" t="s">
        <v>62</v>
      </c>
      <c>
        <f>(M508*21)/100</f>
      </c>
      <c t="s">
        <v>28</v>
      </c>
    </row>
    <row r="509" spans="1:5" ht="25.5">
      <c r="A509" s="35" t="s">
        <v>56</v>
      </c>
      <c r="E509" s="39" t="s">
        <v>1113</v>
      </c>
    </row>
    <row r="510" spans="1:5" ht="12.75">
      <c r="A510" s="35" t="s">
        <v>57</v>
      </c>
      <c r="E510" s="40" t="s">
        <v>5</v>
      </c>
    </row>
    <row r="511" spans="1:5" ht="140.25">
      <c r="A511" t="s">
        <v>58</v>
      </c>
      <c r="E511" s="39" t="s">
        <v>1114</v>
      </c>
    </row>
    <row r="512" spans="1:13" ht="12.75">
      <c r="A512" t="s">
        <v>47</v>
      </c>
      <c r="C512" s="31" t="s">
        <v>1115</v>
      </c>
      <c r="E512" s="33" t="s">
        <v>1116</v>
      </c>
      <c r="J512" s="32">
        <f>0</f>
      </c>
      <c s="32">
        <f>0</f>
      </c>
      <c s="32">
        <f>0+L513+L517+L521+L525+L529+L533</f>
      </c>
      <c s="32">
        <f>0+M513+M517+M521+M525+M529+M533</f>
      </c>
    </row>
    <row r="513" spans="1:16" ht="12.75">
      <c r="A513" t="s">
        <v>50</v>
      </c>
      <c s="34" t="s">
        <v>1117</v>
      </c>
      <c s="34" t="s">
        <v>723</v>
      </c>
      <c s="35" t="s">
        <v>5</v>
      </c>
      <c s="6" t="s">
        <v>724</v>
      </c>
      <c s="36" t="s">
        <v>54</v>
      </c>
      <c s="37">
        <v>7</v>
      </c>
      <c s="36">
        <v>0</v>
      </c>
      <c s="36">
        <f>ROUND(G513*H513,6)</f>
      </c>
      <c r="L513" s="38">
        <v>0</v>
      </c>
      <c s="32">
        <f>ROUND(ROUND(L513,2)*ROUND(G513,3),2)</f>
      </c>
      <c s="36" t="s">
        <v>55</v>
      </c>
      <c>
        <f>(M513*21)/100</f>
      </c>
      <c t="s">
        <v>28</v>
      </c>
    </row>
    <row r="514" spans="1:5" ht="12.75">
      <c r="A514" s="35" t="s">
        <v>56</v>
      </c>
      <c r="E514" s="39" t="s">
        <v>724</v>
      </c>
    </row>
    <row r="515" spans="1:5" ht="12.75">
      <c r="A515" s="35" t="s">
        <v>57</v>
      </c>
      <c r="E515" s="40" t="s">
        <v>5</v>
      </c>
    </row>
    <row r="516" spans="1:5" ht="140.25">
      <c r="A516" t="s">
        <v>58</v>
      </c>
      <c r="E516" s="39" t="s">
        <v>725</v>
      </c>
    </row>
    <row r="517" spans="1:16" ht="12.75">
      <c r="A517" t="s">
        <v>50</v>
      </c>
      <c s="34" t="s">
        <v>1118</v>
      </c>
      <c s="34" t="s">
        <v>119</v>
      </c>
      <c s="35" t="s">
        <v>5</v>
      </c>
      <c s="6" t="s">
        <v>1061</v>
      </c>
      <c s="36" t="s">
        <v>54</v>
      </c>
      <c s="37">
        <v>7</v>
      </c>
      <c s="36">
        <v>0</v>
      </c>
      <c s="36">
        <f>ROUND(G517*H517,6)</f>
      </c>
      <c r="L517" s="38">
        <v>0</v>
      </c>
      <c s="32">
        <f>ROUND(ROUND(L517,2)*ROUND(G517,3),2)</f>
      </c>
      <c s="36" t="s">
        <v>62</v>
      </c>
      <c>
        <f>(M517*21)/100</f>
      </c>
      <c t="s">
        <v>28</v>
      </c>
    </row>
    <row r="518" spans="1:5" ht="12.75">
      <c r="A518" s="35" t="s">
        <v>56</v>
      </c>
      <c r="E518" s="39" t="s">
        <v>1061</v>
      </c>
    </row>
    <row r="519" spans="1:5" ht="12.75">
      <c r="A519" s="35" t="s">
        <v>57</v>
      </c>
      <c r="E519" s="40" t="s">
        <v>5</v>
      </c>
    </row>
    <row r="520" spans="1:5" ht="127.5">
      <c r="A520" t="s">
        <v>58</v>
      </c>
      <c r="E520" s="39" t="s">
        <v>1062</v>
      </c>
    </row>
    <row r="521" spans="1:16" ht="12.75">
      <c r="A521" t="s">
        <v>50</v>
      </c>
      <c s="34" t="s">
        <v>1119</v>
      </c>
      <c s="34" t="s">
        <v>149</v>
      </c>
      <c s="35" t="s">
        <v>5</v>
      </c>
      <c s="6" t="s">
        <v>142</v>
      </c>
      <c s="36" t="s">
        <v>54</v>
      </c>
      <c s="37">
        <v>7</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150</v>
      </c>
    </row>
    <row r="525" spans="1:16" ht="12.75">
      <c r="A525" t="s">
        <v>50</v>
      </c>
      <c s="34" t="s">
        <v>1120</v>
      </c>
      <c s="34" t="s">
        <v>1053</v>
      </c>
      <c s="35" t="s">
        <v>5</v>
      </c>
      <c s="6" t="s">
        <v>153</v>
      </c>
      <c s="36" t="s">
        <v>54</v>
      </c>
      <c s="37">
        <v>7</v>
      </c>
      <c s="36">
        <v>0</v>
      </c>
      <c s="36">
        <f>ROUND(G525*H525,6)</f>
      </c>
      <c r="L525" s="38">
        <v>0</v>
      </c>
      <c s="32">
        <f>ROUND(ROUND(L525,2)*ROUND(G525,3),2)</f>
      </c>
      <c s="36" t="s">
        <v>62</v>
      </c>
      <c>
        <f>(M525*21)/100</f>
      </c>
      <c t="s">
        <v>28</v>
      </c>
    </row>
    <row r="526" spans="1:5" ht="12.75">
      <c r="A526" s="35" t="s">
        <v>56</v>
      </c>
      <c r="E526" s="39" t="s">
        <v>153</v>
      </c>
    </row>
    <row r="527" spans="1:5" ht="12.75">
      <c r="A527" s="35" t="s">
        <v>57</v>
      </c>
      <c r="E527" s="40" t="s">
        <v>5</v>
      </c>
    </row>
    <row r="528" spans="1:5" ht="89.25">
      <c r="A528" t="s">
        <v>58</v>
      </c>
      <c r="E528" s="39" t="s">
        <v>154</v>
      </c>
    </row>
    <row r="529" spans="1:16" ht="12.75">
      <c r="A529" t="s">
        <v>50</v>
      </c>
      <c s="34" t="s">
        <v>1121</v>
      </c>
      <c s="34" t="s">
        <v>1071</v>
      </c>
      <c s="35" t="s">
        <v>5</v>
      </c>
      <c s="6" t="s">
        <v>1072</v>
      </c>
      <c s="36" t="s">
        <v>54</v>
      </c>
      <c s="37">
        <v>14</v>
      </c>
      <c s="36">
        <v>0</v>
      </c>
      <c s="36">
        <f>ROUND(G529*H529,6)</f>
      </c>
      <c r="L529" s="38">
        <v>0</v>
      </c>
      <c s="32">
        <f>ROUND(ROUND(L529,2)*ROUND(G529,3),2)</f>
      </c>
      <c s="36" t="s">
        <v>55</v>
      </c>
      <c>
        <f>(M529*21)/100</f>
      </c>
      <c t="s">
        <v>28</v>
      </c>
    </row>
    <row r="530" spans="1:5" ht="12.75">
      <c r="A530" s="35" t="s">
        <v>56</v>
      </c>
      <c r="E530" s="39" t="s">
        <v>1072</v>
      </c>
    </row>
    <row r="531" spans="1:5" ht="12.75">
      <c r="A531" s="35" t="s">
        <v>57</v>
      </c>
      <c r="E531" s="40" t="s">
        <v>5</v>
      </c>
    </row>
    <row r="532" spans="1:5" ht="191.25">
      <c r="A532" t="s">
        <v>58</v>
      </c>
      <c r="E532" s="39" t="s">
        <v>1073</v>
      </c>
    </row>
    <row r="533" spans="1:16" ht="12.75">
      <c r="A533" t="s">
        <v>50</v>
      </c>
      <c s="34" t="s">
        <v>1122</v>
      </c>
      <c s="34" t="s">
        <v>127</v>
      </c>
      <c s="35" t="s">
        <v>5</v>
      </c>
      <c s="6" t="s">
        <v>1075</v>
      </c>
      <c s="36" t="s">
        <v>54</v>
      </c>
      <c s="37">
        <v>14</v>
      </c>
      <c s="36">
        <v>0</v>
      </c>
      <c s="36">
        <f>ROUND(G533*H533,6)</f>
      </c>
      <c r="L533" s="38">
        <v>0</v>
      </c>
      <c s="32">
        <f>ROUND(ROUND(L533,2)*ROUND(G533,3),2)</f>
      </c>
      <c s="36" t="s">
        <v>62</v>
      </c>
      <c>
        <f>(M533*21)/100</f>
      </c>
      <c t="s">
        <v>28</v>
      </c>
    </row>
    <row r="534" spans="1:5" ht="12.75">
      <c r="A534" s="35" t="s">
        <v>56</v>
      </c>
      <c r="E534" s="39" t="s">
        <v>1075</v>
      </c>
    </row>
    <row r="535" spans="1:5" ht="12.75">
      <c r="A535" s="35" t="s">
        <v>57</v>
      </c>
      <c r="E535" s="40" t="s">
        <v>5</v>
      </c>
    </row>
    <row r="536" spans="1:5" ht="89.25">
      <c r="A536" t="s">
        <v>58</v>
      </c>
      <c r="E536" s="39" t="s">
        <v>1076</v>
      </c>
    </row>
    <row r="537" spans="1:13" ht="12.75">
      <c r="A537" t="s">
        <v>47</v>
      </c>
      <c r="C537" s="31" t="s">
        <v>1123</v>
      </c>
      <c r="E537" s="33" t="s">
        <v>1124</v>
      </c>
      <c r="J537" s="32">
        <f>0</f>
      </c>
      <c s="32">
        <f>0</f>
      </c>
      <c s="32">
        <f>0+L538+L542+L546+L550+L554+L558+L562+L566+L570+L574+L578+L582+L586+L590+L594+L598+L602+L606+L610+L614+L618+L622+L626+L630</f>
      </c>
      <c s="32">
        <f>0+M538+M542+M546+M550+M554+M558+M562+M566+M570+M574+M578+M582+M586+M590+M594+M598+M602+M606+M610+M614+M618+M622+M626+M630</f>
      </c>
    </row>
    <row r="538" spans="1:16" ht="12.75">
      <c r="A538" t="s">
        <v>50</v>
      </c>
      <c s="34" t="s">
        <v>1125</v>
      </c>
      <c s="34" t="s">
        <v>723</v>
      </c>
      <c s="35" t="s">
        <v>5</v>
      </c>
      <c s="6" t="s">
        <v>724</v>
      </c>
      <c s="36" t="s">
        <v>54</v>
      </c>
      <c s="37">
        <v>1</v>
      </c>
      <c s="36">
        <v>0</v>
      </c>
      <c s="36">
        <f>ROUND(G538*H538,6)</f>
      </c>
      <c r="L538" s="38">
        <v>0</v>
      </c>
      <c s="32">
        <f>ROUND(ROUND(L538,2)*ROUND(G538,3),2)</f>
      </c>
      <c s="36" t="s">
        <v>55</v>
      </c>
      <c>
        <f>(M538*21)/100</f>
      </c>
      <c t="s">
        <v>28</v>
      </c>
    </row>
    <row r="539" spans="1:5" ht="12.75">
      <c r="A539" s="35" t="s">
        <v>56</v>
      </c>
      <c r="E539" s="39" t="s">
        <v>724</v>
      </c>
    </row>
    <row r="540" spans="1:5" ht="12.75">
      <c r="A540" s="35" t="s">
        <v>57</v>
      </c>
      <c r="E540" s="40" t="s">
        <v>5</v>
      </c>
    </row>
    <row r="541" spans="1:5" ht="140.25">
      <c r="A541" t="s">
        <v>58</v>
      </c>
      <c r="E541" s="39" t="s">
        <v>725</v>
      </c>
    </row>
    <row r="542" spans="1:16" ht="25.5">
      <c r="A542" t="s">
        <v>50</v>
      </c>
      <c s="34" t="s">
        <v>1126</v>
      </c>
      <c s="34" t="s">
        <v>1127</v>
      </c>
      <c s="35" t="s">
        <v>5</v>
      </c>
      <c s="6" t="s">
        <v>1128</v>
      </c>
      <c s="36" t="s">
        <v>54</v>
      </c>
      <c s="37">
        <v>1</v>
      </c>
      <c s="36">
        <v>0</v>
      </c>
      <c s="36">
        <f>ROUND(G542*H542,6)</f>
      </c>
      <c r="L542" s="38">
        <v>0</v>
      </c>
      <c s="32">
        <f>ROUND(ROUND(L542,2)*ROUND(G542,3),2)</f>
      </c>
      <c s="36" t="s">
        <v>62</v>
      </c>
      <c>
        <f>(M542*21)/100</f>
      </c>
      <c t="s">
        <v>28</v>
      </c>
    </row>
    <row r="543" spans="1:5" ht="25.5">
      <c r="A543" s="35" t="s">
        <v>56</v>
      </c>
      <c r="E543" s="39" t="s">
        <v>1128</v>
      </c>
    </row>
    <row r="544" spans="1:5" ht="12.75">
      <c r="A544" s="35" t="s">
        <v>57</v>
      </c>
      <c r="E544" s="40" t="s">
        <v>5</v>
      </c>
    </row>
    <row r="545" spans="1:5" ht="140.25">
      <c r="A545" t="s">
        <v>58</v>
      </c>
      <c r="E545" s="39" t="s">
        <v>1129</v>
      </c>
    </row>
    <row r="546" spans="1:16" ht="12.75">
      <c r="A546" t="s">
        <v>50</v>
      </c>
      <c s="34" t="s">
        <v>1130</v>
      </c>
      <c s="34" t="s">
        <v>141</v>
      </c>
      <c s="35" t="s">
        <v>5</v>
      </c>
      <c s="6" t="s">
        <v>142</v>
      </c>
      <c s="36" t="s">
        <v>54</v>
      </c>
      <c s="37">
        <v>1</v>
      </c>
      <c s="36">
        <v>0</v>
      </c>
      <c s="36">
        <f>ROUND(G546*H546,6)</f>
      </c>
      <c r="L546" s="38">
        <v>0</v>
      </c>
      <c s="32">
        <f>ROUND(ROUND(L546,2)*ROUND(G546,3),2)</f>
      </c>
      <c s="36" t="s">
        <v>55</v>
      </c>
      <c>
        <f>(M546*21)/100</f>
      </c>
      <c t="s">
        <v>28</v>
      </c>
    </row>
    <row r="547" spans="1:5" ht="12.75">
      <c r="A547" s="35" t="s">
        <v>56</v>
      </c>
      <c r="E547" s="39" t="s">
        <v>142</v>
      </c>
    </row>
    <row r="548" spans="1:5" ht="12.75">
      <c r="A548" s="35" t="s">
        <v>57</v>
      </c>
      <c r="E548" s="40" t="s">
        <v>5</v>
      </c>
    </row>
    <row r="549" spans="1:5" ht="191.25">
      <c r="A549" t="s">
        <v>58</v>
      </c>
      <c r="E549" s="39" t="s">
        <v>143</v>
      </c>
    </row>
    <row r="550" spans="1:16" ht="12.75">
      <c r="A550" t="s">
        <v>50</v>
      </c>
      <c s="34" t="s">
        <v>1131</v>
      </c>
      <c s="34" t="s">
        <v>1065</v>
      </c>
      <c s="35" t="s">
        <v>5</v>
      </c>
      <c s="6" t="s">
        <v>1066</v>
      </c>
      <c s="36" t="s">
        <v>244</v>
      </c>
      <c s="37">
        <v>2</v>
      </c>
      <c s="36">
        <v>0</v>
      </c>
      <c s="36">
        <f>ROUND(G550*H550,6)</f>
      </c>
      <c r="L550" s="38">
        <v>0</v>
      </c>
      <c s="32">
        <f>ROUND(ROUND(L550,2)*ROUND(G550,3),2)</f>
      </c>
      <c s="36" t="s">
        <v>62</v>
      </c>
      <c>
        <f>(M550*21)/100</f>
      </c>
      <c t="s">
        <v>28</v>
      </c>
    </row>
    <row r="551" spans="1:5" ht="12.75">
      <c r="A551" s="35" t="s">
        <v>56</v>
      </c>
      <c r="E551" s="39" t="s">
        <v>1066</v>
      </c>
    </row>
    <row r="552" spans="1:5" ht="12.75">
      <c r="A552" s="35" t="s">
        <v>57</v>
      </c>
      <c r="E552" s="40" t="s">
        <v>5</v>
      </c>
    </row>
    <row r="553" spans="1:5" ht="89.25">
      <c r="A553" t="s">
        <v>58</v>
      </c>
      <c r="E553" s="39" t="s">
        <v>1067</v>
      </c>
    </row>
    <row r="554" spans="1:16" ht="12.75">
      <c r="A554" t="s">
        <v>50</v>
      </c>
      <c s="34" t="s">
        <v>1132</v>
      </c>
      <c s="34" t="s">
        <v>149</v>
      </c>
      <c s="35" t="s">
        <v>5</v>
      </c>
      <c s="6" t="s">
        <v>142</v>
      </c>
      <c s="36" t="s">
        <v>54</v>
      </c>
      <c s="37">
        <v>2</v>
      </c>
      <c s="36">
        <v>0</v>
      </c>
      <c s="36">
        <f>ROUND(G554*H554,6)</f>
      </c>
      <c r="L554" s="38">
        <v>0</v>
      </c>
      <c s="32">
        <f>ROUND(ROUND(L554,2)*ROUND(G554,3),2)</f>
      </c>
      <c s="36" t="s">
        <v>55</v>
      </c>
      <c>
        <f>(M554*21)/100</f>
      </c>
      <c t="s">
        <v>28</v>
      </c>
    </row>
    <row r="555" spans="1:5" ht="12.75">
      <c r="A555" s="35" t="s">
        <v>56</v>
      </c>
      <c r="E555" s="39" t="s">
        <v>142</v>
      </c>
    </row>
    <row r="556" spans="1:5" ht="12.75">
      <c r="A556" s="35" t="s">
        <v>57</v>
      </c>
      <c r="E556" s="40" t="s">
        <v>5</v>
      </c>
    </row>
    <row r="557" spans="1:5" ht="191.25">
      <c r="A557" t="s">
        <v>58</v>
      </c>
      <c r="E557" s="39" t="s">
        <v>150</v>
      </c>
    </row>
    <row r="558" spans="1:16" ht="12.75">
      <c r="A558" t="s">
        <v>50</v>
      </c>
      <c s="34" t="s">
        <v>1133</v>
      </c>
      <c s="34" t="s">
        <v>1053</v>
      </c>
      <c s="35" t="s">
        <v>5</v>
      </c>
      <c s="6" t="s">
        <v>153</v>
      </c>
      <c s="36" t="s">
        <v>54</v>
      </c>
      <c s="37">
        <v>2</v>
      </c>
      <c s="36">
        <v>0</v>
      </c>
      <c s="36">
        <f>ROUND(G558*H558,6)</f>
      </c>
      <c r="L558" s="38">
        <v>0</v>
      </c>
      <c s="32">
        <f>ROUND(ROUND(L558,2)*ROUND(G558,3),2)</f>
      </c>
      <c s="36" t="s">
        <v>62</v>
      </c>
      <c>
        <f>(M558*21)/100</f>
      </c>
      <c t="s">
        <v>28</v>
      </c>
    </row>
    <row r="559" spans="1:5" ht="12.75">
      <c r="A559" s="35" t="s">
        <v>56</v>
      </c>
      <c r="E559" s="39" t="s">
        <v>153</v>
      </c>
    </row>
    <row r="560" spans="1:5" ht="12.75">
      <c r="A560" s="35" t="s">
        <v>57</v>
      </c>
      <c r="E560" s="40" t="s">
        <v>5</v>
      </c>
    </row>
    <row r="561" spans="1:5" ht="89.25">
      <c r="A561" t="s">
        <v>58</v>
      </c>
      <c r="E561" s="39" t="s">
        <v>154</v>
      </c>
    </row>
    <row r="562" spans="1:16" ht="12.75">
      <c r="A562" t="s">
        <v>50</v>
      </c>
      <c s="34" t="s">
        <v>1134</v>
      </c>
      <c s="34" t="s">
        <v>1071</v>
      </c>
      <c s="35" t="s">
        <v>51</v>
      </c>
      <c s="6" t="s">
        <v>1072</v>
      </c>
      <c s="36" t="s">
        <v>54</v>
      </c>
      <c s="37">
        <v>2</v>
      </c>
      <c s="36">
        <v>0</v>
      </c>
      <c s="36">
        <f>ROUND(G562*H562,6)</f>
      </c>
      <c r="L562" s="38">
        <v>0</v>
      </c>
      <c s="32">
        <f>ROUND(ROUND(L562,2)*ROUND(G562,3),2)</f>
      </c>
      <c s="36" t="s">
        <v>55</v>
      </c>
      <c>
        <f>(M562*21)/100</f>
      </c>
      <c t="s">
        <v>28</v>
      </c>
    </row>
    <row r="563" spans="1:5" ht="12.75">
      <c r="A563" s="35" t="s">
        <v>56</v>
      </c>
      <c r="E563" s="39" t="s">
        <v>1072</v>
      </c>
    </row>
    <row r="564" spans="1:5" ht="12.75">
      <c r="A564" s="35" t="s">
        <v>57</v>
      </c>
      <c r="E564" s="40" t="s">
        <v>5</v>
      </c>
    </row>
    <row r="565" spans="1:5" ht="191.25">
      <c r="A565" t="s">
        <v>58</v>
      </c>
      <c r="E565" s="39" t="s">
        <v>1073</v>
      </c>
    </row>
    <row r="566" spans="1:16" ht="12.75">
      <c r="A566" t="s">
        <v>50</v>
      </c>
      <c s="34" t="s">
        <v>1135</v>
      </c>
      <c s="34" t="s">
        <v>127</v>
      </c>
      <c s="35" t="s">
        <v>5</v>
      </c>
      <c s="6" t="s">
        <v>1075</v>
      </c>
      <c s="36" t="s">
        <v>54</v>
      </c>
      <c s="37">
        <v>2</v>
      </c>
      <c s="36">
        <v>0</v>
      </c>
      <c s="36">
        <f>ROUND(G566*H566,6)</f>
      </c>
      <c r="L566" s="38">
        <v>0</v>
      </c>
      <c s="32">
        <f>ROUND(ROUND(L566,2)*ROUND(G566,3),2)</f>
      </c>
      <c s="36" t="s">
        <v>62</v>
      </c>
      <c>
        <f>(M566*21)/100</f>
      </c>
      <c t="s">
        <v>28</v>
      </c>
    </row>
    <row r="567" spans="1:5" ht="12.75">
      <c r="A567" s="35" t="s">
        <v>56</v>
      </c>
      <c r="E567" s="39" t="s">
        <v>1075</v>
      </c>
    </row>
    <row r="568" spans="1:5" ht="12.75">
      <c r="A568" s="35" t="s">
        <v>57</v>
      </c>
      <c r="E568" s="40" t="s">
        <v>5</v>
      </c>
    </row>
    <row r="569" spans="1:5" ht="89.25">
      <c r="A569" t="s">
        <v>58</v>
      </c>
      <c r="E569" s="39" t="s">
        <v>1076</v>
      </c>
    </row>
    <row r="570" spans="1:16" ht="12.75">
      <c r="A570" t="s">
        <v>50</v>
      </c>
      <c s="34" t="s">
        <v>1136</v>
      </c>
      <c s="34" t="s">
        <v>690</v>
      </c>
      <c s="35" t="s">
        <v>5</v>
      </c>
      <c s="6" t="s">
        <v>691</v>
      </c>
      <c s="36" t="s">
        <v>54</v>
      </c>
      <c s="37">
        <v>8</v>
      </c>
      <c s="36">
        <v>0</v>
      </c>
      <c s="36">
        <f>ROUND(G570*H570,6)</f>
      </c>
      <c r="L570" s="38">
        <v>0</v>
      </c>
      <c s="32">
        <f>ROUND(ROUND(L570,2)*ROUND(G570,3),2)</f>
      </c>
      <c s="36" t="s">
        <v>55</v>
      </c>
      <c>
        <f>(M570*21)/100</f>
      </c>
      <c t="s">
        <v>28</v>
      </c>
    </row>
    <row r="571" spans="1:5" ht="12.75">
      <c r="A571" s="35" t="s">
        <v>56</v>
      </c>
      <c r="E571" s="39" t="s">
        <v>691</v>
      </c>
    </row>
    <row r="572" spans="1:5" ht="12.75">
      <c r="A572" s="35" t="s">
        <v>57</v>
      </c>
      <c r="E572" s="40" t="s">
        <v>5</v>
      </c>
    </row>
    <row r="573" spans="1:5" ht="191.25">
      <c r="A573" t="s">
        <v>58</v>
      </c>
      <c r="E573" s="39" t="s">
        <v>692</v>
      </c>
    </row>
    <row r="574" spans="1:16" ht="12.75">
      <c r="A574" t="s">
        <v>50</v>
      </c>
      <c s="34" t="s">
        <v>1137</v>
      </c>
      <c s="34" t="s">
        <v>152</v>
      </c>
      <c s="35" t="s">
        <v>5</v>
      </c>
      <c s="6" t="s">
        <v>1087</v>
      </c>
      <c s="36" t="s">
        <v>54</v>
      </c>
      <c s="37">
        <v>8</v>
      </c>
      <c s="36">
        <v>0</v>
      </c>
      <c s="36">
        <f>ROUND(G574*H574,6)</f>
      </c>
      <c r="L574" s="38">
        <v>0</v>
      </c>
      <c s="32">
        <f>ROUND(ROUND(L574,2)*ROUND(G574,3),2)</f>
      </c>
      <c s="36" t="s">
        <v>62</v>
      </c>
      <c>
        <f>(M574*21)/100</f>
      </c>
      <c t="s">
        <v>28</v>
      </c>
    </row>
    <row r="575" spans="1:5" ht="12.75">
      <c r="A575" s="35" t="s">
        <v>56</v>
      </c>
      <c r="E575" s="39" t="s">
        <v>1087</v>
      </c>
    </row>
    <row r="576" spans="1:5" ht="12.75">
      <c r="A576" s="35" t="s">
        <v>57</v>
      </c>
      <c r="E576" s="40" t="s">
        <v>5</v>
      </c>
    </row>
    <row r="577" spans="1:5" ht="89.25">
      <c r="A577" t="s">
        <v>58</v>
      </c>
      <c r="E577" s="39" t="s">
        <v>1088</v>
      </c>
    </row>
    <row r="578" spans="1:16" ht="12.75">
      <c r="A578" t="s">
        <v>50</v>
      </c>
      <c s="34" t="s">
        <v>1138</v>
      </c>
      <c s="34" t="s">
        <v>1071</v>
      </c>
      <c s="35" t="s">
        <v>5</v>
      </c>
      <c s="6" t="s">
        <v>1072</v>
      </c>
      <c s="36" t="s">
        <v>54</v>
      </c>
      <c s="37">
        <v>6</v>
      </c>
      <c s="36">
        <v>0</v>
      </c>
      <c s="36">
        <f>ROUND(G578*H578,6)</f>
      </c>
      <c r="L578" s="38">
        <v>0</v>
      </c>
      <c s="32">
        <f>ROUND(ROUND(L578,2)*ROUND(G578,3),2)</f>
      </c>
      <c s="36" t="s">
        <v>55</v>
      </c>
      <c>
        <f>(M578*21)/100</f>
      </c>
      <c t="s">
        <v>28</v>
      </c>
    </row>
    <row r="579" spans="1:5" ht="12.75">
      <c r="A579" s="35" t="s">
        <v>56</v>
      </c>
      <c r="E579" s="39" t="s">
        <v>1072</v>
      </c>
    </row>
    <row r="580" spans="1:5" ht="12.75">
      <c r="A580" s="35" t="s">
        <v>57</v>
      </c>
      <c r="E580" s="40" t="s">
        <v>5</v>
      </c>
    </row>
    <row r="581" spans="1:5" ht="191.25">
      <c r="A581" t="s">
        <v>58</v>
      </c>
      <c r="E581" s="39" t="s">
        <v>1073</v>
      </c>
    </row>
    <row r="582" spans="1:16" ht="12.75">
      <c r="A582" t="s">
        <v>50</v>
      </c>
      <c s="34" t="s">
        <v>1139</v>
      </c>
      <c s="34" t="s">
        <v>1082</v>
      </c>
      <c s="35" t="s">
        <v>5</v>
      </c>
      <c s="6" t="s">
        <v>1083</v>
      </c>
      <c s="36" t="s">
        <v>244</v>
      </c>
      <c s="37">
        <v>5</v>
      </c>
      <c s="36">
        <v>0</v>
      </c>
      <c s="36">
        <f>ROUND(G582*H582,6)</f>
      </c>
      <c r="L582" s="38">
        <v>0</v>
      </c>
      <c s="32">
        <f>ROUND(ROUND(L582,2)*ROUND(G582,3),2)</f>
      </c>
      <c s="36" t="s">
        <v>62</v>
      </c>
      <c>
        <f>(M582*21)/100</f>
      </c>
      <c t="s">
        <v>28</v>
      </c>
    </row>
    <row r="583" spans="1:5" ht="12.75">
      <c r="A583" s="35" t="s">
        <v>56</v>
      </c>
      <c r="E583" s="39" t="s">
        <v>1083</v>
      </c>
    </row>
    <row r="584" spans="1:5" ht="12.75">
      <c r="A584" s="35" t="s">
        <v>57</v>
      </c>
      <c r="E584" s="40" t="s">
        <v>5</v>
      </c>
    </row>
    <row r="585" spans="1:5" ht="89.25">
      <c r="A585" t="s">
        <v>58</v>
      </c>
      <c r="E585" s="39" t="s">
        <v>1084</v>
      </c>
    </row>
    <row r="586" spans="1:16" ht="12.75">
      <c r="A586" t="s">
        <v>50</v>
      </c>
      <c s="34" t="s">
        <v>1140</v>
      </c>
      <c s="34" t="s">
        <v>1141</v>
      </c>
      <c s="35" t="s">
        <v>5</v>
      </c>
      <c s="6" t="s">
        <v>1142</v>
      </c>
      <c s="36" t="s">
        <v>54</v>
      </c>
      <c s="37">
        <v>1</v>
      </c>
      <c s="36">
        <v>0</v>
      </c>
      <c s="36">
        <f>ROUND(G586*H586,6)</f>
      </c>
      <c r="L586" s="38">
        <v>0</v>
      </c>
      <c s="32">
        <f>ROUND(ROUND(L586,2)*ROUND(G586,3),2)</f>
      </c>
      <c s="36" t="s">
        <v>55</v>
      </c>
      <c>
        <f>(M586*21)/100</f>
      </c>
      <c t="s">
        <v>28</v>
      </c>
    </row>
    <row r="587" spans="1:5" ht="12.75">
      <c r="A587" s="35" t="s">
        <v>56</v>
      </c>
      <c r="E587" s="39" t="s">
        <v>1142</v>
      </c>
    </row>
    <row r="588" spans="1:5" ht="12.75">
      <c r="A588" s="35" t="s">
        <v>57</v>
      </c>
      <c r="E588" s="40" t="s">
        <v>5</v>
      </c>
    </row>
    <row r="589" spans="1:5" ht="89.25">
      <c r="A589" t="s">
        <v>58</v>
      </c>
      <c r="E589" s="39" t="s">
        <v>1143</v>
      </c>
    </row>
    <row r="590" spans="1:16" ht="12.75">
      <c r="A590" t="s">
        <v>50</v>
      </c>
      <c s="34" t="s">
        <v>1144</v>
      </c>
      <c s="34" t="s">
        <v>1145</v>
      </c>
      <c s="35" t="s">
        <v>5</v>
      </c>
      <c s="6" t="s">
        <v>1146</v>
      </c>
      <c s="36" t="s">
        <v>54</v>
      </c>
      <c s="37">
        <v>1</v>
      </c>
      <c s="36">
        <v>0</v>
      </c>
      <c s="36">
        <f>ROUND(G590*H590,6)</f>
      </c>
      <c r="L590" s="38">
        <v>0</v>
      </c>
      <c s="32">
        <f>ROUND(ROUND(L590,2)*ROUND(G590,3),2)</f>
      </c>
      <c s="36" t="s">
        <v>55</v>
      </c>
      <c>
        <f>(M590*21)/100</f>
      </c>
      <c t="s">
        <v>28</v>
      </c>
    </row>
    <row r="591" spans="1:5" ht="12.75">
      <c r="A591" s="35" t="s">
        <v>56</v>
      </c>
      <c r="E591" s="39" t="s">
        <v>1146</v>
      </c>
    </row>
    <row r="592" spans="1:5" ht="12.75">
      <c r="A592" s="35" t="s">
        <v>57</v>
      </c>
      <c r="E592" s="40" t="s">
        <v>5</v>
      </c>
    </row>
    <row r="593" spans="1:5" ht="191.25">
      <c r="A593" t="s">
        <v>58</v>
      </c>
      <c r="E593" s="39" t="s">
        <v>1147</v>
      </c>
    </row>
    <row r="594" spans="1:16" ht="12.75">
      <c r="A594" t="s">
        <v>50</v>
      </c>
      <c s="34" t="s">
        <v>1148</v>
      </c>
      <c s="34" t="s">
        <v>1149</v>
      </c>
      <c s="35" t="s">
        <v>5</v>
      </c>
      <c s="6" t="s">
        <v>1150</v>
      </c>
      <c s="36" t="s">
        <v>54</v>
      </c>
      <c s="37">
        <v>1</v>
      </c>
      <c s="36">
        <v>0</v>
      </c>
      <c s="36">
        <f>ROUND(G594*H594,6)</f>
      </c>
      <c r="L594" s="38">
        <v>0</v>
      </c>
      <c s="32">
        <f>ROUND(ROUND(L594,2)*ROUND(G594,3),2)</f>
      </c>
      <c s="36" t="s">
        <v>55</v>
      </c>
      <c>
        <f>(M594*21)/100</f>
      </c>
      <c t="s">
        <v>28</v>
      </c>
    </row>
    <row r="595" spans="1:5" ht="12.75">
      <c r="A595" s="35" t="s">
        <v>56</v>
      </c>
      <c r="E595" s="39" t="s">
        <v>1150</v>
      </c>
    </row>
    <row r="596" spans="1:5" ht="12.75">
      <c r="A596" s="35" t="s">
        <v>57</v>
      </c>
      <c r="E596" s="40" t="s">
        <v>5</v>
      </c>
    </row>
    <row r="597" spans="1:5" ht="89.25">
      <c r="A597" t="s">
        <v>58</v>
      </c>
      <c r="E597" s="39" t="s">
        <v>1151</v>
      </c>
    </row>
    <row r="598" spans="1:16" ht="12.75">
      <c r="A598" t="s">
        <v>50</v>
      </c>
      <c s="34" t="s">
        <v>1152</v>
      </c>
      <c s="34" t="s">
        <v>160</v>
      </c>
      <c s="35" t="s">
        <v>5</v>
      </c>
      <c s="6" t="s">
        <v>161</v>
      </c>
      <c s="36" t="s">
        <v>54</v>
      </c>
      <c s="37">
        <v>1</v>
      </c>
      <c s="36">
        <v>0</v>
      </c>
      <c s="36">
        <f>ROUND(G598*H598,6)</f>
      </c>
      <c r="L598" s="38">
        <v>0</v>
      </c>
      <c s="32">
        <f>ROUND(ROUND(L598,2)*ROUND(G598,3),2)</f>
      </c>
      <c s="36" t="s">
        <v>55</v>
      </c>
      <c>
        <f>(M598*21)/100</f>
      </c>
      <c t="s">
        <v>28</v>
      </c>
    </row>
    <row r="599" spans="1:5" ht="12.75">
      <c r="A599" s="35" t="s">
        <v>56</v>
      </c>
      <c r="E599" s="39" t="s">
        <v>161</v>
      </c>
    </row>
    <row r="600" spans="1:5" ht="12.75">
      <c r="A600" s="35" t="s">
        <v>57</v>
      </c>
      <c r="E600" s="40" t="s">
        <v>5</v>
      </c>
    </row>
    <row r="601" spans="1:5" ht="191.25">
      <c r="A601" t="s">
        <v>58</v>
      </c>
      <c r="E601" s="39" t="s">
        <v>162</v>
      </c>
    </row>
    <row r="602" spans="1:16" ht="25.5">
      <c r="A602" t="s">
        <v>50</v>
      </c>
      <c s="34" t="s">
        <v>1153</v>
      </c>
      <c s="34" t="s">
        <v>1154</v>
      </c>
      <c s="35" t="s">
        <v>5</v>
      </c>
      <c s="6" t="s">
        <v>1155</v>
      </c>
      <c s="36" t="s">
        <v>54</v>
      </c>
      <c s="37">
        <v>1</v>
      </c>
      <c s="36">
        <v>0</v>
      </c>
      <c s="36">
        <f>ROUND(G602*H602,6)</f>
      </c>
      <c r="L602" s="38">
        <v>0</v>
      </c>
      <c s="32">
        <f>ROUND(ROUND(L602,2)*ROUND(G602,3),2)</f>
      </c>
      <c s="36" t="s">
        <v>62</v>
      </c>
      <c>
        <f>(M602*21)/100</f>
      </c>
      <c t="s">
        <v>28</v>
      </c>
    </row>
    <row r="603" spans="1:5" ht="25.5">
      <c r="A603" s="35" t="s">
        <v>56</v>
      </c>
      <c r="E603" s="39" t="s">
        <v>1155</v>
      </c>
    </row>
    <row r="604" spans="1:5" ht="12.75">
      <c r="A604" s="35" t="s">
        <v>57</v>
      </c>
      <c r="E604" s="40" t="s">
        <v>5</v>
      </c>
    </row>
    <row r="605" spans="1:5" ht="140.25">
      <c r="A605" t="s">
        <v>58</v>
      </c>
      <c r="E605" s="39" t="s">
        <v>1156</v>
      </c>
    </row>
    <row r="606" spans="1:16" ht="12.75">
      <c r="A606" t="s">
        <v>50</v>
      </c>
      <c s="34" t="s">
        <v>1157</v>
      </c>
      <c s="34" t="s">
        <v>103</v>
      </c>
      <c s="35" t="s">
        <v>51</v>
      </c>
      <c s="6" t="s">
        <v>104</v>
      </c>
      <c s="36" t="s">
        <v>54</v>
      </c>
      <c s="37">
        <v>1</v>
      </c>
      <c s="36">
        <v>0</v>
      </c>
      <c s="36">
        <f>ROUND(G606*H606,6)</f>
      </c>
      <c r="L606" s="38">
        <v>0</v>
      </c>
      <c s="32">
        <f>ROUND(ROUND(L606,2)*ROUND(G606,3),2)</f>
      </c>
      <c s="36" t="s">
        <v>55</v>
      </c>
      <c>
        <f>(M606*21)/100</f>
      </c>
      <c t="s">
        <v>28</v>
      </c>
    </row>
    <row r="607" spans="1:5" ht="12.75">
      <c r="A607" s="35" t="s">
        <v>56</v>
      </c>
      <c r="E607" s="39" t="s">
        <v>104</v>
      </c>
    </row>
    <row r="608" spans="1:5" ht="12.75">
      <c r="A608" s="35" t="s">
        <v>57</v>
      </c>
      <c r="E608" s="40" t="s">
        <v>5</v>
      </c>
    </row>
    <row r="609" spans="1:5" ht="191.25">
      <c r="A609" t="s">
        <v>58</v>
      </c>
      <c r="E609" s="39" t="s">
        <v>105</v>
      </c>
    </row>
    <row r="610" spans="1:16" ht="12.75">
      <c r="A610" t="s">
        <v>50</v>
      </c>
      <c s="34" t="s">
        <v>1158</v>
      </c>
      <c s="34" t="s">
        <v>178</v>
      </c>
      <c s="35" t="s">
        <v>5</v>
      </c>
      <c s="6" t="s">
        <v>1159</v>
      </c>
      <c s="36" t="s">
        <v>54</v>
      </c>
      <c s="37">
        <v>1</v>
      </c>
      <c s="36">
        <v>0</v>
      </c>
      <c s="36">
        <f>ROUND(G610*H610,6)</f>
      </c>
      <c r="L610" s="38">
        <v>0</v>
      </c>
      <c s="32">
        <f>ROUND(ROUND(L610,2)*ROUND(G610,3),2)</f>
      </c>
      <c s="36" t="s">
        <v>62</v>
      </c>
      <c>
        <f>(M610*21)/100</f>
      </c>
      <c t="s">
        <v>28</v>
      </c>
    </row>
    <row r="611" spans="1:5" ht="12.75">
      <c r="A611" s="35" t="s">
        <v>56</v>
      </c>
      <c r="E611" s="39" t="s">
        <v>1159</v>
      </c>
    </row>
    <row r="612" spans="1:5" ht="12.75">
      <c r="A612" s="35" t="s">
        <v>57</v>
      </c>
      <c r="E612" s="40" t="s">
        <v>5</v>
      </c>
    </row>
    <row r="613" spans="1:5" ht="12.75">
      <c r="A613" t="s">
        <v>58</v>
      </c>
      <c r="E613" s="39" t="s">
        <v>1159</v>
      </c>
    </row>
    <row r="614" spans="1:16" ht="12.75">
      <c r="A614" t="s">
        <v>50</v>
      </c>
      <c s="34" t="s">
        <v>1160</v>
      </c>
      <c s="34" t="s">
        <v>1098</v>
      </c>
      <c s="35" t="s">
        <v>5</v>
      </c>
      <c s="6" t="s">
        <v>994</v>
      </c>
      <c s="36" t="s">
        <v>244</v>
      </c>
      <c s="37">
        <v>1</v>
      </c>
      <c s="36">
        <v>0</v>
      </c>
      <c s="36">
        <f>ROUND(G614*H614,6)</f>
      </c>
      <c r="L614" s="38">
        <v>0</v>
      </c>
      <c s="32">
        <f>ROUND(ROUND(L614,2)*ROUND(G614,3),2)</f>
      </c>
      <c s="36" t="s">
        <v>62</v>
      </c>
      <c>
        <f>(M614*21)/100</f>
      </c>
      <c t="s">
        <v>28</v>
      </c>
    </row>
    <row r="615" spans="1:5" ht="12.75">
      <c r="A615" s="35" t="s">
        <v>56</v>
      </c>
      <c r="E615" s="39" t="s">
        <v>994</v>
      </c>
    </row>
    <row r="616" spans="1:5" ht="12.75">
      <c r="A616" s="35" t="s">
        <v>57</v>
      </c>
      <c r="E616" s="40" t="s">
        <v>5</v>
      </c>
    </row>
    <row r="617" spans="1:5" ht="89.25">
      <c r="A617" t="s">
        <v>58</v>
      </c>
      <c r="E617" s="39" t="s">
        <v>995</v>
      </c>
    </row>
    <row r="618" spans="1:16" ht="12.75">
      <c r="A618" t="s">
        <v>50</v>
      </c>
      <c s="34" t="s">
        <v>1161</v>
      </c>
      <c s="34" t="s">
        <v>999</v>
      </c>
      <c s="35" t="s">
        <v>5</v>
      </c>
      <c s="6" t="s">
        <v>1000</v>
      </c>
      <c s="36" t="s">
        <v>54</v>
      </c>
      <c s="37">
        <v>3</v>
      </c>
      <c s="36">
        <v>0</v>
      </c>
      <c s="36">
        <f>ROUND(G618*H618,6)</f>
      </c>
      <c r="L618" s="38">
        <v>0</v>
      </c>
      <c s="32">
        <f>ROUND(ROUND(L618,2)*ROUND(G618,3),2)</f>
      </c>
      <c s="36" t="s">
        <v>62</v>
      </c>
      <c>
        <f>(M618*21)/100</f>
      </c>
      <c t="s">
        <v>28</v>
      </c>
    </row>
    <row r="619" spans="1:5" ht="12.75">
      <c r="A619" s="35" t="s">
        <v>56</v>
      </c>
      <c r="E619" s="39" t="s">
        <v>1000</v>
      </c>
    </row>
    <row r="620" spans="1:5" ht="12.75">
      <c r="A620" s="35" t="s">
        <v>57</v>
      </c>
      <c r="E620" s="40" t="s">
        <v>5</v>
      </c>
    </row>
    <row r="621" spans="1:5" ht="89.25">
      <c r="A621" t="s">
        <v>58</v>
      </c>
      <c r="E621" s="39" t="s">
        <v>1001</v>
      </c>
    </row>
    <row r="622" spans="1:16" ht="12.75">
      <c r="A622" t="s">
        <v>50</v>
      </c>
      <c s="34" t="s">
        <v>1162</v>
      </c>
      <c s="34" t="s">
        <v>1163</v>
      </c>
      <c s="35" t="s">
        <v>5</v>
      </c>
      <c s="6" t="s">
        <v>1164</v>
      </c>
      <c s="36" t="s">
        <v>244</v>
      </c>
      <c s="37">
        <v>3</v>
      </c>
      <c s="36">
        <v>0</v>
      </c>
      <c s="36">
        <f>ROUND(G622*H622,6)</f>
      </c>
      <c r="L622" s="38">
        <v>0</v>
      </c>
      <c s="32">
        <f>ROUND(ROUND(L622,2)*ROUND(G622,3),2)</f>
      </c>
      <c s="36" t="s">
        <v>62</v>
      </c>
      <c>
        <f>(M622*21)/100</f>
      </c>
      <c t="s">
        <v>28</v>
      </c>
    </row>
    <row r="623" spans="1:5" ht="12.75">
      <c r="A623" s="35" t="s">
        <v>56</v>
      </c>
      <c r="E623" s="39" t="s">
        <v>1164</v>
      </c>
    </row>
    <row r="624" spans="1:5" ht="12.75">
      <c r="A624" s="35" t="s">
        <v>57</v>
      </c>
      <c r="E624" s="40" t="s">
        <v>5</v>
      </c>
    </row>
    <row r="625" spans="1:5" ht="89.25">
      <c r="A625" t="s">
        <v>58</v>
      </c>
      <c r="E625" s="39" t="s">
        <v>1165</v>
      </c>
    </row>
    <row r="626" spans="1:16" ht="12.75">
      <c r="A626" t="s">
        <v>50</v>
      </c>
      <c s="34" t="s">
        <v>1166</v>
      </c>
      <c s="34" t="s">
        <v>103</v>
      </c>
      <c s="35" t="s">
        <v>5</v>
      </c>
      <c s="6" t="s">
        <v>104</v>
      </c>
      <c s="36" t="s">
        <v>54</v>
      </c>
      <c s="37">
        <v>1</v>
      </c>
      <c s="36">
        <v>0</v>
      </c>
      <c s="36">
        <f>ROUND(G626*H626,6)</f>
      </c>
      <c r="L626" s="38">
        <v>0</v>
      </c>
      <c s="32">
        <f>ROUND(ROUND(L626,2)*ROUND(G626,3),2)</f>
      </c>
      <c s="36" t="s">
        <v>55</v>
      </c>
      <c>
        <f>(M626*21)/100</f>
      </c>
      <c t="s">
        <v>28</v>
      </c>
    </row>
    <row r="627" spans="1:5" ht="12.75">
      <c r="A627" s="35" t="s">
        <v>56</v>
      </c>
      <c r="E627" s="39" t="s">
        <v>104</v>
      </c>
    </row>
    <row r="628" spans="1:5" ht="12.75">
      <c r="A628" s="35" t="s">
        <v>57</v>
      </c>
      <c r="E628" s="40" t="s">
        <v>5</v>
      </c>
    </row>
    <row r="629" spans="1:5" ht="191.25">
      <c r="A629" t="s">
        <v>58</v>
      </c>
      <c r="E629" s="39" t="s">
        <v>105</v>
      </c>
    </row>
    <row r="630" spans="1:16" ht="12.75">
      <c r="A630" t="s">
        <v>50</v>
      </c>
      <c s="34" t="s">
        <v>1167</v>
      </c>
      <c s="34" t="s">
        <v>1168</v>
      </c>
      <c s="35" t="s">
        <v>5</v>
      </c>
      <c s="6" t="s">
        <v>1169</v>
      </c>
      <c s="36" t="s">
        <v>54</v>
      </c>
      <c s="37">
        <v>1</v>
      </c>
      <c s="36">
        <v>0</v>
      </c>
      <c s="36">
        <f>ROUND(G630*H630,6)</f>
      </c>
      <c r="L630" s="38">
        <v>0</v>
      </c>
      <c s="32">
        <f>ROUND(ROUND(L630,2)*ROUND(G630,3),2)</f>
      </c>
      <c s="36" t="s">
        <v>62</v>
      </c>
      <c>
        <f>(M630*21)/100</f>
      </c>
      <c t="s">
        <v>28</v>
      </c>
    </row>
    <row r="631" spans="1:5" ht="12.75">
      <c r="A631" s="35" t="s">
        <v>56</v>
      </c>
      <c r="E631" s="39" t="s">
        <v>1169</v>
      </c>
    </row>
    <row r="632" spans="1:5" ht="12.75">
      <c r="A632" s="35" t="s">
        <v>57</v>
      </c>
      <c r="E632" s="40" t="s">
        <v>5</v>
      </c>
    </row>
    <row r="633" spans="1:5" ht="89.25">
      <c r="A633" t="s">
        <v>58</v>
      </c>
      <c r="E633" s="39" t="s">
        <v>1170</v>
      </c>
    </row>
    <row r="634" spans="1:13" ht="12.75">
      <c r="A634" t="s">
        <v>47</v>
      </c>
      <c r="C634" s="31" t="s">
        <v>1171</v>
      </c>
      <c r="E634" s="33" t="s">
        <v>1172</v>
      </c>
      <c r="J634" s="32">
        <f>0</f>
      </c>
      <c s="32">
        <f>0</f>
      </c>
      <c s="32">
        <f>0+L635+L639+L643+L647+L651+L655+L659+L663+L667+L671+L675+L679+L683+L687+L691+L695+L699</f>
      </c>
      <c s="32">
        <f>0+M635+M639+M643+M647+M651+M655+M659+M663+M667+M671+M675+M679+M683+M687+M691+M695+M699</f>
      </c>
    </row>
    <row r="635" spans="1:16" ht="12.75">
      <c r="A635" t="s">
        <v>50</v>
      </c>
      <c s="34" t="s">
        <v>1173</v>
      </c>
      <c s="34" t="s">
        <v>723</v>
      </c>
      <c s="35" t="s">
        <v>5</v>
      </c>
      <c s="6" t="s">
        <v>724</v>
      </c>
      <c s="36" t="s">
        <v>54</v>
      </c>
      <c s="37">
        <v>1</v>
      </c>
      <c s="36">
        <v>0</v>
      </c>
      <c s="36">
        <f>ROUND(G635*H635,6)</f>
      </c>
      <c r="L635" s="38">
        <v>0</v>
      </c>
      <c s="32">
        <f>ROUND(ROUND(L635,2)*ROUND(G635,3),2)</f>
      </c>
      <c s="36" t="s">
        <v>55</v>
      </c>
      <c>
        <f>(M635*21)/100</f>
      </c>
      <c t="s">
        <v>28</v>
      </c>
    </row>
    <row r="636" spans="1:5" ht="12.75">
      <c r="A636" s="35" t="s">
        <v>56</v>
      </c>
      <c r="E636" s="39" t="s">
        <v>724</v>
      </c>
    </row>
    <row r="637" spans="1:5" ht="12.75">
      <c r="A637" s="35" t="s">
        <v>57</v>
      </c>
      <c r="E637" s="40" t="s">
        <v>5</v>
      </c>
    </row>
    <row r="638" spans="1:5" ht="140.25">
      <c r="A638" t="s">
        <v>58</v>
      </c>
      <c r="E638" s="39" t="s">
        <v>725</v>
      </c>
    </row>
    <row r="639" spans="1:16" ht="12.75">
      <c r="A639" t="s">
        <v>50</v>
      </c>
      <c s="34" t="s">
        <v>1174</v>
      </c>
      <c s="34" t="s">
        <v>119</v>
      </c>
      <c s="35" t="s">
        <v>5</v>
      </c>
      <c s="6" t="s">
        <v>1061</v>
      </c>
      <c s="36" t="s">
        <v>54</v>
      </c>
      <c s="37">
        <v>1</v>
      </c>
      <c s="36">
        <v>0</v>
      </c>
      <c s="36">
        <f>ROUND(G639*H639,6)</f>
      </c>
      <c r="L639" s="38">
        <v>0</v>
      </c>
      <c s="32">
        <f>ROUND(ROUND(L639,2)*ROUND(G639,3),2)</f>
      </c>
      <c s="36" t="s">
        <v>62</v>
      </c>
      <c>
        <f>(M639*21)/100</f>
      </c>
      <c t="s">
        <v>28</v>
      </c>
    </row>
    <row r="640" spans="1:5" ht="12.75">
      <c r="A640" s="35" t="s">
        <v>56</v>
      </c>
      <c r="E640" s="39" t="s">
        <v>1061</v>
      </c>
    </row>
    <row r="641" spans="1:5" ht="12.75">
      <c r="A641" s="35" t="s">
        <v>57</v>
      </c>
      <c r="E641" s="40" t="s">
        <v>5</v>
      </c>
    </row>
    <row r="642" spans="1:5" ht="127.5">
      <c r="A642" t="s">
        <v>58</v>
      </c>
      <c r="E642" s="39" t="s">
        <v>1062</v>
      </c>
    </row>
    <row r="643" spans="1:16" ht="12.75">
      <c r="A643" t="s">
        <v>50</v>
      </c>
      <c s="34" t="s">
        <v>1175</v>
      </c>
      <c s="34" t="s">
        <v>141</v>
      </c>
      <c s="35" t="s">
        <v>5</v>
      </c>
      <c s="6" t="s">
        <v>142</v>
      </c>
      <c s="36" t="s">
        <v>54</v>
      </c>
      <c s="37">
        <v>1</v>
      </c>
      <c s="36">
        <v>0</v>
      </c>
      <c s="36">
        <f>ROUND(G643*H643,6)</f>
      </c>
      <c r="L643" s="38">
        <v>0</v>
      </c>
      <c s="32">
        <f>ROUND(ROUND(L643,2)*ROUND(G643,3),2)</f>
      </c>
      <c s="36" t="s">
        <v>55</v>
      </c>
      <c>
        <f>(M643*21)/100</f>
      </c>
      <c t="s">
        <v>28</v>
      </c>
    </row>
    <row r="644" spans="1:5" ht="12.75">
      <c r="A644" s="35" t="s">
        <v>56</v>
      </c>
      <c r="E644" s="39" t="s">
        <v>142</v>
      </c>
    </row>
    <row r="645" spans="1:5" ht="12.75">
      <c r="A645" s="35" t="s">
        <v>57</v>
      </c>
      <c r="E645" s="40" t="s">
        <v>5</v>
      </c>
    </row>
    <row r="646" spans="1:5" ht="191.25">
      <c r="A646" t="s">
        <v>58</v>
      </c>
      <c r="E646" s="39" t="s">
        <v>143</v>
      </c>
    </row>
    <row r="647" spans="1:16" ht="12.75">
      <c r="A647" t="s">
        <v>50</v>
      </c>
      <c s="34" t="s">
        <v>1176</v>
      </c>
      <c s="34" t="s">
        <v>1065</v>
      </c>
      <c s="35" t="s">
        <v>5</v>
      </c>
      <c s="6" t="s">
        <v>1066</v>
      </c>
      <c s="36" t="s">
        <v>244</v>
      </c>
      <c s="37">
        <v>1</v>
      </c>
      <c s="36">
        <v>0</v>
      </c>
      <c s="36">
        <f>ROUND(G647*H647,6)</f>
      </c>
      <c r="L647" s="38">
        <v>0</v>
      </c>
      <c s="32">
        <f>ROUND(ROUND(L647,2)*ROUND(G647,3),2)</f>
      </c>
      <c s="36" t="s">
        <v>62</v>
      </c>
      <c>
        <f>(M647*21)/100</f>
      </c>
      <c t="s">
        <v>28</v>
      </c>
    </row>
    <row r="648" spans="1:5" ht="12.75">
      <c r="A648" s="35" t="s">
        <v>56</v>
      </c>
      <c r="E648" s="39" t="s">
        <v>1066</v>
      </c>
    </row>
    <row r="649" spans="1:5" ht="12.75">
      <c r="A649" s="35" t="s">
        <v>57</v>
      </c>
      <c r="E649" s="40" t="s">
        <v>5</v>
      </c>
    </row>
    <row r="650" spans="1:5" ht="89.25">
      <c r="A650" t="s">
        <v>58</v>
      </c>
      <c r="E650" s="39" t="s">
        <v>1067</v>
      </c>
    </row>
    <row r="651" spans="1:16" ht="12.75">
      <c r="A651" t="s">
        <v>50</v>
      </c>
      <c s="34" t="s">
        <v>1177</v>
      </c>
      <c s="34" t="s">
        <v>149</v>
      </c>
      <c s="35" t="s">
        <v>5</v>
      </c>
      <c s="6" t="s">
        <v>142</v>
      </c>
      <c s="36" t="s">
        <v>54</v>
      </c>
      <c s="37">
        <v>1</v>
      </c>
      <c s="36">
        <v>0</v>
      </c>
      <c s="36">
        <f>ROUND(G651*H651,6)</f>
      </c>
      <c r="L651" s="38">
        <v>0</v>
      </c>
      <c s="32">
        <f>ROUND(ROUND(L651,2)*ROUND(G651,3),2)</f>
      </c>
      <c s="36" t="s">
        <v>55</v>
      </c>
      <c>
        <f>(M651*21)/100</f>
      </c>
      <c t="s">
        <v>28</v>
      </c>
    </row>
    <row r="652" spans="1:5" ht="12.75">
      <c r="A652" s="35" t="s">
        <v>56</v>
      </c>
      <c r="E652" s="39" t="s">
        <v>142</v>
      </c>
    </row>
    <row r="653" spans="1:5" ht="12.75">
      <c r="A653" s="35" t="s">
        <v>57</v>
      </c>
      <c r="E653" s="40" t="s">
        <v>5</v>
      </c>
    </row>
    <row r="654" spans="1:5" ht="191.25">
      <c r="A654" t="s">
        <v>58</v>
      </c>
      <c r="E654" s="39" t="s">
        <v>150</v>
      </c>
    </row>
    <row r="655" spans="1:16" ht="12.75">
      <c r="A655" t="s">
        <v>50</v>
      </c>
      <c s="34" t="s">
        <v>1178</v>
      </c>
      <c s="34" t="s">
        <v>1053</v>
      </c>
      <c s="35" t="s">
        <v>5</v>
      </c>
      <c s="6" t="s">
        <v>153</v>
      </c>
      <c s="36" t="s">
        <v>54</v>
      </c>
      <c s="37">
        <v>1</v>
      </c>
      <c s="36">
        <v>0</v>
      </c>
      <c s="36">
        <f>ROUND(G655*H655,6)</f>
      </c>
      <c r="L655" s="38">
        <v>0</v>
      </c>
      <c s="32">
        <f>ROUND(ROUND(L655,2)*ROUND(G655,3),2)</f>
      </c>
      <c s="36" t="s">
        <v>62</v>
      </c>
      <c>
        <f>(M655*21)/100</f>
      </c>
      <c t="s">
        <v>28</v>
      </c>
    </row>
    <row r="656" spans="1:5" ht="12.75">
      <c r="A656" s="35" t="s">
        <v>56</v>
      </c>
      <c r="E656" s="39" t="s">
        <v>153</v>
      </c>
    </row>
    <row r="657" spans="1:5" ht="12.75">
      <c r="A657" s="35" t="s">
        <v>57</v>
      </c>
      <c r="E657" s="40" t="s">
        <v>5</v>
      </c>
    </row>
    <row r="658" spans="1:5" ht="89.25">
      <c r="A658" t="s">
        <v>58</v>
      </c>
      <c r="E658" s="39" t="s">
        <v>154</v>
      </c>
    </row>
    <row r="659" spans="1:16" ht="12.75">
      <c r="A659" t="s">
        <v>50</v>
      </c>
      <c s="34" t="s">
        <v>1179</v>
      </c>
      <c s="34" t="s">
        <v>1071</v>
      </c>
      <c s="35" t="s">
        <v>5</v>
      </c>
      <c s="6" t="s">
        <v>1072</v>
      </c>
      <c s="36" t="s">
        <v>54</v>
      </c>
      <c s="37">
        <v>2</v>
      </c>
      <c s="36">
        <v>0</v>
      </c>
      <c s="36">
        <f>ROUND(G659*H659,6)</f>
      </c>
      <c r="L659" s="38">
        <v>0</v>
      </c>
      <c s="32">
        <f>ROUND(ROUND(L659,2)*ROUND(G659,3),2)</f>
      </c>
      <c s="36" t="s">
        <v>55</v>
      </c>
      <c>
        <f>(M659*21)/100</f>
      </c>
      <c t="s">
        <v>28</v>
      </c>
    </row>
    <row r="660" spans="1:5" ht="12.75">
      <c r="A660" s="35" t="s">
        <v>56</v>
      </c>
      <c r="E660" s="39" t="s">
        <v>1072</v>
      </c>
    </row>
    <row r="661" spans="1:5" ht="12.75">
      <c r="A661" s="35" t="s">
        <v>57</v>
      </c>
      <c r="E661" s="40" t="s">
        <v>5</v>
      </c>
    </row>
    <row r="662" spans="1:5" ht="191.25">
      <c r="A662" t="s">
        <v>58</v>
      </c>
      <c r="E662" s="39" t="s">
        <v>1073</v>
      </c>
    </row>
    <row r="663" spans="1:16" ht="12.75">
      <c r="A663" t="s">
        <v>50</v>
      </c>
      <c s="34" t="s">
        <v>1180</v>
      </c>
      <c s="34" t="s">
        <v>127</v>
      </c>
      <c s="35" t="s">
        <v>5</v>
      </c>
      <c s="6" t="s">
        <v>1075</v>
      </c>
      <c s="36" t="s">
        <v>54</v>
      </c>
      <c s="37">
        <v>2</v>
      </c>
      <c s="36">
        <v>0</v>
      </c>
      <c s="36">
        <f>ROUND(G663*H663,6)</f>
      </c>
      <c r="L663" s="38">
        <v>0</v>
      </c>
      <c s="32">
        <f>ROUND(ROUND(L663,2)*ROUND(G663,3),2)</f>
      </c>
      <c s="36" t="s">
        <v>62</v>
      </c>
      <c>
        <f>(M663*21)/100</f>
      </c>
      <c t="s">
        <v>28</v>
      </c>
    </row>
    <row r="664" spans="1:5" ht="12.75">
      <c r="A664" s="35" t="s">
        <v>56</v>
      </c>
      <c r="E664" s="39" t="s">
        <v>1075</v>
      </c>
    </row>
    <row r="665" spans="1:5" ht="12.75">
      <c r="A665" s="35" t="s">
        <v>57</v>
      </c>
      <c r="E665" s="40" t="s">
        <v>5</v>
      </c>
    </row>
    <row r="666" spans="1:5" ht="89.25">
      <c r="A666" t="s">
        <v>58</v>
      </c>
      <c r="E666" s="39" t="s">
        <v>1076</v>
      </c>
    </row>
    <row r="667" spans="1:16" ht="12.75">
      <c r="A667" t="s">
        <v>50</v>
      </c>
      <c s="34" t="s">
        <v>1181</v>
      </c>
      <c s="34" t="s">
        <v>690</v>
      </c>
      <c s="35" t="s">
        <v>5</v>
      </c>
      <c s="6" t="s">
        <v>691</v>
      </c>
      <c s="36" t="s">
        <v>54</v>
      </c>
      <c s="37">
        <v>6</v>
      </c>
      <c s="36">
        <v>0</v>
      </c>
      <c s="36">
        <f>ROUND(G667*H667,6)</f>
      </c>
      <c r="L667" s="38">
        <v>0</v>
      </c>
      <c s="32">
        <f>ROUND(ROUND(L667,2)*ROUND(G667,3),2)</f>
      </c>
      <c s="36" t="s">
        <v>55</v>
      </c>
      <c>
        <f>(M667*21)/100</f>
      </c>
      <c t="s">
        <v>28</v>
      </c>
    </row>
    <row r="668" spans="1:5" ht="12.75">
      <c r="A668" s="35" t="s">
        <v>56</v>
      </c>
      <c r="E668" s="39" t="s">
        <v>691</v>
      </c>
    </row>
    <row r="669" spans="1:5" ht="12.75">
      <c r="A669" s="35" t="s">
        <v>57</v>
      </c>
      <c r="E669" s="40" t="s">
        <v>5</v>
      </c>
    </row>
    <row r="670" spans="1:5" ht="191.25">
      <c r="A670" t="s">
        <v>58</v>
      </c>
      <c r="E670" s="39" t="s">
        <v>692</v>
      </c>
    </row>
    <row r="671" spans="1:16" ht="12.75">
      <c r="A671" t="s">
        <v>50</v>
      </c>
      <c s="34" t="s">
        <v>1182</v>
      </c>
      <c s="34" t="s">
        <v>152</v>
      </c>
      <c s="35" t="s">
        <v>5</v>
      </c>
      <c s="6" t="s">
        <v>1087</v>
      </c>
      <c s="36" t="s">
        <v>54</v>
      </c>
      <c s="37">
        <v>6</v>
      </c>
      <c s="36">
        <v>0</v>
      </c>
      <c s="36">
        <f>ROUND(G671*H671,6)</f>
      </c>
      <c r="L671" s="38">
        <v>0</v>
      </c>
      <c s="32">
        <f>ROUND(ROUND(L671,2)*ROUND(G671,3),2)</f>
      </c>
      <c s="36" t="s">
        <v>62</v>
      </c>
      <c>
        <f>(M671*21)/100</f>
      </c>
      <c t="s">
        <v>28</v>
      </c>
    </row>
    <row r="672" spans="1:5" ht="12.75">
      <c r="A672" s="35" t="s">
        <v>56</v>
      </c>
      <c r="E672" s="39" t="s">
        <v>1087</v>
      </c>
    </row>
    <row r="673" spans="1:5" ht="12.75">
      <c r="A673" s="35" t="s">
        <v>57</v>
      </c>
      <c r="E673" s="40" t="s">
        <v>5</v>
      </c>
    </row>
    <row r="674" spans="1:5" ht="89.25">
      <c r="A674" t="s">
        <v>58</v>
      </c>
      <c r="E674" s="39" t="s">
        <v>1088</v>
      </c>
    </row>
    <row r="675" spans="1:16" ht="12.75">
      <c r="A675" t="s">
        <v>50</v>
      </c>
      <c s="34" t="s">
        <v>1183</v>
      </c>
      <c s="34" t="s">
        <v>1071</v>
      </c>
      <c s="35" t="s">
        <v>51</v>
      </c>
      <c s="6" t="s">
        <v>1072</v>
      </c>
      <c s="36" t="s">
        <v>54</v>
      </c>
      <c s="37">
        <v>3</v>
      </c>
      <c s="36">
        <v>0</v>
      </c>
      <c s="36">
        <f>ROUND(G675*H675,6)</f>
      </c>
      <c r="L675" s="38">
        <v>0</v>
      </c>
      <c s="32">
        <f>ROUND(ROUND(L675,2)*ROUND(G675,3),2)</f>
      </c>
      <c s="36" t="s">
        <v>55</v>
      </c>
      <c>
        <f>(M675*21)/100</f>
      </c>
      <c t="s">
        <v>28</v>
      </c>
    </row>
    <row r="676" spans="1:5" ht="12.75">
      <c r="A676" s="35" t="s">
        <v>56</v>
      </c>
      <c r="E676" s="39" t="s">
        <v>1072</v>
      </c>
    </row>
    <row r="677" spans="1:5" ht="12.75">
      <c r="A677" s="35" t="s">
        <v>57</v>
      </c>
      <c r="E677" s="40" t="s">
        <v>5</v>
      </c>
    </row>
    <row r="678" spans="1:5" ht="191.25">
      <c r="A678" t="s">
        <v>58</v>
      </c>
      <c r="E678" s="39" t="s">
        <v>1073</v>
      </c>
    </row>
    <row r="679" spans="1:16" ht="12.75">
      <c r="A679" t="s">
        <v>50</v>
      </c>
      <c s="34" t="s">
        <v>1184</v>
      </c>
      <c s="34" t="s">
        <v>1141</v>
      </c>
      <c s="35" t="s">
        <v>5</v>
      </c>
      <c s="6" t="s">
        <v>1142</v>
      </c>
      <c s="36" t="s">
        <v>54</v>
      </c>
      <c s="37">
        <v>1</v>
      </c>
      <c s="36">
        <v>0</v>
      </c>
      <c s="36">
        <f>ROUND(G679*H679,6)</f>
      </c>
      <c r="L679" s="38">
        <v>0</v>
      </c>
      <c s="32">
        <f>ROUND(ROUND(L679,2)*ROUND(G679,3),2)</f>
      </c>
      <c s="36" t="s">
        <v>55</v>
      </c>
      <c>
        <f>(M679*21)/100</f>
      </c>
      <c t="s">
        <v>28</v>
      </c>
    </row>
    <row r="680" spans="1:5" ht="12.75">
      <c r="A680" s="35" t="s">
        <v>56</v>
      </c>
      <c r="E680" s="39" t="s">
        <v>1142</v>
      </c>
    </row>
    <row r="681" spans="1:5" ht="12.75">
      <c r="A681" s="35" t="s">
        <v>57</v>
      </c>
      <c r="E681" s="40" t="s">
        <v>5</v>
      </c>
    </row>
    <row r="682" spans="1:5" ht="89.25">
      <c r="A682" t="s">
        <v>58</v>
      </c>
      <c r="E682" s="39" t="s">
        <v>1143</v>
      </c>
    </row>
    <row r="683" spans="1:16" ht="12.75">
      <c r="A683" t="s">
        <v>50</v>
      </c>
      <c s="34" t="s">
        <v>1185</v>
      </c>
      <c s="34" t="s">
        <v>1082</v>
      </c>
      <c s="35" t="s">
        <v>5</v>
      </c>
      <c s="6" t="s">
        <v>1083</v>
      </c>
      <c s="36" t="s">
        <v>244</v>
      </c>
      <c s="37">
        <v>2</v>
      </c>
      <c s="36">
        <v>0</v>
      </c>
      <c s="36">
        <f>ROUND(G683*H683,6)</f>
      </c>
      <c r="L683" s="38">
        <v>0</v>
      </c>
      <c s="32">
        <f>ROUND(ROUND(L683,2)*ROUND(G683,3),2)</f>
      </c>
      <c s="36" t="s">
        <v>62</v>
      </c>
      <c>
        <f>(M683*21)/100</f>
      </c>
      <c t="s">
        <v>28</v>
      </c>
    </row>
    <row r="684" spans="1:5" ht="12.75">
      <c r="A684" s="35" t="s">
        <v>56</v>
      </c>
      <c r="E684" s="39" t="s">
        <v>1083</v>
      </c>
    </row>
    <row r="685" spans="1:5" ht="12.75">
      <c r="A685" s="35" t="s">
        <v>57</v>
      </c>
      <c r="E685" s="40" t="s">
        <v>5</v>
      </c>
    </row>
    <row r="686" spans="1:5" ht="89.25">
      <c r="A686" t="s">
        <v>58</v>
      </c>
      <c r="E686" s="39" t="s">
        <v>1084</v>
      </c>
    </row>
    <row r="687" spans="1:16" ht="12.75">
      <c r="A687" t="s">
        <v>50</v>
      </c>
      <c s="34" t="s">
        <v>1186</v>
      </c>
      <c s="34" t="s">
        <v>1145</v>
      </c>
      <c s="35" t="s">
        <v>5</v>
      </c>
      <c s="6" t="s">
        <v>1146</v>
      </c>
      <c s="36" t="s">
        <v>54</v>
      </c>
      <c s="37">
        <v>1</v>
      </c>
      <c s="36">
        <v>0</v>
      </c>
      <c s="36">
        <f>ROUND(G687*H687,6)</f>
      </c>
      <c r="L687" s="38">
        <v>0</v>
      </c>
      <c s="32">
        <f>ROUND(ROUND(L687,2)*ROUND(G687,3),2)</f>
      </c>
      <c s="36" t="s">
        <v>55</v>
      </c>
      <c>
        <f>(M687*21)/100</f>
      </c>
      <c t="s">
        <v>28</v>
      </c>
    </row>
    <row r="688" spans="1:5" ht="12.75">
      <c r="A688" s="35" t="s">
        <v>56</v>
      </c>
      <c r="E688" s="39" t="s">
        <v>1146</v>
      </c>
    </row>
    <row r="689" spans="1:5" ht="12.75">
      <c r="A689" s="35" t="s">
        <v>57</v>
      </c>
      <c r="E689" s="40" t="s">
        <v>5</v>
      </c>
    </row>
    <row r="690" spans="1:5" ht="191.25">
      <c r="A690" t="s">
        <v>58</v>
      </c>
      <c r="E690" s="39" t="s">
        <v>1147</v>
      </c>
    </row>
    <row r="691" spans="1:16" ht="12.75">
      <c r="A691" t="s">
        <v>50</v>
      </c>
      <c s="34" t="s">
        <v>1187</v>
      </c>
      <c s="34" t="s">
        <v>1149</v>
      </c>
      <c s="35" t="s">
        <v>5</v>
      </c>
      <c s="6" t="s">
        <v>1150</v>
      </c>
      <c s="36" t="s">
        <v>54</v>
      </c>
      <c s="37">
        <v>1</v>
      </c>
      <c s="36">
        <v>0</v>
      </c>
      <c s="36">
        <f>ROUND(G691*H691,6)</f>
      </c>
      <c r="L691" s="38">
        <v>0</v>
      </c>
      <c s="32">
        <f>ROUND(ROUND(L691,2)*ROUND(G691,3),2)</f>
      </c>
      <c s="36" t="s">
        <v>55</v>
      </c>
      <c>
        <f>(M691*21)/100</f>
      </c>
      <c t="s">
        <v>28</v>
      </c>
    </row>
    <row r="692" spans="1:5" ht="12.75">
      <c r="A692" s="35" t="s">
        <v>56</v>
      </c>
      <c r="E692" s="39" t="s">
        <v>1150</v>
      </c>
    </row>
    <row r="693" spans="1:5" ht="12.75">
      <c r="A693" s="35" t="s">
        <v>57</v>
      </c>
      <c r="E693" s="40" t="s">
        <v>5</v>
      </c>
    </row>
    <row r="694" spans="1:5" ht="89.25">
      <c r="A694" t="s">
        <v>58</v>
      </c>
      <c r="E694" s="39" t="s">
        <v>1151</v>
      </c>
    </row>
    <row r="695" spans="1:16" ht="12.75">
      <c r="A695" t="s">
        <v>50</v>
      </c>
      <c s="34" t="s">
        <v>1188</v>
      </c>
      <c s="34" t="s">
        <v>160</v>
      </c>
      <c s="35" t="s">
        <v>5</v>
      </c>
      <c s="6" t="s">
        <v>161</v>
      </c>
      <c s="36" t="s">
        <v>54</v>
      </c>
      <c s="37">
        <v>1</v>
      </c>
      <c s="36">
        <v>0</v>
      </c>
      <c s="36">
        <f>ROUND(G695*H695,6)</f>
      </c>
      <c r="L695" s="38">
        <v>0</v>
      </c>
      <c s="32">
        <f>ROUND(ROUND(L695,2)*ROUND(G695,3),2)</f>
      </c>
      <c s="36" t="s">
        <v>55</v>
      </c>
      <c>
        <f>(M695*21)/100</f>
      </c>
      <c t="s">
        <v>28</v>
      </c>
    </row>
    <row r="696" spans="1:5" ht="12.75">
      <c r="A696" s="35" t="s">
        <v>56</v>
      </c>
      <c r="E696" s="39" t="s">
        <v>161</v>
      </c>
    </row>
    <row r="697" spans="1:5" ht="12.75">
      <c r="A697" s="35" t="s">
        <v>57</v>
      </c>
      <c r="E697" s="40" t="s">
        <v>5</v>
      </c>
    </row>
    <row r="698" spans="1:5" ht="191.25">
      <c r="A698" t="s">
        <v>58</v>
      </c>
      <c r="E698" s="39" t="s">
        <v>162</v>
      </c>
    </row>
    <row r="699" spans="1:16" ht="25.5">
      <c r="A699" t="s">
        <v>50</v>
      </c>
      <c s="34" t="s">
        <v>1189</v>
      </c>
      <c s="34" t="s">
        <v>1154</v>
      </c>
      <c s="35" t="s">
        <v>5</v>
      </c>
      <c s="6" t="s">
        <v>1155</v>
      </c>
      <c s="36" t="s">
        <v>54</v>
      </c>
      <c s="37">
        <v>1</v>
      </c>
      <c s="36">
        <v>0</v>
      </c>
      <c s="36">
        <f>ROUND(G699*H699,6)</f>
      </c>
      <c r="L699" s="38">
        <v>0</v>
      </c>
      <c s="32">
        <f>ROUND(ROUND(L699,2)*ROUND(G699,3),2)</f>
      </c>
      <c s="36" t="s">
        <v>62</v>
      </c>
      <c>
        <f>(M699*21)/100</f>
      </c>
      <c t="s">
        <v>28</v>
      </c>
    </row>
    <row r="700" spans="1:5" ht="25.5">
      <c r="A700" s="35" t="s">
        <v>56</v>
      </c>
      <c r="E700" s="39" t="s">
        <v>1155</v>
      </c>
    </row>
    <row r="701" spans="1:5" ht="12.75">
      <c r="A701" s="35" t="s">
        <v>57</v>
      </c>
      <c r="E701" s="40" t="s">
        <v>5</v>
      </c>
    </row>
    <row r="702" spans="1:5" ht="140.25">
      <c r="A702" t="s">
        <v>58</v>
      </c>
      <c r="E702" s="39" t="s">
        <v>1156</v>
      </c>
    </row>
    <row r="703" spans="1:13" ht="12.75">
      <c r="A703" t="s">
        <v>47</v>
      </c>
      <c r="C703" s="31" t="s">
        <v>1190</v>
      </c>
      <c r="E703" s="33" t="s">
        <v>1191</v>
      </c>
      <c r="J703" s="32">
        <f>0</f>
      </c>
      <c s="32">
        <f>0</f>
      </c>
      <c s="32">
        <f>0+L704+L708+L712+L716+L720+L724+L728+L732+L736+L740+L744+L748+L752+L756+L760+L764+L768</f>
      </c>
      <c s="32">
        <f>0+M704+M708+M712+M716+M720+M724+M728+M732+M736+M740+M744+M748+M752+M756+M760+M764+M768</f>
      </c>
    </row>
    <row r="704" spans="1:16" ht="12.75">
      <c r="A704" t="s">
        <v>50</v>
      </c>
      <c s="34" t="s">
        <v>1192</v>
      </c>
      <c s="34" t="s">
        <v>723</v>
      </c>
      <c s="35" t="s">
        <v>5</v>
      </c>
      <c s="6" t="s">
        <v>724</v>
      </c>
      <c s="36" t="s">
        <v>54</v>
      </c>
      <c s="37">
        <v>1</v>
      </c>
      <c s="36">
        <v>0</v>
      </c>
      <c s="36">
        <f>ROUND(G704*H704,6)</f>
      </c>
      <c r="L704" s="38">
        <v>0</v>
      </c>
      <c s="32">
        <f>ROUND(ROUND(L704,2)*ROUND(G704,3),2)</f>
      </c>
      <c s="36" t="s">
        <v>55</v>
      </c>
      <c>
        <f>(M704*21)/100</f>
      </c>
      <c t="s">
        <v>28</v>
      </c>
    </row>
    <row r="705" spans="1:5" ht="12.75">
      <c r="A705" s="35" t="s">
        <v>56</v>
      </c>
      <c r="E705" s="39" t="s">
        <v>724</v>
      </c>
    </row>
    <row r="706" spans="1:5" ht="12.75">
      <c r="A706" s="35" t="s">
        <v>57</v>
      </c>
      <c r="E706" s="40" t="s">
        <v>5</v>
      </c>
    </row>
    <row r="707" spans="1:5" ht="140.25">
      <c r="A707" t="s">
        <v>58</v>
      </c>
      <c r="E707" s="39" t="s">
        <v>725</v>
      </c>
    </row>
    <row r="708" spans="1:16" ht="12.75">
      <c r="A708" t="s">
        <v>50</v>
      </c>
      <c s="34" t="s">
        <v>1193</v>
      </c>
      <c s="34" t="s">
        <v>119</v>
      </c>
      <c s="35" t="s">
        <v>5</v>
      </c>
      <c s="6" t="s">
        <v>1061</v>
      </c>
      <c s="36" t="s">
        <v>54</v>
      </c>
      <c s="37">
        <v>1</v>
      </c>
      <c s="36">
        <v>0</v>
      </c>
      <c s="36">
        <f>ROUND(G708*H708,6)</f>
      </c>
      <c r="L708" s="38">
        <v>0</v>
      </c>
      <c s="32">
        <f>ROUND(ROUND(L708,2)*ROUND(G708,3),2)</f>
      </c>
      <c s="36" t="s">
        <v>62</v>
      </c>
      <c>
        <f>(M708*21)/100</f>
      </c>
      <c t="s">
        <v>28</v>
      </c>
    </row>
    <row r="709" spans="1:5" ht="12.75">
      <c r="A709" s="35" t="s">
        <v>56</v>
      </c>
      <c r="E709" s="39" t="s">
        <v>1061</v>
      </c>
    </row>
    <row r="710" spans="1:5" ht="12.75">
      <c r="A710" s="35" t="s">
        <v>57</v>
      </c>
      <c r="E710" s="40" t="s">
        <v>5</v>
      </c>
    </row>
    <row r="711" spans="1:5" ht="127.5">
      <c r="A711" t="s">
        <v>58</v>
      </c>
      <c r="E711" s="39" t="s">
        <v>1062</v>
      </c>
    </row>
    <row r="712" spans="1:16" ht="12.75">
      <c r="A712" t="s">
        <v>50</v>
      </c>
      <c s="34" t="s">
        <v>1194</v>
      </c>
      <c s="34" t="s">
        <v>141</v>
      </c>
      <c s="35" t="s">
        <v>5</v>
      </c>
      <c s="6" t="s">
        <v>142</v>
      </c>
      <c s="36" t="s">
        <v>54</v>
      </c>
      <c s="37">
        <v>1</v>
      </c>
      <c s="36">
        <v>0</v>
      </c>
      <c s="36">
        <f>ROUND(G712*H712,6)</f>
      </c>
      <c r="L712" s="38">
        <v>0</v>
      </c>
      <c s="32">
        <f>ROUND(ROUND(L712,2)*ROUND(G712,3),2)</f>
      </c>
      <c s="36" t="s">
        <v>55</v>
      </c>
      <c>
        <f>(M712*21)/100</f>
      </c>
      <c t="s">
        <v>28</v>
      </c>
    </row>
    <row r="713" spans="1:5" ht="12.75">
      <c r="A713" s="35" t="s">
        <v>56</v>
      </c>
      <c r="E713" s="39" t="s">
        <v>142</v>
      </c>
    </row>
    <row r="714" spans="1:5" ht="12.75">
      <c r="A714" s="35" t="s">
        <v>57</v>
      </c>
      <c r="E714" s="40" t="s">
        <v>5</v>
      </c>
    </row>
    <row r="715" spans="1:5" ht="191.25">
      <c r="A715" t="s">
        <v>58</v>
      </c>
      <c r="E715" s="39" t="s">
        <v>143</v>
      </c>
    </row>
    <row r="716" spans="1:16" ht="12.75">
      <c r="A716" t="s">
        <v>50</v>
      </c>
      <c s="34" t="s">
        <v>1195</v>
      </c>
      <c s="34" t="s">
        <v>1065</v>
      </c>
      <c s="35" t="s">
        <v>5</v>
      </c>
      <c s="6" t="s">
        <v>1066</v>
      </c>
      <c s="36" t="s">
        <v>244</v>
      </c>
      <c s="37">
        <v>1</v>
      </c>
      <c s="36">
        <v>0</v>
      </c>
      <c s="36">
        <f>ROUND(G716*H716,6)</f>
      </c>
      <c r="L716" s="38">
        <v>0</v>
      </c>
      <c s="32">
        <f>ROUND(ROUND(L716,2)*ROUND(G716,3),2)</f>
      </c>
      <c s="36" t="s">
        <v>62</v>
      </c>
      <c>
        <f>(M716*21)/100</f>
      </c>
      <c t="s">
        <v>28</v>
      </c>
    </row>
    <row r="717" spans="1:5" ht="12.75">
      <c r="A717" s="35" t="s">
        <v>56</v>
      </c>
      <c r="E717" s="39" t="s">
        <v>1066</v>
      </c>
    </row>
    <row r="718" spans="1:5" ht="12.75">
      <c r="A718" s="35" t="s">
        <v>57</v>
      </c>
      <c r="E718" s="40" t="s">
        <v>5</v>
      </c>
    </row>
    <row r="719" spans="1:5" ht="89.25">
      <c r="A719" t="s">
        <v>58</v>
      </c>
      <c r="E719" s="39" t="s">
        <v>1067</v>
      </c>
    </row>
    <row r="720" spans="1:16" ht="12.75">
      <c r="A720" t="s">
        <v>50</v>
      </c>
      <c s="34" t="s">
        <v>1196</v>
      </c>
      <c s="34" t="s">
        <v>149</v>
      </c>
      <c s="35" t="s">
        <v>5</v>
      </c>
      <c s="6" t="s">
        <v>142</v>
      </c>
      <c s="36" t="s">
        <v>54</v>
      </c>
      <c s="37">
        <v>1</v>
      </c>
      <c s="36">
        <v>0</v>
      </c>
      <c s="36">
        <f>ROUND(G720*H720,6)</f>
      </c>
      <c r="L720" s="38">
        <v>0</v>
      </c>
      <c s="32">
        <f>ROUND(ROUND(L720,2)*ROUND(G720,3),2)</f>
      </c>
      <c s="36" t="s">
        <v>55</v>
      </c>
      <c>
        <f>(M720*21)/100</f>
      </c>
      <c t="s">
        <v>28</v>
      </c>
    </row>
    <row r="721" spans="1:5" ht="12.75">
      <c r="A721" s="35" t="s">
        <v>56</v>
      </c>
      <c r="E721" s="39" t="s">
        <v>142</v>
      </c>
    </row>
    <row r="722" spans="1:5" ht="12.75">
      <c r="A722" s="35" t="s">
        <v>57</v>
      </c>
      <c r="E722" s="40" t="s">
        <v>5</v>
      </c>
    </row>
    <row r="723" spans="1:5" ht="191.25">
      <c r="A723" t="s">
        <v>58</v>
      </c>
      <c r="E723" s="39" t="s">
        <v>150</v>
      </c>
    </row>
    <row r="724" spans="1:16" ht="12.75">
      <c r="A724" t="s">
        <v>50</v>
      </c>
      <c s="34" t="s">
        <v>1197</v>
      </c>
      <c s="34" t="s">
        <v>1053</v>
      </c>
      <c s="35" t="s">
        <v>5</v>
      </c>
      <c s="6" t="s">
        <v>153</v>
      </c>
      <c s="36" t="s">
        <v>54</v>
      </c>
      <c s="37">
        <v>1</v>
      </c>
      <c s="36">
        <v>0</v>
      </c>
      <c s="36">
        <f>ROUND(G724*H724,6)</f>
      </c>
      <c r="L724" s="38">
        <v>0</v>
      </c>
      <c s="32">
        <f>ROUND(ROUND(L724,2)*ROUND(G724,3),2)</f>
      </c>
      <c s="36" t="s">
        <v>62</v>
      </c>
      <c>
        <f>(M724*21)/100</f>
      </c>
      <c t="s">
        <v>28</v>
      </c>
    </row>
    <row r="725" spans="1:5" ht="12.75">
      <c r="A725" s="35" t="s">
        <v>56</v>
      </c>
      <c r="E725" s="39" t="s">
        <v>153</v>
      </c>
    </row>
    <row r="726" spans="1:5" ht="12.75">
      <c r="A726" s="35" t="s">
        <v>57</v>
      </c>
      <c r="E726" s="40" t="s">
        <v>5</v>
      </c>
    </row>
    <row r="727" spans="1:5" ht="89.25">
      <c r="A727" t="s">
        <v>58</v>
      </c>
      <c r="E727" s="39" t="s">
        <v>154</v>
      </c>
    </row>
    <row r="728" spans="1:16" ht="12.75">
      <c r="A728" t="s">
        <v>50</v>
      </c>
      <c s="34" t="s">
        <v>1198</v>
      </c>
      <c s="34" t="s">
        <v>1071</v>
      </c>
      <c s="35" t="s">
        <v>51</v>
      </c>
      <c s="6" t="s">
        <v>1072</v>
      </c>
      <c s="36" t="s">
        <v>54</v>
      </c>
      <c s="37">
        <v>2</v>
      </c>
      <c s="36">
        <v>0</v>
      </c>
      <c s="36">
        <f>ROUND(G728*H728,6)</f>
      </c>
      <c r="L728" s="38">
        <v>0</v>
      </c>
      <c s="32">
        <f>ROUND(ROUND(L728,2)*ROUND(G728,3),2)</f>
      </c>
      <c s="36" t="s">
        <v>55</v>
      </c>
      <c>
        <f>(M728*21)/100</f>
      </c>
      <c t="s">
        <v>28</v>
      </c>
    </row>
    <row r="729" spans="1:5" ht="12.75">
      <c r="A729" s="35" t="s">
        <v>56</v>
      </c>
      <c r="E729" s="39" t="s">
        <v>1072</v>
      </c>
    </row>
    <row r="730" spans="1:5" ht="12.75">
      <c r="A730" s="35" t="s">
        <v>57</v>
      </c>
      <c r="E730" s="40" t="s">
        <v>5</v>
      </c>
    </row>
    <row r="731" spans="1:5" ht="191.25">
      <c r="A731" t="s">
        <v>58</v>
      </c>
      <c r="E731" s="39" t="s">
        <v>1073</v>
      </c>
    </row>
    <row r="732" spans="1:16" ht="12.75">
      <c r="A732" t="s">
        <v>50</v>
      </c>
      <c s="34" t="s">
        <v>1199</v>
      </c>
      <c s="34" t="s">
        <v>127</v>
      </c>
      <c s="35" t="s">
        <v>5</v>
      </c>
      <c s="6" t="s">
        <v>1075</v>
      </c>
      <c s="36" t="s">
        <v>54</v>
      </c>
      <c s="37">
        <v>2</v>
      </c>
      <c s="36">
        <v>0</v>
      </c>
      <c s="36">
        <f>ROUND(G732*H732,6)</f>
      </c>
      <c r="L732" s="38">
        <v>0</v>
      </c>
      <c s="32">
        <f>ROUND(ROUND(L732,2)*ROUND(G732,3),2)</f>
      </c>
      <c s="36" t="s">
        <v>62</v>
      </c>
      <c>
        <f>(M732*21)/100</f>
      </c>
      <c t="s">
        <v>28</v>
      </c>
    </row>
    <row r="733" spans="1:5" ht="12.75">
      <c r="A733" s="35" t="s">
        <v>56</v>
      </c>
      <c r="E733" s="39" t="s">
        <v>1075</v>
      </c>
    </row>
    <row r="734" spans="1:5" ht="12.75">
      <c r="A734" s="35" t="s">
        <v>57</v>
      </c>
      <c r="E734" s="40" t="s">
        <v>5</v>
      </c>
    </row>
    <row r="735" spans="1:5" ht="89.25">
      <c r="A735" t="s">
        <v>58</v>
      </c>
      <c r="E735" s="39" t="s">
        <v>1076</v>
      </c>
    </row>
    <row r="736" spans="1:16" ht="12.75">
      <c r="A736" t="s">
        <v>50</v>
      </c>
      <c s="34" t="s">
        <v>1200</v>
      </c>
      <c s="34" t="s">
        <v>1071</v>
      </c>
      <c s="35" t="s">
        <v>5</v>
      </c>
      <c s="6" t="s">
        <v>1072</v>
      </c>
      <c s="36" t="s">
        <v>54</v>
      </c>
      <c s="37">
        <v>1</v>
      </c>
      <c s="36">
        <v>0</v>
      </c>
      <c s="36">
        <f>ROUND(G736*H736,6)</f>
      </c>
      <c r="L736" s="38">
        <v>0</v>
      </c>
      <c s="32">
        <f>ROUND(ROUND(L736,2)*ROUND(G736,3),2)</f>
      </c>
      <c s="36" t="s">
        <v>55</v>
      </c>
      <c>
        <f>(M736*21)/100</f>
      </c>
      <c t="s">
        <v>28</v>
      </c>
    </row>
    <row r="737" spans="1:5" ht="12.75">
      <c r="A737" s="35" t="s">
        <v>56</v>
      </c>
      <c r="E737" s="39" t="s">
        <v>1072</v>
      </c>
    </row>
    <row r="738" spans="1:5" ht="12.75">
      <c r="A738" s="35" t="s">
        <v>57</v>
      </c>
      <c r="E738" s="40" t="s">
        <v>5</v>
      </c>
    </row>
    <row r="739" spans="1:5" ht="191.25">
      <c r="A739" t="s">
        <v>58</v>
      </c>
      <c r="E739" s="39" t="s">
        <v>1073</v>
      </c>
    </row>
    <row r="740" spans="1:16" ht="12.75">
      <c r="A740" t="s">
        <v>50</v>
      </c>
      <c s="34" t="s">
        <v>1201</v>
      </c>
      <c s="34" t="s">
        <v>1082</v>
      </c>
      <c s="35" t="s">
        <v>5</v>
      </c>
      <c s="6" t="s">
        <v>1083</v>
      </c>
      <c s="36" t="s">
        <v>244</v>
      </c>
      <c s="37">
        <v>1</v>
      </c>
      <c s="36">
        <v>0</v>
      </c>
      <c s="36">
        <f>ROUND(G740*H740,6)</f>
      </c>
      <c r="L740" s="38">
        <v>0</v>
      </c>
      <c s="32">
        <f>ROUND(ROUND(L740,2)*ROUND(G740,3),2)</f>
      </c>
      <c s="36" t="s">
        <v>62</v>
      </c>
      <c>
        <f>(M740*21)/100</f>
      </c>
      <c t="s">
        <v>28</v>
      </c>
    </row>
    <row r="741" spans="1:5" ht="12.75">
      <c r="A741" s="35" t="s">
        <v>56</v>
      </c>
      <c r="E741" s="39" t="s">
        <v>1083</v>
      </c>
    </row>
    <row r="742" spans="1:5" ht="12.75">
      <c r="A742" s="35" t="s">
        <v>57</v>
      </c>
      <c r="E742" s="40" t="s">
        <v>5</v>
      </c>
    </row>
    <row r="743" spans="1:5" ht="89.25">
      <c r="A743" t="s">
        <v>58</v>
      </c>
      <c r="E743" s="39" t="s">
        <v>1084</v>
      </c>
    </row>
    <row r="744" spans="1:16" ht="12.75">
      <c r="A744" t="s">
        <v>50</v>
      </c>
      <c s="34" t="s">
        <v>1202</v>
      </c>
      <c s="34" t="s">
        <v>103</v>
      </c>
      <c s="35" t="s">
        <v>5</v>
      </c>
      <c s="6" t="s">
        <v>104</v>
      </c>
      <c s="36" t="s">
        <v>54</v>
      </c>
      <c s="37">
        <v>2</v>
      </c>
      <c s="36">
        <v>0</v>
      </c>
      <c s="36">
        <f>ROUND(G744*H744,6)</f>
      </c>
      <c r="L744" s="38">
        <v>0</v>
      </c>
      <c s="32">
        <f>ROUND(ROUND(L744,2)*ROUND(G744,3),2)</f>
      </c>
      <c s="36" t="s">
        <v>55</v>
      </c>
      <c>
        <f>(M744*21)/100</f>
      </c>
      <c t="s">
        <v>28</v>
      </c>
    </row>
    <row r="745" spans="1:5" ht="12.75">
      <c r="A745" s="35" t="s">
        <v>56</v>
      </c>
      <c r="E745" s="39" t="s">
        <v>104</v>
      </c>
    </row>
    <row r="746" spans="1:5" ht="12.75">
      <c r="A746" s="35" t="s">
        <v>57</v>
      </c>
      <c r="E746" s="40" t="s">
        <v>5</v>
      </c>
    </row>
    <row r="747" spans="1:5" ht="191.25">
      <c r="A747" t="s">
        <v>58</v>
      </c>
      <c r="E747" s="39" t="s">
        <v>105</v>
      </c>
    </row>
    <row r="748" spans="1:16" ht="12.75">
      <c r="A748" t="s">
        <v>50</v>
      </c>
      <c s="34" t="s">
        <v>1203</v>
      </c>
      <c s="34" t="s">
        <v>178</v>
      </c>
      <c s="35" t="s">
        <v>5</v>
      </c>
      <c s="6" t="s">
        <v>1159</v>
      </c>
      <c s="36" t="s">
        <v>54</v>
      </c>
      <c s="37">
        <v>2</v>
      </c>
      <c s="36">
        <v>0</v>
      </c>
      <c s="36">
        <f>ROUND(G748*H748,6)</f>
      </c>
      <c r="L748" s="38">
        <v>0</v>
      </c>
      <c s="32">
        <f>ROUND(ROUND(L748,2)*ROUND(G748,3),2)</f>
      </c>
      <c s="36" t="s">
        <v>62</v>
      </c>
      <c>
        <f>(M748*21)/100</f>
      </c>
      <c t="s">
        <v>28</v>
      </c>
    </row>
    <row r="749" spans="1:5" ht="12.75">
      <c r="A749" s="35" t="s">
        <v>56</v>
      </c>
      <c r="E749" s="39" t="s">
        <v>1159</v>
      </c>
    </row>
    <row r="750" spans="1:5" ht="12.75">
      <c r="A750" s="35" t="s">
        <v>57</v>
      </c>
      <c r="E750" s="40" t="s">
        <v>5</v>
      </c>
    </row>
    <row r="751" spans="1:5" ht="89.25">
      <c r="A751" t="s">
        <v>58</v>
      </c>
      <c r="E751" s="39" t="s">
        <v>1204</v>
      </c>
    </row>
    <row r="752" spans="1:16" ht="12.75">
      <c r="A752" t="s">
        <v>50</v>
      </c>
      <c s="34" t="s">
        <v>1205</v>
      </c>
      <c s="34" t="s">
        <v>1098</v>
      </c>
      <c s="35" t="s">
        <v>5</v>
      </c>
      <c s="6" t="s">
        <v>994</v>
      </c>
      <c s="36" t="s">
        <v>244</v>
      </c>
      <c s="37">
        <v>2</v>
      </c>
      <c s="36">
        <v>0</v>
      </c>
      <c s="36">
        <f>ROUND(G752*H752,6)</f>
      </c>
      <c r="L752" s="38">
        <v>0</v>
      </c>
      <c s="32">
        <f>ROUND(ROUND(L752,2)*ROUND(G752,3),2)</f>
      </c>
      <c s="36" t="s">
        <v>62</v>
      </c>
      <c>
        <f>(M752*21)/100</f>
      </c>
      <c t="s">
        <v>28</v>
      </c>
    </row>
    <row r="753" spans="1:5" ht="12.75">
      <c r="A753" s="35" t="s">
        <v>56</v>
      </c>
      <c r="E753" s="39" t="s">
        <v>994</v>
      </c>
    </row>
    <row r="754" spans="1:5" ht="12.75">
      <c r="A754" s="35" t="s">
        <v>57</v>
      </c>
      <c r="E754" s="40" t="s">
        <v>5</v>
      </c>
    </row>
    <row r="755" spans="1:5" ht="89.25">
      <c r="A755" t="s">
        <v>58</v>
      </c>
      <c r="E755" s="39" t="s">
        <v>995</v>
      </c>
    </row>
    <row r="756" spans="1:16" ht="12.75">
      <c r="A756" t="s">
        <v>50</v>
      </c>
      <c s="34" t="s">
        <v>1206</v>
      </c>
      <c s="34" t="s">
        <v>999</v>
      </c>
      <c s="35" t="s">
        <v>5</v>
      </c>
      <c s="6" t="s">
        <v>1000</v>
      </c>
      <c s="36" t="s">
        <v>54</v>
      </c>
      <c s="37">
        <v>2</v>
      </c>
      <c s="36">
        <v>0</v>
      </c>
      <c s="36">
        <f>ROUND(G756*H756,6)</f>
      </c>
      <c r="L756" s="38">
        <v>0</v>
      </c>
      <c s="32">
        <f>ROUND(ROUND(L756,2)*ROUND(G756,3),2)</f>
      </c>
      <c s="36" t="s">
        <v>62</v>
      </c>
      <c>
        <f>(M756*21)/100</f>
      </c>
      <c t="s">
        <v>28</v>
      </c>
    </row>
    <row r="757" spans="1:5" ht="12.75">
      <c r="A757" s="35" t="s">
        <v>56</v>
      </c>
      <c r="E757" s="39" t="s">
        <v>1000</v>
      </c>
    </row>
    <row r="758" spans="1:5" ht="12.75">
      <c r="A758" s="35" t="s">
        <v>57</v>
      </c>
      <c r="E758" s="40" t="s">
        <v>5</v>
      </c>
    </row>
    <row r="759" spans="1:5" ht="89.25">
      <c r="A759" t="s">
        <v>58</v>
      </c>
      <c r="E759" s="39" t="s">
        <v>1001</v>
      </c>
    </row>
    <row r="760" spans="1:16" ht="12.75">
      <c r="A760" t="s">
        <v>50</v>
      </c>
      <c s="34" t="s">
        <v>1207</v>
      </c>
      <c s="34" t="s">
        <v>1163</v>
      </c>
      <c s="35" t="s">
        <v>5</v>
      </c>
      <c s="6" t="s">
        <v>1164</v>
      </c>
      <c s="36" t="s">
        <v>244</v>
      </c>
      <c s="37">
        <v>2</v>
      </c>
      <c s="36">
        <v>0</v>
      </c>
      <c s="36">
        <f>ROUND(G760*H760,6)</f>
      </c>
      <c r="L760" s="38">
        <v>0</v>
      </c>
      <c s="32">
        <f>ROUND(ROUND(L760,2)*ROUND(G760,3),2)</f>
      </c>
      <c s="36" t="s">
        <v>62</v>
      </c>
      <c>
        <f>(M760*21)/100</f>
      </c>
      <c t="s">
        <v>28</v>
      </c>
    </row>
    <row r="761" spans="1:5" ht="12.75">
      <c r="A761" s="35" t="s">
        <v>56</v>
      </c>
      <c r="E761" s="39" t="s">
        <v>1164</v>
      </c>
    </row>
    <row r="762" spans="1:5" ht="12.75">
      <c r="A762" s="35" t="s">
        <v>57</v>
      </c>
      <c r="E762" s="40" t="s">
        <v>5</v>
      </c>
    </row>
    <row r="763" spans="1:5" ht="89.25">
      <c r="A763" t="s">
        <v>58</v>
      </c>
      <c r="E763" s="39" t="s">
        <v>1165</v>
      </c>
    </row>
    <row r="764" spans="1:16" ht="12.75">
      <c r="A764" t="s">
        <v>50</v>
      </c>
      <c s="34" t="s">
        <v>1208</v>
      </c>
      <c s="34" t="s">
        <v>103</v>
      </c>
      <c s="35" t="s">
        <v>51</v>
      </c>
      <c s="6" t="s">
        <v>104</v>
      </c>
      <c s="36" t="s">
        <v>54</v>
      </c>
      <c s="37">
        <v>1</v>
      </c>
      <c s="36">
        <v>0</v>
      </c>
      <c s="36">
        <f>ROUND(G764*H764,6)</f>
      </c>
      <c r="L764" s="38">
        <v>0</v>
      </c>
      <c s="32">
        <f>ROUND(ROUND(L764,2)*ROUND(G764,3),2)</f>
      </c>
      <c s="36" t="s">
        <v>55</v>
      </c>
      <c>
        <f>(M764*21)/100</f>
      </c>
      <c t="s">
        <v>28</v>
      </c>
    </row>
    <row r="765" spans="1:5" ht="12.75">
      <c r="A765" s="35" t="s">
        <v>56</v>
      </c>
      <c r="E765" s="39" t="s">
        <v>104</v>
      </c>
    </row>
    <row r="766" spans="1:5" ht="12.75">
      <c r="A766" s="35" t="s">
        <v>57</v>
      </c>
      <c r="E766" s="40" t="s">
        <v>5</v>
      </c>
    </row>
    <row r="767" spans="1:5" ht="191.25">
      <c r="A767" t="s">
        <v>58</v>
      </c>
      <c r="E767" s="39" t="s">
        <v>105</v>
      </c>
    </row>
    <row r="768" spans="1:16" ht="12.75">
      <c r="A768" t="s">
        <v>50</v>
      </c>
      <c s="34" t="s">
        <v>1209</v>
      </c>
      <c s="34" t="s">
        <v>205</v>
      </c>
      <c s="35" t="s">
        <v>5</v>
      </c>
      <c s="6" t="s">
        <v>1169</v>
      </c>
      <c s="36" t="s">
        <v>54</v>
      </c>
      <c s="37">
        <v>1</v>
      </c>
      <c s="36">
        <v>0</v>
      </c>
      <c s="36">
        <f>ROUND(G768*H768,6)</f>
      </c>
      <c r="L768" s="38">
        <v>0</v>
      </c>
      <c s="32">
        <f>ROUND(ROUND(L768,2)*ROUND(G768,3),2)</f>
      </c>
      <c s="36" t="s">
        <v>62</v>
      </c>
      <c>
        <f>(M768*21)/100</f>
      </c>
      <c t="s">
        <v>28</v>
      </c>
    </row>
    <row r="769" spans="1:5" ht="12.75">
      <c r="A769" s="35" t="s">
        <v>56</v>
      </c>
      <c r="E769" s="39" t="s">
        <v>1169</v>
      </c>
    </row>
    <row r="770" spans="1:5" ht="12.75">
      <c r="A770" s="35" t="s">
        <v>57</v>
      </c>
      <c r="E770" s="40" t="s">
        <v>5</v>
      </c>
    </row>
    <row r="771" spans="1:5" ht="89.25">
      <c r="A771" t="s">
        <v>58</v>
      </c>
      <c r="E771" s="39" t="s">
        <v>1170</v>
      </c>
    </row>
    <row r="772" spans="1:13" ht="12.75">
      <c r="A772" t="s">
        <v>47</v>
      </c>
      <c r="C772" s="31" t="s">
        <v>1210</v>
      </c>
      <c r="E772" s="33" t="s">
        <v>1172</v>
      </c>
      <c r="J772" s="32">
        <f>0</f>
      </c>
      <c s="32">
        <f>0</f>
      </c>
      <c s="32">
        <f>0+L773+L777+L781+L785+L789+L793+L797+L801+L805+L809+L813+L817+L821+L825+L829+L833+L837</f>
      </c>
      <c s="32">
        <f>0+M773+M777+M781+M785+M789+M793+M797+M801+M805+M809+M813+M817+M821+M825+M829+M833+M837</f>
      </c>
    </row>
    <row r="773" spans="1:16" ht="12.75">
      <c r="A773" t="s">
        <v>50</v>
      </c>
      <c s="34" t="s">
        <v>1211</v>
      </c>
      <c s="34" t="s">
        <v>723</v>
      </c>
      <c s="35" t="s">
        <v>5</v>
      </c>
      <c s="6" t="s">
        <v>724</v>
      </c>
      <c s="36" t="s">
        <v>54</v>
      </c>
      <c s="37">
        <v>1</v>
      </c>
      <c s="36">
        <v>0</v>
      </c>
      <c s="36">
        <f>ROUND(G773*H773,6)</f>
      </c>
      <c r="L773" s="38">
        <v>0</v>
      </c>
      <c s="32">
        <f>ROUND(ROUND(L773,2)*ROUND(G773,3),2)</f>
      </c>
      <c s="36" t="s">
        <v>55</v>
      </c>
      <c>
        <f>(M773*21)/100</f>
      </c>
      <c t="s">
        <v>28</v>
      </c>
    </row>
    <row r="774" spans="1:5" ht="12.75">
      <c r="A774" s="35" t="s">
        <v>56</v>
      </c>
      <c r="E774" s="39" t="s">
        <v>724</v>
      </c>
    </row>
    <row r="775" spans="1:5" ht="12.75">
      <c r="A775" s="35" t="s">
        <v>57</v>
      </c>
      <c r="E775" s="40" t="s">
        <v>5</v>
      </c>
    </row>
    <row r="776" spans="1:5" ht="140.25">
      <c r="A776" t="s">
        <v>58</v>
      </c>
      <c r="E776" s="39" t="s">
        <v>725</v>
      </c>
    </row>
    <row r="777" spans="1:16" ht="12.75">
      <c r="A777" t="s">
        <v>50</v>
      </c>
      <c s="34" t="s">
        <v>1212</v>
      </c>
      <c s="34" t="s">
        <v>119</v>
      </c>
      <c s="35" t="s">
        <v>5</v>
      </c>
      <c s="6" t="s">
        <v>1061</v>
      </c>
      <c s="36" t="s">
        <v>54</v>
      </c>
      <c s="37">
        <v>1</v>
      </c>
      <c s="36">
        <v>0</v>
      </c>
      <c s="36">
        <f>ROUND(G777*H777,6)</f>
      </c>
      <c r="L777" s="38">
        <v>0</v>
      </c>
      <c s="32">
        <f>ROUND(ROUND(L777,2)*ROUND(G777,3),2)</f>
      </c>
      <c s="36" t="s">
        <v>62</v>
      </c>
      <c>
        <f>(M777*21)/100</f>
      </c>
      <c t="s">
        <v>28</v>
      </c>
    </row>
    <row r="778" spans="1:5" ht="12.75">
      <c r="A778" s="35" t="s">
        <v>56</v>
      </c>
      <c r="E778" s="39" t="s">
        <v>1061</v>
      </c>
    </row>
    <row r="779" spans="1:5" ht="12.75">
      <c r="A779" s="35" t="s">
        <v>57</v>
      </c>
      <c r="E779" s="40" t="s">
        <v>5</v>
      </c>
    </row>
    <row r="780" spans="1:5" ht="127.5">
      <c r="A780" t="s">
        <v>58</v>
      </c>
      <c r="E780" s="39" t="s">
        <v>1062</v>
      </c>
    </row>
    <row r="781" spans="1:16" ht="12.75">
      <c r="A781" t="s">
        <v>50</v>
      </c>
      <c s="34" t="s">
        <v>1213</v>
      </c>
      <c s="34" t="s">
        <v>141</v>
      </c>
      <c s="35" t="s">
        <v>5</v>
      </c>
      <c s="6" t="s">
        <v>142</v>
      </c>
      <c s="36" t="s">
        <v>54</v>
      </c>
      <c s="37">
        <v>1</v>
      </c>
      <c s="36">
        <v>0</v>
      </c>
      <c s="36">
        <f>ROUND(G781*H781,6)</f>
      </c>
      <c r="L781" s="38">
        <v>0</v>
      </c>
      <c s="32">
        <f>ROUND(ROUND(L781,2)*ROUND(G781,3),2)</f>
      </c>
      <c s="36" t="s">
        <v>55</v>
      </c>
      <c>
        <f>(M781*21)/100</f>
      </c>
      <c t="s">
        <v>28</v>
      </c>
    </row>
    <row r="782" spans="1:5" ht="12.75">
      <c r="A782" s="35" t="s">
        <v>56</v>
      </c>
      <c r="E782" s="39" t="s">
        <v>142</v>
      </c>
    </row>
    <row r="783" spans="1:5" ht="12.75">
      <c r="A783" s="35" t="s">
        <v>57</v>
      </c>
      <c r="E783" s="40" t="s">
        <v>5</v>
      </c>
    </row>
    <row r="784" spans="1:5" ht="191.25">
      <c r="A784" t="s">
        <v>58</v>
      </c>
      <c r="E784" s="39" t="s">
        <v>143</v>
      </c>
    </row>
    <row r="785" spans="1:16" ht="12.75">
      <c r="A785" t="s">
        <v>50</v>
      </c>
      <c s="34" t="s">
        <v>1214</v>
      </c>
      <c s="34" t="s">
        <v>1065</v>
      </c>
      <c s="35" t="s">
        <v>5</v>
      </c>
      <c s="6" t="s">
        <v>1066</v>
      </c>
      <c s="36" t="s">
        <v>244</v>
      </c>
      <c s="37">
        <v>1</v>
      </c>
      <c s="36">
        <v>0</v>
      </c>
      <c s="36">
        <f>ROUND(G785*H785,6)</f>
      </c>
      <c r="L785" s="38">
        <v>0</v>
      </c>
      <c s="32">
        <f>ROUND(ROUND(L785,2)*ROUND(G785,3),2)</f>
      </c>
      <c s="36" t="s">
        <v>62</v>
      </c>
      <c>
        <f>(M785*21)/100</f>
      </c>
      <c t="s">
        <v>28</v>
      </c>
    </row>
    <row r="786" spans="1:5" ht="12.75">
      <c r="A786" s="35" t="s">
        <v>56</v>
      </c>
      <c r="E786" s="39" t="s">
        <v>1066</v>
      </c>
    </row>
    <row r="787" spans="1:5" ht="12.75">
      <c r="A787" s="35" t="s">
        <v>57</v>
      </c>
      <c r="E787" s="40" t="s">
        <v>5</v>
      </c>
    </row>
    <row r="788" spans="1:5" ht="89.25">
      <c r="A788" t="s">
        <v>58</v>
      </c>
      <c r="E788" s="39" t="s">
        <v>1067</v>
      </c>
    </row>
    <row r="789" spans="1:16" ht="12.75">
      <c r="A789" t="s">
        <v>50</v>
      </c>
      <c s="34" t="s">
        <v>1215</v>
      </c>
      <c s="34" t="s">
        <v>149</v>
      </c>
      <c s="35" t="s">
        <v>5</v>
      </c>
      <c s="6" t="s">
        <v>142</v>
      </c>
      <c s="36" t="s">
        <v>54</v>
      </c>
      <c s="37">
        <v>1</v>
      </c>
      <c s="36">
        <v>0</v>
      </c>
      <c s="36">
        <f>ROUND(G789*H789,6)</f>
      </c>
      <c r="L789" s="38">
        <v>0</v>
      </c>
      <c s="32">
        <f>ROUND(ROUND(L789,2)*ROUND(G789,3),2)</f>
      </c>
      <c s="36" t="s">
        <v>55</v>
      </c>
      <c>
        <f>(M789*21)/100</f>
      </c>
      <c t="s">
        <v>28</v>
      </c>
    </row>
    <row r="790" spans="1:5" ht="12.75">
      <c r="A790" s="35" t="s">
        <v>56</v>
      </c>
      <c r="E790" s="39" t="s">
        <v>142</v>
      </c>
    </row>
    <row r="791" spans="1:5" ht="12.75">
      <c r="A791" s="35" t="s">
        <v>57</v>
      </c>
      <c r="E791" s="40" t="s">
        <v>5</v>
      </c>
    </row>
    <row r="792" spans="1:5" ht="191.25">
      <c r="A792" t="s">
        <v>58</v>
      </c>
      <c r="E792" s="39" t="s">
        <v>150</v>
      </c>
    </row>
    <row r="793" spans="1:16" ht="12.75">
      <c r="A793" t="s">
        <v>50</v>
      </c>
      <c s="34" t="s">
        <v>1216</v>
      </c>
      <c s="34" t="s">
        <v>1053</v>
      </c>
      <c s="35" t="s">
        <v>5</v>
      </c>
      <c s="6" t="s">
        <v>153</v>
      </c>
      <c s="36" t="s">
        <v>54</v>
      </c>
      <c s="37">
        <v>1</v>
      </c>
      <c s="36">
        <v>0</v>
      </c>
      <c s="36">
        <f>ROUND(G793*H793,6)</f>
      </c>
      <c r="L793" s="38">
        <v>0</v>
      </c>
      <c s="32">
        <f>ROUND(ROUND(L793,2)*ROUND(G793,3),2)</f>
      </c>
      <c s="36" t="s">
        <v>62</v>
      </c>
      <c>
        <f>(M793*21)/100</f>
      </c>
      <c t="s">
        <v>28</v>
      </c>
    </row>
    <row r="794" spans="1:5" ht="12.75">
      <c r="A794" s="35" t="s">
        <v>56</v>
      </c>
      <c r="E794" s="39" t="s">
        <v>153</v>
      </c>
    </row>
    <row r="795" spans="1:5" ht="12.75">
      <c r="A795" s="35" t="s">
        <v>57</v>
      </c>
      <c r="E795" s="40" t="s">
        <v>5</v>
      </c>
    </row>
    <row r="796" spans="1:5" ht="89.25">
      <c r="A796" t="s">
        <v>58</v>
      </c>
      <c r="E796" s="39" t="s">
        <v>154</v>
      </c>
    </row>
    <row r="797" spans="1:16" ht="12.75">
      <c r="A797" t="s">
        <v>50</v>
      </c>
      <c s="34" t="s">
        <v>1217</v>
      </c>
      <c s="34" t="s">
        <v>1071</v>
      </c>
      <c s="35" t="s">
        <v>51</v>
      </c>
      <c s="6" t="s">
        <v>1072</v>
      </c>
      <c s="36" t="s">
        <v>54</v>
      </c>
      <c s="37">
        <v>2</v>
      </c>
      <c s="36">
        <v>0</v>
      </c>
      <c s="36">
        <f>ROUND(G797*H797,6)</f>
      </c>
      <c r="L797" s="38">
        <v>0</v>
      </c>
      <c s="32">
        <f>ROUND(ROUND(L797,2)*ROUND(G797,3),2)</f>
      </c>
      <c s="36" t="s">
        <v>55</v>
      </c>
      <c>
        <f>(M797*21)/100</f>
      </c>
      <c t="s">
        <v>28</v>
      </c>
    </row>
    <row r="798" spans="1:5" ht="12.75">
      <c r="A798" s="35" t="s">
        <v>56</v>
      </c>
      <c r="E798" s="39" t="s">
        <v>1072</v>
      </c>
    </row>
    <row r="799" spans="1:5" ht="12.75">
      <c r="A799" s="35" t="s">
        <v>57</v>
      </c>
      <c r="E799" s="40" t="s">
        <v>5</v>
      </c>
    </row>
    <row r="800" spans="1:5" ht="191.25">
      <c r="A800" t="s">
        <v>58</v>
      </c>
      <c r="E800" s="39" t="s">
        <v>1073</v>
      </c>
    </row>
    <row r="801" spans="1:16" ht="12.75">
      <c r="A801" t="s">
        <v>50</v>
      </c>
      <c s="34" t="s">
        <v>1218</v>
      </c>
      <c s="34" t="s">
        <v>127</v>
      </c>
      <c s="35" t="s">
        <v>5</v>
      </c>
      <c s="6" t="s">
        <v>1075</v>
      </c>
      <c s="36" t="s">
        <v>54</v>
      </c>
      <c s="37">
        <v>2</v>
      </c>
      <c s="36">
        <v>0</v>
      </c>
      <c s="36">
        <f>ROUND(G801*H801,6)</f>
      </c>
      <c r="L801" s="38">
        <v>0</v>
      </c>
      <c s="32">
        <f>ROUND(ROUND(L801,2)*ROUND(G801,3),2)</f>
      </c>
      <c s="36" t="s">
        <v>62</v>
      </c>
      <c>
        <f>(M801*21)/100</f>
      </c>
      <c t="s">
        <v>28</v>
      </c>
    </row>
    <row r="802" spans="1:5" ht="12.75">
      <c r="A802" s="35" t="s">
        <v>56</v>
      </c>
      <c r="E802" s="39" t="s">
        <v>1075</v>
      </c>
    </row>
    <row r="803" spans="1:5" ht="12.75">
      <c r="A803" s="35" t="s">
        <v>57</v>
      </c>
      <c r="E803" s="40" t="s">
        <v>5</v>
      </c>
    </row>
    <row r="804" spans="1:5" ht="89.25">
      <c r="A804" t="s">
        <v>58</v>
      </c>
      <c r="E804" s="39" t="s">
        <v>1076</v>
      </c>
    </row>
    <row r="805" spans="1:16" ht="12.75">
      <c r="A805" t="s">
        <v>50</v>
      </c>
      <c s="34" t="s">
        <v>1219</v>
      </c>
      <c s="34" t="s">
        <v>690</v>
      </c>
      <c s="35" t="s">
        <v>5</v>
      </c>
      <c s="6" t="s">
        <v>691</v>
      </c>
      <c s="36" t="s">
        <v>54</v>
      </c>
      <c s="37">
        <v>3</v>
      </c>
      <c s="36">
        <v>0</v>
      </c>
      <c s="36">
        <f>ROUND(G805*H805,6)</f>
      </c>
      <c r="L805" s="38">
        <v>0</v>
      </c>
      <c s="32">
        <f>ROUND(ROUND(L805,2)*ROUND(G805,3),2)</f>
      </c>
      <c s="36" t="s">
        <v>55</v>
      </c>
      <c>
        <f>(M805*21)/100</f>
      </c>
      <c t="s">
        <v>28</v>
      </c>
    </row>
    <row r="806" spans="1:5" ht="12.75">
      <c r="A806" s="35" t="s">
        <v>56</v>
      </c>
      <c r="E806" s="39" t="s">
        <v>691</v>
      </c>
    </row>
    <row r="807" spans="1:5" ht="12.75">
      <c r="A807" s="35" t="s">
        <v>57</v>
      </c>
      <c r="E807" s="40" t="s">
        <v>5</v>
      </c>
    </row>
    <row r="808" spans="1:5" ht="191.25">
      <c r="A808" t="s">
        <v>58</v>
      </c>
      <c r="E808" s="39" t="s">
        <v>692</v>
      </c>
    </row>
    <row r="809" spans="1:16" ht="12.75">
      <c r="A809" t="s">
        <v>50</v>
      </c>
      <c s="34" t="s">
        <v>1220</v>
      </c>
      <c s="34" t="s">
        <v>152</v>
      </c>
      <c s="35" t="s">
        <v>5</v>
      </c>
      <c s="6" t="s">
        <v>1087</v>
      </c>
      <c s="36" t="s">
        <v>54</v>
      </c>
      <c s="37">
        <v>3</v>
      </c>
      <c s="36">
        <v>0</v>
      </c>
      <c s="36">
        <f>ROUND(G809*H809,6)</f>
      </c>
      <c r="L809" s="38">
        <v>0</v>
      </c>
      <c s="32">
        <f>ROUND(ROUND(L809,2)*ROUND(G809,3),2)</f>
      </c>
      <c s="36" t="s">
        <v>62</v>
      </c>
      <c>
        <f>(M809*21)/100</f>
      </c>
      <c t="s">
        <v>28</v>
      </c>
    </row>
    <row r="810" spans="1:5" ht="12.75">
      <c r="A810" s="35" t="s">
        <v>56</v>
      </c>
      <c r="E810" s="39" t="s">
        <v>1087</v>
      </c>
    </row>
    <row r="811" spans="1:5" ht="12.75">
      <c r="A811" s="35" t="s">
        <v>57</v>
      </c>
      <c r="E811" s="40" t="s">
        <v>5</v>
      </c>
    </row>
    <row r="812" spans="1:5" ht="89.25">
      <c r="A812" t="s">
        <v>58</v>
      </c>
      <c r="E812" s="39" t="s">
        <v>1088</v>
      </c>
    </row>
    <row r="813" spans="1:16" ht="12.75">
      <c r="A813" t="s">
        <v>50</v>
      </c>
      <c s="34" t="s">
        <v>1221</v>
      </c>
      <c s="34" t="s">
        <v>1071</v>
      </c>
      <c s="35" t="s">
        <v>5</v>
      </c>
      <c s="6" t="s">
        <v>1072</v>
      </c>
      <c s="36" t="s">
        <v>54</v>
      </c>
      <c s="37">
        <v>2</v>
      </c>
      <c s="36">
        <v>0</v>
      </c>
      <c s="36">
        <f>ROUND(G813*H813,6)</f>
      </c>
      <c r="L813" s="38">
        <v>0</v>
      </c>
      <c s="32">
        <f>ROUND(ROUND(L813,2)*ROUND(G813,3),2)</f>
      </c>
      <c s="36" t="s">
        <v>55</v>
      </c>
      <c>
        <f>(M813*21)/100</f>
      </c>
      <c t="s">
        <v>28</v>
      </c>
    </row>
    <row r="814" spans="1:5" ht="12.75">
      <c r="A814" s="35" t="s">
        <v>56</v>
      </c>
      <c r="E814" s="39" t="s">
        <v>1072</v>
      </c>
    </row>
    <row r="815" spans="1:5" ht="12.75">
      <c r="A815" s="35" t="s">
        <v>57</v>
      </c>
      <c r="E815" s="40" t="s">
        <v>5</v>
      </c>
    </row>
    <row r="816" spans="1:5" ht="191.25">
      <c r="A816" t="s">
        <v>58</v>
      </c>
      <c r="E816" s="39" t="s">
        <v>1073</v>
      </c>
    </row>
    <row r="817" spans="1:16" ht="12.75">
      <c r="A817" t="s">
        <v>50</v>
      </c>
      <c s="34" t="s">
        <v>1222</v>
      </c>
      <c s="34" t="s">
        <v>1141</v>
      </c>
      <c s="35" t="s">
        <v>5</v>
      </c>
      <c s="6" t="s">
        <v>1142</v>
      </c>
      <c s="36" t="s">
        <v>54</v>
      </c>
      <c s="37">
        <v>1</v>
      </c>
      <c s="36">
        <v>0</v>
      </c>
      <c s="36">
        <f>ROUND(G817*H817,6)</f>
      </c>
      <c r="L817" s="38">
        <v>0</v>
      </c>
      <c s="32">
        <f>ROUND(ROUND(L817,2)*ROUND(G817,3),2)</f>
      </c>
      <c s="36" t="s">
        <v>55</v>
      </c>
      <c>
        <f>(M817*21)/100</f>
      </c>
      <c t="s">
        <v>28</v>
      </c>
    </row>
    <row r="818" spans="1:5" ht="12.75">
      <c r="A818" s="35" t="s">
        <v>56</v>
      </c>
      <c r="E818" s="39" t="s">
        <v>1142</v>
      </c>
    </row>
    <row r="819" spans="1:5" ht="12.75">
      <c r="A819" s="35" t="s">
        <v>57</v>
      </c>
      <c r="E819" s="40" t="s">
        <v>5</v>
      </c>
    </row>
    <row r="820" spans="1:5" ht="89.25">
      <c r="A820" t="s">
        <v>58</v>
      </c>
      <c r="E820" s="39" t="s">
        <v>1143</v>
      </c>
    </row>
    <row r="821" spans="1:16" ht="12.75">
      <c r="A821" t="s">
        <v>50</v>
      </c>
      <c s="34" t="s">
        <v>1223</v>
      </c>
      <c s="34" t="s">
        <v>1082</v>
      </c>
      <c s="35" t="s">
        <v>5</v>
      </c>
      <c s="6" t="s">
        <v>1083</v>
      </c>
      <c s="36" t="s">
        <v>244</v>
      </c>
      <c s="37">
        <v>1</v>
      </c>
      <c s="36">
        <v>0</v>
      </c>
      <c s="36">
        <f>ROUND(G821*H821,6)</f>
      </c>
      <c r="L821" s="38">
        <v>0</v>
      </c>
      <c s="32">
        <f>ROUND(ROUND(L821,2)*ROUND(G821,3),2)</f>
      </c>
      <c s="36" t="s">
        <v>62</v>
      </c>
      <c>
        <f>(M821*21)/100</f>
      </c>
      <c t="s">
        <v>28</v>
      </c>
    </row>
    <row r="822" spans="1:5" ht="12.75">
      <c r="A822" s="35" t="s">
        <v>56</v>
      </c>
      <c r="E822" s="39" t="s">
        <v>1083</v>
      </c>
    </row>
    <row r="823" spans="1:5" ht="12.75">
      <c r="A823" s="35" t="s">
        <v>57</v>
      </c>
      <c r="E823" s="40" t="s">
        <v>5</v>
      </c>
    </row>
    <row r="824" spans="1:5" ht="89.25">
      <c r="A824" t="s">
        <v>58</v>
      </c>
      <c r="E824" s="39" t="s">
        <v>1084</v>
      </c>
    </row>
    <row r="825" spans="1:16" ht="12.75">
      <c r="A825" t="s">
        <v>50</v>
      </c>
      <c s="34" t="s">
        <v>1224</v>
      </c>
      <c s="34" t="s">
        <v>1145</v>
      </c>
      <c s="35" t="s">
        <v>5</v>
      </c>
      <c s="6" t="s">
        <v>1146</v>
      </c>
      <c s="36" t="s">
        <v>54</v>
      </c>
      <c s="37">
        <v>1</v>
      </c>
      <c s="36">
        <v>0</v>
      </c>
      <c s="36">
        <f>ROUND(G825*H825,6)</f>
      </c>
      <c r="L825" s="38">
        <v>0</v>
      </c>
      <c s="32">
        <f>ROUND(ROUND(L825,2)*ROUND(G825,3),2)</f>
      </c>
      <c s="36" t="s">
        <v>55</v>
      </c>
      <c>
        <f>(M825*21)/100</f>
      </c>
      <c t="s">
        <v>28</v>
      </c>
    </row>
    <row r="826" spans="1:5" ht="12.75">
      <c r="A826" s="35" t="s">
        <v>56</v>
      </c>
      <c r="E826" s="39" t="s">
        <v>1146</v>
      </c>
    </row>
    <row r="827" spans="1:5" ht="12.75">
      <c r="A827" s="35" t="s">
        <v>57</v>
      </c>
      <c r="E827" s="40" t="s">
        <v>5</v>
      </c>
    </row>
    <row r="828" spans="1:5" ht="191.25">
      <c r="A828" t="s">
        <v>58</v>
      </c>
      <c r="E828" s="39" t="s">
        <v>1147</v>
      </c>
    </row>
    <row r="829" spans="1:16" ht="12.75">
      <c r="A829" t="s">
        <v>50</v>
      </c>
      <c s="34" t="s">
        <v>1225</v>
      </c>
      <c s="34" t="s">
        <v>1149</v>
      </c>
      <c s="35" t="s">
        <v>5</v>
      </c>
      <c s="6" t="s">
        <v>1150</v>
      </c>
      <c s="36" t="s">
        <v>54</v>
      </c>
      <c s="37">
        <v>1</v>
      </c>
      <c s="36">
        <v>0</v>
      </c>
      <c s="36">
        <f>ROUND(G829*H829,6)</f>
      </c>
      <c r="L829" s="38">
        <v>0</v>
      </c>
      <c s="32">
        <f>ROUND(ROUND(L829,2)*ROUND(G829,3),2)</f>
      </c>
      <c s="36" t="s">
        <v>55</v>
      </c>
      <c>
        <f>(M829*21)/100</f>
      </c>
      <c t="s">
        <v>28</v>
      </c>
    </row>
    <row r="830" spans="1:5" ht="12.75">
      <c r="A830" s="35" t="s">
        <v>56</v>
      </c>
      <c r="E830" s="39" t="s">
        <v>1150</v>
      </c>
    </row>
    <row r="831" spans="1:5" ht="12.75">
      <c r="A831" s="35" t="s">
        <v>57</v>
      </c>
      <c r="E831" s="40" t="s">
        <v>5</v>
      </c>
    </row>
    <row r="832" spans="1:5" ht="89.25">
      <c r="A832" t="s">
        <v>58</v>
      </c>
      <c r="E832" s="39" t="s">
        <v>1151</v>
      </c>
    </row>
    <row r="833" spans="1:16" ht="12.75">
      <c r="A833" t="s">
        <v>50</v>
      </c>
      <c s="34" t="s">
        <v>1226</v>
      </c>
      <c s="34" t="s">
        <v>160</v>
      </c>
      <c s="35" t="s">
        <v>5</v>
      </c>
      <c s="6" t="s">
        <v>161</v>
      </c>
      <c s="36" t="s">
        <v>54</v>
      </c>
      <c s="37">
        <v>1</v>
      </c>
      <c s="36">
        <v>0</v>
      </c>
      <c s="36">
        <f>ROUND(G833*H833,6)</f>
      </c>
      <c r="L833" s="38">
        <v>0</v>
      </c>
      <c s="32">
        <f>ROUND(ROUND(L833,2)*ROUND(G833,3),2)</f>
      </c>
      <c s="36" t="s">
        <v>55</v>
      </c>
      <c>
        <f>(M833*21)/100</f>
      </c>
      <c t="s">
        <v>28</v>
      </c>
    </row>
    <row r="834" spans="1:5" ht="12.75">
      <c r="A834" s="35" t="s">
        <v>56</v>
      </c>
      <c r="E834" s="39" t="s">
        <v>161</v>
      </c>
    </row>
    <row r="835" spans="1:5" ht="12.75">
      <c r="A835" s="35" t="s">
        <v>57</v>
      </c>
      <c r="E835" s="40" t="s">
        <v>5</v>
      </c>
    </row>
    <row r="836" spans="1:5" ht="191.25">
      <c r="A836" t="s">
        <v>58</v>
      </c>
      <c r="E836" s="39" t="s">
        <v>162</v>
      </c>
    </row>
    <row r="837" spans="1:16" ht="25.5">
      <c r="A837" t="s">
        <v>50</v>
      </c>
      <c s="34" t="s">
        <v>1227</v>
      </c>
      <c s="34" t="s">
        <v>1154</v>
      </c>
      <c s="35" t="s">
        <v>5</v>
      </c>
      <c s="6" t="s">
        <v>1155</v>
      </c>
      <c s="36" t="s">
        <v>54</v>
      </c>
      <c s="37">
        <v>1</v>
      </c>
      <c s="36">
        <v>0</v>
      </c>
      <c s="36">
        <f>ROUND(G837*H837,6)</f>
      </c>
      <c r="L837" s="38">
        <v>0</v>
      </c>
      <c s="32">
        <f>ROUND(ROUND(L837,2)*ROUND(G837,3),2)</f>
      </c>
      <c s="36" t="s">
        <v>62</v>
      </c>
      <c>
        <f>(M837*21)/100</f>
      </c>
      <c t="s">
        <v>28</v>
      </c>
    </row>
    <row r="838" spans="1:5" ht="25.5">
      <c r="A838" s="35" t="s">
        <v>56</v>
      </c>
      <c r="E838" s="39" t="s">
        <v>1155</v>
      </c>
    </row>
    <row r="839" spans="1:5" ht="12.75">
      <c r="A839" s="35" t="s">
        <v>57</v>
      </c>
      <c r="E839" s="40" t="s">
        <v>5</v>
      </c>
    </row>
    <row r="840" spans="1:5" ht="140.25">
      <c r="A840" t="s">
        <v>58</v>
      </c>
      <c r="E840" s="39" t="s">
        <v>1156</v>
      </c>
    </row>
    <row r="841" spans="1:13" ht="12.75">
      <c r="A841" t="s">
        <v>47</v>
      </c>
      <c r="C841" s="31" t="s">
        <v>1228</v>
      </c>
      <c r="E841" s="33" t="s">
        <v>1191</v>
      </c>
      <c r="J841" s="32">
        <f>0</f>
      </c>
      <c s="32">
        <f>0</f>
      </c>
      <c s="32">
        <f>0+L842+L846+L850+L854+L858+L862+L866+L870+L874+L878+L882+L886+L890+L894+L898+L902+L906</f>
      </c>
      <c s="32">
        <f>0+M842+M846+M850+M854+M858+M862+M866+M870+M874+M878+M882+M886+M890+M894+M898+M902+M906</f>
      </c>
    </row>
    <row r="842" spans="1:16" ht="12.75">
      <c r="A842" t="s">
        <v>50</v>
      </c>
      <c s="34" t="s">
        <v>1229</v>
      </c>
      <c s="34" t="s">
        <v>723</v>
      </c>
      <c s="35" t="s">
        <v>5</v>
      </c>
      <c s="6" t="s">
        <v>724</v>
      </c>
      <c s="36" t="s">
        <v>54</v>
      </c>
      <c s="37">
        <v>1</v>
      </c>
      <c s="36">
        <v>0</v>
      </c>
      <c s="36">
        <f>ROUND(G842*H842,6)</f>
      </c>
      <c r="L842" s="38">
        <v>0</v>
      </c>
      <c s="32">
        <f>ROUND(ROUND(L842,2)*ROUND(G842,3),2)</f>
      </c>
      <c s="36" t="s">
        <v>55</v>
      </c>
      <c>
        <f>(M842*21)/100</f>
      </c>
      <c t="s">
        <v>28</v>
      </c>
    </row>
    <row r="843" spans="1:5" ht="12.75">
      <c r="A843" s="35" t="s">
        <v>56</v>
      </c>
      <c r="E843" s="39" t="s">
        <v>724</v>
      </c>
    </row>
    <row r="844" spans="1:5" ht="12.75">
      <c r="A844" s="35" t="s">
        <v>57</v>
      </c>
      <c r="E844" s="40" t="s">
        <v>5</v>
      </c>
    </row>
    <row r="845" spans="1:5" ht="140.25">
      <c r="A845" t="s">
        <v>58</v>
      </c>
      <c r="E845" s="39" t="s">
        <v>725</v>
      </c>
    </row>
    <row r="846" spans="1:16" ht="12.75">
      <c r="A846" t="s">
        <v>50</v>
      </c>
      <c s="34" t="s">
        <v>1230</v>
      </c>
      <c s="34" t="s">
        <v>119</v>
      </c>
      <c s="35" t="s">
        <v>5</v>
      </c>
      <c s="6" t="s">
        <v>1061</v>
      </c>
      <c s="36" t="s">
        <v>54</v>
      </c>
      <c s="37">
        <v>1</v>
      </c>
      <c s="36">
        <v>0</v>
      </c>
      <c s="36">
        <f>ROUND(G846*H846,6)</f>
      </c>
      <c r="L846" s="38">
        <v>0</v>
      </c>
      <c s="32">
        <f>ROUND(ROUND(L846,2)*ROUND(G846,3),2)</f>
      </c>
      <c s="36" t="s">
        <v>62</v>
      </c>
      <c>
        <f>(M846*21)/100</f>
      </c>
      <c t="s">
        <v>28</v>
      </c>
    </row>
    <row r="847" spans="1:5" ht="12.75">
      <c r="A847" s="35" t="s">
        <v>56</v>
      </c>
      <c r="E847" s="39" t="s">
        <v>1061</v>
      </c>
    </row>
    <row r="848" spans="1:5" ht="12.75">
      <c r="A848" s="35" t="s">
        <v>57</v>
      </c>
      <c r="E848" s="40" t="s">
        <v>5</v>
      </c>
    </row>
    <row r="849" spans="1:5" ht="127.5">
      <c r="A849" t="s">
        <v>58</v>
      </c>
      <c r="E849" s="39" t="s">
        <v>1062</v>
      </c>
    </row>
    <row r="850" spans="1:16" ht="12.75">
      <c r="A850" t="s">
        <v>50</v>
      </c>
      <c s="34" t="s">
        <v>1231</v>
      </c>
      <c s="34" t="s">
        <v>141</v>
      </c>
      <c s="35" t="s">
        <v>5</v>
      </c>
      <c s="6" t="s">
        <v>142</v>
      </c>
      <c s="36" t="s">
        <v>54</v>
      </c>
      <c s="37">
        <v>1</v>
      </c>
      <c s="36">
        <v>0</v>
      </c>
      <c s="36">
        <f>ROUND(G850*H850,6)</f>
      </c>
      <c r="L850" s="38">
        <v>0</v>
      </c>
      <c s="32">
        <f>ROUND(ROUND(L850,2)*ROUND(G850,3),2)</f>
      </c>
      <c s="36" t="s">
        <v>55</v>
      </c>
      <c>
        <f>(M850*21)/100</f>
      </c>
      <c t="s">
        <v>28</v>
      </c>
    </row>
    <row r="851" spans="1:5" ht="12.75">
      <c r="A851" s="35" t="s">
        <v>56</v>
      </c>
      <c r="E851" s="39" t="s">
        <v>142</v>
      </c>
    </row>
    <row r="852" spans="1:5" ht="12.75">
      <c r="A852" s="35" t="s">
        <v>57</v>
      </c>
      <c r="E852" s="40" t="s">
        <v>5</v>
      </c>
    </row>
    <row r="853" spans="1:5" ht="191.25">
      <c r="A853" t="s">
        <v>58</v>
      </c>
      <c r="E853" s="39" t="s">
        <v>143</v>
      </c>
    </row>
    <row r="854" spans="1:16" ht="12.75">
      <c r="A854" t="s">
        <v>50</v>
      </c>
      <c s="34" t="s">
        <v>1232</v>
      </c>
      <c s="34" t="s">
        <v>1065</v>
      </c>
      <c s="35" t="s">
        <v>5</v>
      </c>
      <c s="6" t="s">
        <v>1066</v>
      </c>
      <c s="36" t="s">
        <v>244</v>
      </c>
      <c s="37">
        <v>1</v>
      </c>
      <c s="36">
        <v>0</v>
      </c>
      <c s="36">
        <f>ROUND(G854*H854,6)</f>
      </c>
      <c r="L854" s="38">
        <v>0</v>
      </c>
      <c s="32">
        <f>ROUND(ROUND(L854,2)*ROUND(G854,3),2)</f>
      </c>
      <c s="36" t="s">
        <v>62</v>
      </c>
      <c>
        <f>(M854*21)/100</f>
      </c>
      <c t="s">
        <v>28</v>
      </c>
    </row>
    <row r="855" spans="1:5" ht="12.75">
      <c r="A855" s="35" t="s">
        <v>56</v>
      </c>
      <c r="E855" s="39" t="s">
        <v>1066</v>
      </c>
    </row>
    <row r="856" spans="1:5" ht="12.75">
      <c r="A856" s="35" t="s">
        <v>57</v>
      </c>
      <c r="E856" s="40" t="s">
        <v>5</v>
      </c>
    </row>
    <row r="857" spans="1:5" ht="89.25">
      <c r="A857" t="s">
        <v>58</v>
      </c>
      <c r="E857" s="39" t="s">
        <v>1067</v>
      </c>
    </row>
    <row r="858" spans="1:16" ht="12.75">
      <c r="A858" t="s">
        <v>50</v>
      </c>
      <c s="34" t="s">
        <v>1233</v>
      </c>
      <c s="34" t="s">
        <v>149</v>
      </c>
      <c s="35" t="s">
        <v>5</v>
      </c>
      <c s="6" t="s">
        <v>142</v>
      </c>
      <c s="36" t="s">
        <v>54</v>
      </c>
      <c s="37">
        <v>1</v>
      </c>
      <c s="36">
        <v>0</v>
      </c>
      <c s="36">
        <f>ROUND(G858*H858,6)</f>
      </c>
      <c r="L858" s="38">
        <v>0</v>
      </c>
      <c s="32">
        <f>ROUND(ROUND(L858,2)*ROUND(G858,3),2)</f>
      </c>
      <c s="36" t="s">
        <v>55</v>
      </c>
      <c>
        <f>(M858*21)/100</f>
      </c>
      <c t="s">
        <v>28</v>
      </c>
    </row>
    <row r="859" spans="1:5" ht="12.75">
      <c r="A859" s="35" t="s">
        <v>56</v>
      </c>
      <c r="E859" s="39" t="s">
        <v>142</v>
      </c>
    </row>
    <row r="860" spans="1:5" ht="12.75">
      <c r="A860" s="35" t="s">
        <v>57</v>
      </c>
      <c r="E860" s="40" t="s">
        <v>5</v>
      </c>
    </row>
    <row r="861" spans="1:5" ht="191.25">
      <c r="A861" t="s">
        <v>58</v>
      </c>
      <c r="E861" s="39" t="s">
        <v>150</v>
      </c>
    </row>
    <row r="862" spans="1:16" ht="12.75">
      <c r="A862" t="s">
        <v>50</v>
      </c>
      <c s="34" t="s">
        <v>1234</v>
      </c>
      <c s="34" t="s">
        <v>1053</v>
      </c>
      <c s="35" t="s">
        <v>5</v>
      </c>
      <c s="6" t="s">
        <v>153</v>
      </c>
      <c s="36" t="s">
        <v>54</v>
      </c>
      <c s="37">
        <v>1</v>
      </c>
      <c s="36">
        <v>0</v>
      </c>
      <c s="36">
        <f>ROUND(G862*H862,6)</f>
      </c>
      <c r="L862" s="38">
        <v>0</v>
      </c>
      <c s="32">
        <f>ROUND(ROUND(L862,2)*ROUND(G862,3),2)</f>
      </c>
      <c s="36" t="s">
        <v>62</v>
      </c>
      <c>
        <f>(M862*21)/100</f>
      </c>
      <c t="s">
        <v>28</v>
      </c>
    </row>
    <row r="863" spans="1:5" ht="12.75">
      <c r="A863" s="35" t="s">
        <v>56</v>
      </c>
      <c r="E863" s="39" t="s">
        <v>153</v>
      </c>
    </row>
    <row r="864" spans="1:5" ht="12.75">
      <c r="A864" s="35" t="s">
        <v>57</v>
      </c>
      <c r="E864" s="40" t="s">
        <v>5</v>
      </c>
    </row>
    <row r="865" spans="1:5" ht="89.25">
      <c r="A865" t="s">
        <v>58</v>
      </c>
      <c r="E865" s="39" t="s">
        <v>154</v>
      </c>
    </row>
    <row r="866" spans="1:16" ht="12.75">
      <c r="A866" t="s">
        <v>50</v>
      </c>
      <c s="34" t="s">
        <v>1235</v>
      </c>
      <c s="34" t="s">
        <v>1071</v>
      </c>
      <c s="35" t="s">
        <v>5</v>
      </c>
      <c s="6" t="s">
        <v>1072</v>
      </c>
      <c s="36" t="s">
        <v>54</v>
      </c>
      <c s="37">
        <v>2</v>
      </c>
      <c s="36">
        <v>0</v>
      </c>
      <c s="36">
        <f>ROUND(G866*H866,6)</f>
      </c>
      <c r="L866" s="38">
        <v>0</v>
      </c>
      <c s="32">
        <f>ROUND(ROUND(L866,2)*ROUND(G866,3),2)</f>
      </c>
      <c s="36" t="s">
        <v>55</v>
      </c>
      <c>
        <f>(M866*21)/100</f>
      </c>
      <c t="s">
        <v>28</v>
      </c>
    </row>
    <row r="867" spans="1:5" ht="12.75">
      <c r="A867" s="35" t="s">
        <v>56</v>
      </c>
      <c r="E867" s="39" t="s">
        <v>1072</v>
      </c>
    </row>
    <row r="868" spans="1:5" ht="12.75">
      <c r="A868" s="35" t="s">
        <v>57</v>
      </c>
      <c r="E868" s="40" t="s">
        <v>5</v>
      </c>
    </row>
    <row r="869" spans="1:5" ht="191.25">
      <c r="A869" t="s">
        <v>58</v>
      </c>
      <c r="E869" s="39" t="s">
        <v>1073</v>
      </c>
    </row>
    <row r="870" spans="1:16" ht="12.75">
      <c r="A870" t="s">
        <v>50</v>
      </c>
      <c s="34" t="s">
        <v>1236</v>
      </c>
      <c s="34" t="s">
        <v>127</v>
      </c>
      <c s="35" t="s">
        <v>5</v>
      </c>
      <c s="6" t="s">
        <v>1075</v>
      </c>
      <c s="36" t="s">
        <v>54</v>
      </c>
      <c s="37">
        <v>2</v>
      </c>
      <c s="36">
        <v>0</v>
      </c>
      <c s="36">
        <f>ROUND(G870*H870,6)</f>
      </c>
      <c r="L870" s="38">
        <v>0</v>
      </c>
      <c s="32">
        <f>ROUND(ROUND(L870,2)*ROUND(G870,3),2)</f>
      </c>
      <c s="36" t="s">
        <v>62</v>
      </c>
      <c>
        <f>(M870*21)/100</f>
      </c>
      <c t="s">
        <v>28</v>
      </c>
    </row>
    <row r="871" spans="1:5" ht="12.75">
      <c r="A871" s="35" t="s">
        <v>56</v>
      </c>
      <c r="E871" s="39" t="s">
        <v>1075</v>
      </c>
    </row>
    <row r="872" spans="1:5" ht="12.75">
      <c r="A872" s="35" t="s">
        <v>57</v>
      </c>
      <c r="E872" s="40" t="s">
        <v>5</v>
      </c>
    </row>
    <row r="873" spans="1:5" ht="89.25">
      <c r="A873" t="s">
        <v>58</v>
      </c>
      <c r="E873" s="39" t="s">
        <v>1076</v>
      </c>
    </row>
    <row r="874" spans="1:16" ht="12.75">
      <c r="A874" t="s">
        <v>50</v>
      </c>
      <c s="34" t="s">
        <v>1237</v>
      </c>
      <c s="34" t="s">
        <v>1071</v>
      </c>
      <c s="35" t="s">
        <v>51</v>
      </c>
      <c s="6" t="s">
        <v>1072</v>
      </c>
      <c s="36" t="s">
        <v>54</v>
      </c>
      <c s="37">
        <v>1</v>
      </c>
      <c s="36">
        <v>0</v>
      </c>
      <c s="36">
        <f>ROUND(G874*H874,6)</f>
      </c>
      <c r="L874" s="38">
        <v>0</v>
      </c>
      <c s="32">
        <f>ROUND(ROUND(L874,2)*ROUND(G874,3),2)</f>
      </c>
      <c s="36" t="s">
        <v>55</v>
      </c>
      <c>
        <f>(M874*21)/100</f>
      </c>
      <c t="s">
        <v>28</v>
      </c>
    </row>
    <row r="875" spans="1:5" ht="12.75">
      <c r="A875" s="35" t="s">
        <v>56</v>
      </c>
      <c r="E875" s="39" t="s">
        <v>1072</v>
      </c>
    </row>
    <row r="876" spans="1:5" ht="12.75">
      <c r="A876" s="35" t="s">
        <v>57</v>
      </c>
      <c r="E876" s="40" t="s">
        <v>5</v>
      </c>
    </row>
    <row r="877" spans="1:5" ht="191.25">
      <c r="A877" t="s">
        <v>58</v>
      </c>
      <c r="E877" s="39" t="s">
        <v>1073</v>
      </c>
    </row>
    <row r="878" spans="1:16" ht="12.75">
      <c r="A878" t="s">
        <v>50</v>
      </c>
      <c s="34" t="s">
        <v>1238</v>
      </c>
      <c s="34" t="s">
        <v>1082</v>
      </c>
      <c s="35" t="s">
        <v>5</v>
      </c>
      <c s="6" t="s">
        <v>1083</v>
      </c>
      <c s="36" t="s">
        <v>244</v>
      </c>
      <c s="37">
        <v>1</v>
      </c>
      <c s="36">
        <v>0</v>
      </c>
      <c s="36">
        <f>ROUND(G878*H878,6)</f>
      </c>
      <c r="L878" s="38">
        <v>0</v>
      </c>
      <c s="32">
        <f>ROUND(ROUND(L878,2)*ROUND(G878,3),2)</f>
      </c>
      <c s="36" t="s">
        <v>62</v>
      </c>
      <c>
        <f>(M878*21)/100</f>
      </c>
      <c t="s">
        <v>28</v>
      </c>
    </row>
    <row r="879" spans="1:5" ht="12.75">
      <c r="A879" s="35" t="s">
        <v>56</v>
      </c>
      <c r="E879" s="39" t="s">
        <v>1083</v>
      </c>
    </row>
    <row r="880" spans="1:5" ht="12.75">
      <c r="A880" s="35" t="s">
        <v>57</v>
      </c>
      <c r="E880" s="40" t="s">
        <v>5</v>
      </c>
    </row>
    <row r="881" spans="1:5" ht="89.25">
      <c r="A881" t="s">
        <v>58</v>
      </c>
      <c r="E881" s="39" t="s">
        <v>1084</v>
      </c>
    </row>
    <row r="882" spans="1:16" ht="12.75">
      <c r="A882" t="s">
        <v>50</v>
      </c>
      <c s="34" t="s">
        <v>1239</v>
      </c>
      <c s="34" t="s">
        <v>103</v>
      </c>
      <c s="35" t="s">
        <v>51</v>
      </c>
      <c s="6" t="s">
        <v>104</v>
      </c>
      <c s="36" t="s">
        <v>54</v>
      </c>
      <c s="37">
        <v>1</v>
      </c>
      <c s="36">
        <v>0</v>
      </c>
      <c s="36">
        <f>ROUND(G882*H882,6)</f>
      </c>
      <c r="L882" s="38">
        <v>0</v>
      </c>
      <c s="32">
        <f>ROUND(ROUND(L882,2)*ROUND(G882,3),2)</f>
      </c>
      <c s="36" t="s">
        <v>55</v>
      </c>
      <c>
        <f>(M882*21)/100</f>
      </c>
      <c t="s">
        <v>28</v>
      </c>
    </row>
    <row r="883" spans="1:5" ht="12.75">
      <c r="A883" s="35" t="s">
        <v>56</v>
      </c>
      <c r="E883" s="39" t="s">
        <v>104</v>
      </c>
    </row>
    <row r="884" spans="1:5" ht="12.75">
      <c r="A884" s="35" t="s">
        <v>57</v>
      </c>
      <c r="E884" s="40" t="s">
        <v>5</v>
      </c>
    </row>
    <row r="885" spans="1:5" ht="191.25">
      <c r="A885" t="s">
        <v>58</v>
      </c>
      <c r="E885" s="39" t="s">
        <v>105</v>
      </c>
    </row>
    <row r="886" spans="1:16" ht="12.75">
      <c r="A886" t="s">
        <v>50</v>
      </c>
      <c s="34" t="s">
        <v>1240</v>
      </c>
      <c s="34" t="s">
        <v>178</v>
      </c>
      <c s="35" t="s">
        <v>5</v>
      </c>
      <c s="6" t="s">
        <v>1159</v>
      </c>
      <c s="36" t="s">
        <v>54</v>
      </c>
      <c s="37">
        <v>1</v>
      </c>
      <c s="36">
        <v>0</v>
      </c>
      <c s="36">
        <f>ROUND(G886*H886,6)</f>
      </c>
      <c r="L886" s="38">
        <v>0</v>
      </c>
      <c s="32">
        <f>ROUND(ROUND(L886,2)*ROUND(G886,3),2)</f>
      </c>
      <c s="36" t="s">
        <v>62</v>
      </c>
      <c>
        <f>(M886*21)/100</f>
      </c>
      <c t="s">
        <v>28</v>
      </c>
    </row>
    <row r="887" spans="1:5" ht="12.75">
      <c r="A887" s="35" t="s">
        <v>56</v>
      </c>
      <c r="E887" s="39" t="s">
        <v>1159</v>
      </c>
    </row>
    <row r="888" spans="1:5" ht="12.75">
      <c r="A888" s="35" t="s">
        <v>57</v>
      </c>
      <c r="E888" s="40" t="s">
        <v>5</v>
      </c>
    </row>
    <row r="889" spans="1:5" ht="89.25">
      <c r="A889" t="s">
        <v>58</v>
      </c>
      <c r="E889" s="39" t="s">
        <v>1204</v>
      </c>
    </row>
    <row r="890" spans="1:16" ht="12.75">
      <c r="A890" t="s">
        <v>50</v>
      </c>
      <c s="34" t="s">
        <v>1241</v>
      </c>
      <c s="34" t="s">
        <v>1098</v>
      </c>
      <c s="35" t="s">
        <v>5</v>
      </c>
      <c s="6" t="s">
        <v>994</v>
      </c>
      <c s="36" t="s">
        <v>244</v>
      </c>
      <c s="37">
        <v>1</v>
      </c>
      <c s="36">
        <v>0</v>
      </c>
      <c s="36">
        <f>ROUND(G890*H890,6)</f>
      </c>
      <c r="L890" s="38">
        <v>0</v>
      </c>
      <c s="32">
        <f>ROUND(ROUND(L890,2)*ROUND(G890,3),2)</f>
      </c>
      <c s="36" t="s">
        <v>62</v>
      </c>
      <c>
        <f>(M890*21)/100</f>
      </c>
      <c t="s">
        <v>28</v>
      </c>
    </row>
    <row r="891" spans="1:5" ht="12.75">
      <c r="A891" s="35" t="s">
        <v>56</v>
      </c>
      <c r="E891" s="39" t="s">
        <v>994</v>
      </c>
    </row>
    <row r="892" spans="1:5" ht="12.75">
      <c r="A892" s="35" t="s">
        <v>57</v>
      </c>
      <c r="E892" s="40" t="s">
        <v>5</v>
      </c>
    </row>
    <row r="893" spans="1:5" ht="89.25">
      <c r="A893" t="s">
        <v>58</v>
      </c>
      <c r="E893" s="39" t="s">
        <v>995</v>
      </c>
    </row>
    <row r="894" spans="1:16" ht="12.75">
      <c r="A894" t="s">
        <v>50</v>
      </c>
      <c s="34" t="s">
        <v>1242</v>
      </c>
      <c s="34" t="s">
        <v>999</v>
      </c>
      <c s="35" t="s">
        <v>5</v>
      </c>
      <c s="6" t="s">
        <v>1000</v>
      </c>
      <c s="36" t="s">
        <v>54</v>
      </c>
      <c s="37">
        <v>1</v>
      </c>
      <c s="36">
        <v>0</v>
      </c>
      <c s="36">
        <f>ROUND(G894*H894,6)</f>
      </c>
      <c r="L894" s="38">
        <v>0</v>
      </c>
      <c s="32">
        <f>ROUND(ROUND(L894,2)*ROUND(G894,3),2)</f>
      </c>
      <c s="36" t="s">
        <v>62</v>
      </c>
      <c>
        <f>(M894*21)/100</f>
      </c>
      <c t="s">
        <v>28</v>
      </c>
    </row>
    <row r="895" spans="1:5" ht="12.75">
      <c r="A895" s="35" t="s">
        <v>56</v>
      </c>
      <c r="E895" s="39" t="s">
        <v>1000</v>
      </c>
    </row>
    <row r="896" spans="1:5" ht="12.75">
      <c r="A896" s="35" t="s">
        <v>57</v>
      </c>
      <c r="E896" s="40" t="s">
        <v>5</v>
      </c>
    </row>
    <row r="897" spans="1:5" ht="89.25">
      <c r="A897" t="s">
        <v>58</v>
      </c>
      <c r="E897" s="39" t="s">
        <v>1001</v>
      </c>
    </row>
    <row r="898" spans="1:16" ht="12.75">
      <c r="A898" t="s">
        <v>50</v>
      </c>
      <c s="34" t="s">
        <v>1243</v>
      </c>
      <c s="34" t="s">
        <v>1163</v>
      </c>
      <c s="35" t="s">
        <v>5</v>
      </c>
      <c s="6" t="s">
        <v>1164</v>
      </c>
      <c s="36" t="s">
        <v>244</v>
      </c>
      <c s="37">
        <v>1</v>
      </c>
      <c s="36">
        <v>0</v>
      </c>
      <c s="36">
        <f>ROUND(G898*H898,6)</f>
      </c>
      <c r="L898" s="38">
        <v>0</v>
      </c>
      <c s="32">
        <f>ROUND(ROUND(L898,2)*ROUND(G898,3),2)</f>
      </c>
      <c s="36" t="s">
        <v>62</v>
      </c>
      <c>
        <f>(M898*21)/100</f>
      </c>
      <c t="s">
        <v>28</v>
      </c>
    </row>
    <row r="899" spans="1:5" ht="12.75">
      <c r="A899" s="35" t="s">
        <v>56</v>
      </c>
      <c r="E899" s="39" t="s">
        <v>1164</v>
      </c>
    </row>
    <row r="900" spans="1:5" ht="12.75">
      <c r="A900" s="35" t="s">
        <v>57</v>
      </c>
      <c r="E900" s="40" t="s">
        <v>5</v>
      </c>
    </row>
    <row r="901" spans="1:5" ht="89.25">
      <c r="A901" t="s">
        <v>58</v>
      </c>
      <c r="E901" s="39" t="s">
        <v>1165</v>
      </c>
    </row>
    <row r="902" spans="1:16" ht="12.75">
      <c r="A902" t="s">
        <v>50</v>
      </c>
      <c s="34" t="s">
        <v>1244</v>
      </c>
      <c s="34" t="s">
        <v>103</v>
      </c>
      <c s="35" t="s">
        <v>5</v>
      </c>
      <c s="6" t="s">
        <v>104</v>
      </c>
      <c s="36" t="s">
        <v>54</v>
      </c>
      <c s="37">
        <v>1</v>
      </c>
      <c s="36">
        <v>0</v>
      </c>
      <c s="36">
        <f>ROUND(G902*H902,6)</f>
      </c>
      <c r="L902" s="38">
        <v>0</v>
      </c>
      <c s="32">
        <f>ROUND(ROUND(L902,2)*ROUND(G902,3),2)</f>
      </c>
      <c s="36" t="s">
        <v>55</v>
      </c>
      <c>
        <f>(M902*21)/100</f>
      </c>
      <c t="s">
        <v>28</v>
      </c>
    </row>
    <row r="903" spans="1:5" ht="12.75">
      <c r="A903" s="35" t="s">
        <v>56</v>
      </c>
      <c r="E903" s="39" t="s">
        <v>104</v>
      </c>
    </row>
    <row r="904" spans="1:5" ht="12.75">
      <c r="A904" s="35" t="s">
        <v>57</v>
      </c>
      <c r="E904" s="40" t="s">
        <v>5</v>
      </c>
    </row>
    <row r="905" spans="1:5" ht="191.25">
      <c r="A905" t="s">
        <v>58</v>
      </c>
      <c r="E905" s="39" t="s">
        <v>105</v>
      </c>
    </row>
    <row r="906" spans="1:16" ht="12.75">
      <c r="A906" t="s">
        <v>50</v>
      </c>
      <c s="34" t="s">
        <v>1245</v>
      </c>
      <c s="34" t="s">
        <v>1168</v>
      </c>
      <c s="35" t="s">
        <v>5</v>
      </c>
      <c s="6" t="s">
        <v>1169</v>
      </c>
      <c s="36" t="s">
        <v>54</v>
      </c>
      <c s="37">
        <v>1</v>
      </c>
      <c s="36">
        <v>0</v>
      </c>
      <c s="36">
        <f>ROUND(G906*H906,6)</f>
      </c>
      <c r="L906" s="38">
        <v>0</v>
      </c>
      <c s="32">
        <f>ROUND(ROUND(L906,2)*ROUND(G906,3),2)</f>
      </c>
      <c s="36" t="s">
        <v>62</v>
      </c>
      <c>
        <f>(M906*21)/100</f>
      </c>
      <c t="s">
        <v>28</v>
      </c>
    </row>
    <row r="907" spans="1:5" ht="12.75">
      <c r="A907" s="35" t="s">
        <v>56</v>
      </c>
      <c r="E907" s="39" t="s">
        <v>1169</v>
      </c>
    </row>
    <row r="908" spans="1:5" ht="12.75">
      <c r="A908" s="35" t="s">
        <v>57</v>
      </c>
      <c r="E908" s="40" t="s">
        <v>5</v>
      </c>
    </row>
    <row r="909" spans="1:5" ht="89.25">
      <c r="A909" t="s">
        <v>58</v>
      </c>
      <c r="E909" s="39" t="s">
        <v>1170</v>
      </c>
    </row>
    <row r="910" spans="1:13" ht="12.75">
      <c r="A910" t="s">
        <v>47</v>
      </c>
      <c r="C910" s="31" t="s">
        <v>1246</v>
      </c>
      <c r="E910" s="33" t="s">
        <v>1172</v>
      </c>
      <c r="J910" s="32">
        <f>0</f>
      </c>
      <c s="32">
        <f>0</f>
      </c>
      <c s="32">
        <f>0+L911+L915+L919+L923+L927+L931+L935+L939+L943+L947+L951+L955+L959+L963+L967+L971+L975</f>
      </c>
      <c s="32">
        <f>0+M911+M915+M919+M923+M927+M931+M935+M939+M943+M947+M951+M955+M959+M963+M967+M971+M975</f>
      </c>
    </row>
    <row r="911" spans="1:16" ht="12.75">
      <c r="A911" t="s">
        <v>50</v>
      </c>
      <c s="34" t="s">
        <v>1247</v>
      </c>
      <c s="34" t="s">
        <v>723</v>
      </c>
      <c s="35" t="s">
        <v>5</v>
      </c>
      <c s="6" t="s">
        <v>724</v>
      </c>
      <c s="36" t="s">
        <v>54</v>
      </c>
      <c s="37">
        <v>1</v>
      </c>
      <c s="36">
        <v>0</v>
      </c>
      <c s="36">
        <f>ROUND(G911*H911,6)</f>
      </c>
      <c r="L911" s="38">
        <v>0</v>
      </c>
      <c s="32">
        <f>ROUND(ROUND(L911,2)*ROUND(G911,3),2)</f>
      </c>
      <c s="36" t="s">
        <v>55</v>
      </c>
      <c>
        <f>(M911*21)/100</f>
      </c>
      <c t="s">
        <v>28</v>
      </c>
    </row>
    <row r="912" spans="1:5" ht="12.75">
      <c r="A912" s="35" t="s">
        <v>56</v>
      </c>
      <c r="E912" s="39" t="s">
        <v>724</v>
      </c>
    </row>
    <row r="913" spans="1:5" ht="12.75">
      <c r="A913" s="35" t="s">
        <v>57</v>
      </c>
      <c r="E913" s="40" t="s">
        <v>5</v>
      </c>
    </row>
    <row r="914" spans="1:5" ht="140.25">
      <c r="A914" t="s">
        <v>58</v>
      </c>
      <c r="E914" s="39" t="s">
        <v>725</v>
      </c>
    </row>
    <row r="915" spans="1:16" ht="12.75">
      <c r="A915" t="s">
        <v>50</v>
      </c>
      <c s="34" t="s">
        <v>1248</v>
      </c>
      <c s="34" t="s">
        <v>1249</v>
      </c>
      <c s="35" t="s">
        <v>5</v>
      </c>
      <c s="6" t="s">
        <v>1250</v>
      </c>
      <c s="36" t="s">
        <v>54</v>
      </c>
      <c s="37">
        <v>1</v>
      </c>
      <c s="36">
        <v>0</v>
      </c>
      <c s="36">
        <f>ROUND(G915*H915,6)</f>
      </c>
      <c r="L915" s="38">
        <v>0</v>
      </c>
      <c s="32">
        <f>ROUND(ROUND(L915,2)*ROUND(G915,3),2)</f>
      </c>
      <c s="36" t="s">
        <v>62</v>
      </c>
      <c>
        <f>(M915*21)/100</f>
      </c>
      <c t="s">
        <v>28</v>
      </c>
    </row>
    <row r="916" spans="1:5" ht="12.75">
      <c r="A916" s="35" t="s">
        <v>56</v>
      </c>
      <c r="E916" s="39" t="s">
        <v>1250</v>
      </c>
    </row>
    <row r="917" spans="1:5" ht="12.75">
      <c r="A917" s="35" t="s">
        <v>57</v>
      </c>
      <c r="E917" s="40" t="s">
        <v>5</v>
      </c>
    </row>
    <row r="918" spans="1:5" ht="89.25">
      <c r="A918" t="s">
        <v>58</v>
      </c>
      <c r="E918" s="39" t="s">
        <v>1251</v>
      </c>
    </row>
    <row r="919" spans="1:16" ht="12.75">
      <c r="A919" t="s">
        <v>50</v>
      </c>
      <c s="34" t="s">
        <v>1252</v>
      </c>
      <c s="34" t="s">
        <v>141</v>
      </c>
      <c s="35" t="s">
        <v>5</v>
      </c>
      <c s="6" t="s">
        <v>142</v>
      </c>
      <c s="36" t="s">
        <v>54</v>
      </c>
      <c s="37">
        <v>1</v>
      </c>
      <c s="36">
        <v>0</v>
      </c>
      <c s="36">
        <f>ROUND(G919*H919,6)</f>
      </c>
      <c r="L919" s="38">
        <v>0</v>
      </c>
      <c s="32">
        <f>ROUND(ROUND(L919,2)*ROUND(G919,3),2)</f>
      </c>
      <c s="36" t="s">
        <v>55</v>
      </c>
      <c>
        <f>(M919*21)/100</f>
      </c>
      <c t="s">
        <v>28</v>
      </c>
    </row>
    <row r="920" spans="1:5" ht="12.75">
      <c r="A920" s="35" t="s">
        <v>56</v>
      </c>
      <c r="E920" s="39" t="s">
        <v>142</v>
      </c>
    </row>
    <row r="921" spans="1:5" ht="12.75">
      <c r="A921" s="35" t="s">
        <v>57</v>
      </c>
      <c r="E921" s="40" t="s">
        <v>5</v>
      </c>
    </row>
    <row r="922" spans="1:5" ht="191.25">
      <c r="A922" t="s">
        <v>58</v>
      </c>
      <c r="E922" s="39" t="s">
        <v>143</v>
      </c>
    </row>
    <row r="923" spans="1:16" ht="12.75">
      <c r="A923" t="s">
        <v>50</v>
      </c>
      <c s="34" t="s">
        <v>1253</v>
      </c>
      <c s="34" t="s">
        <v>1065</v>
      </c>
      <c s="35" t="s">
        <v>5</v>
      </c>
      <c s="6" t="s">
        <v>1066</v>
      </c>
      <c s="36" t="s">
        <v>244</v>
      </c>
      <c s="37">
        <v>1</v>
      </c>
      <c s="36">
        <v>0</v>
      </c>
      <c s="36">
        <f>ROUND(G923*H923,6)</f>
      </c>
      <c r="L923" s="38">
        <v>0</v>
      </c>
      <c s="32">
        <f>ROUND(ROUND(L923,2)*ROUND(G923,3),2)</f>
      </c>
      <c s="36" t="s">
        <v>62</v>
      </c>
      <c>
        <f>(M923*21)/100</f>
      </c>
      <c t="s">
        <v>28</v>
      </c>
    </row>
    <row r="924" spans="1:5" ht="12.75">
      <c r="A924" s="35" t="s">
        <v>56</v>
      </c>
      <c r="E924" s="39" t="s">
        <v>1066</v>
      </c>
    </row>
    <row r="925" spans="1:5" ht="12.75">
      <c r="A925" s="35" t="s">
        <v>57</v>
      </c>
      <c r="E925" s="40" t="s">
        <v>5</v>
      </c>
    </row>
    <row r="926" spans="1:5" ht="89.25">
      <c r="A926" t="s">
        <v>58</v>
      </c>
      <c r="E926" s="39" t="s">
        <v>1067</v>
      </c>
    </row>
    <row r="927" spans="1:16" ht="12.75">
      <c r="A927" t="s">
        <v>50</v>
      </c>
      <c s="34" t="s">
        <v>1254</v>
      </c>
      <c s="34" t="s">
        <v>149</v>
      </c>
      <c s="35" t="s">
        <v>5</v>
      </c>
      <c s="6" t="s">
        <v>142</v>
      </c>
      <c s="36" t="s">
        <v>54</v>
      </c>
      <c s="37">
        <v>1</v>
      </c>
      <c s="36">
        <v>0</v>
      </c>
      <c s="36">
        <f>ROUND(G927*H927,6)</f>
      </c>
      <c r="L927" s="38">
        <v>0</v>
      </c>
      <c s="32">
        <f>ROUND(ROUND(L927,2)*ROUND(G927,3),2)</f>
      </c>
      <c s="36" t="s">
        <v>55</v>
      </c>
      <c>
        <f>(M927*21)/100</f>
      </c>
      <c t="s">
        <v>28</v>
      </c>
    </row>
    <row r="928" spans="1:5" ht="12.75">
      <c r="A928" s="35" t="s">
        <v>56</v>
      </c>
      <c r="E928" s="39" t="s">
        <v>142</v>
      </c>
    </row>
    <row r="929" spans="1:5" ht="12.75">
      <c r="A929" s="35" t="s">
        <v>57</v>
      </c>
      <c r="E929" s="40" t="s">
        <v>5</v>
      </c>
    </row>
    <row r="930" spans="1:5" ht="191.25">
      <c r="A930" t="s">
        <v>58</v>
      </c>
      <c r="E930" s="39" t="s">
        <v>150</v>
      </c>
    </row>
    <row r="931" spans="1:16" ht="12.75">
      <c r="A931" t="s">
        <v>50</v>
      </c>
      <c s="34" t="s">
        <v>1255</v>
      </c>
      <c s="34" t="s">
        <v>1053</v>
      </c>
      <c s="35" t="s">
        <v>5</v>
      </c>
      <c s="6" t="s">
        <v>153</v>
      </c>
      <c s="36" t="s">
        <v>54</v>
      </c>
      <c s="37">
        <v>1</v>
      </c>
      <c s="36">
        <v>0</v>
      </c>
      <c s="36">
        <f>ROUND(G931*H931,6)</f>
      </c>
      <c r="L931" s="38">
        <v>0</v>
      </c>
      <c s="32">
        <f>ROUND(ROUND(L931,2)*ROUND(G931,3),2)</f>
      </c>
      <c s="36" t="s">
        <v>62</v>
      </c>
      <c>
        <f>(M931*21)/100</f>
      </c>
      <c t="s">
        <v>28</v>
      </c>
    </row>
    <row r="932" spans="1:5" ht="12.75">
      <c r="A932" s="35" t="s">
        <v>56</v>
      </c>
      <c r="E932" s="39" t="s">
        <v>153</v>
      </c>
    </row>
    <row r="933" spans="1:5" ht="12.75">
      <c r="A933" s="35" t="s">
        <v>57</v>
      </c>
      <c r="E933" s="40" t="s">
        <v>5</v>
      </c>
    </row>
    <row r="934" spans="1:5" ht="89.25">
      <c r="A934" t="s">
        <v>58</v>
      </c>
      <c r="E934" s="39" t="s">
        <v>154</v>
      </c>
    </row>
    <row r="935" spans="1:16" ht="12.75">
      <c r="A935" t="s">
        <v>50</v>
      </c>
      <c s="34" t="s">
        <v>1256</v>
      </c>
      <c s="34" t="s">
        <v>1071</v>
      </c>
      <c s="35" t="s">
        <v>51</v>
      </c>
      <c s="6" t="s">
        <v>1072</v>
      </c>
      <c s="36" t="s">
        <v>54</v>
      </c>
      <c s="37">
        <v>2</v>
      </c>
      <c s="36">
        <v>0</v>
      </c>
      <c s="36">
        <f>ROUND(G935*H935,6)</f>
      </c>
      <c r="L935" s="38">
        <v>0</v>
      </c>
      <c s="32">
        <f>ROUND(ROUND(L935,2)*ROUND(G935,3),2)</f>
      </c>
      <c s="36" t="s">
        <v>55</v>
      </c>
      <c>
        <f>(M935*21)/100</f>
      </c>
      <c t="s">
        <v>28</v>
      </c>
    </row>
    <row r="936" spans="1:5" ht="12.75">
      <c r="A936" s="35" t="s">
        <v>56</v>
      </c>
      <c r="E936" s="39" t="s">
        <v>1072</v>
      </c>
    </row>
    <row r="937" spans="1:5" ht="12.75">
      <c r="A937" s="35" t="s">
        <v>57</v>
      </c>
      <c r="E937" s="40" t="s">
        <v>5</v>
      </c>
    </row>
    <row r="938" spans="1:5" ht="191.25">
      <c r="A938" t="s">
        <v>58</v>
      </c>
      <c r="E938" s="39" t="s">
        <v>1073</v>
      </c>
    </row>
    <row r="939" spans="1:16" ht="12.75">
      <c r="A939" t="s">
        <v>50</v>
      </c>
      <c s="34" t="s">
        <v>1257</v>
      </c>
      <c s="34" t="s">
        <v>127</v>
      </c>
      <c s="35" t="s">
        <v>5</v>
      </c>
      <c s="6" t="s">
        <v>1075</v>
      </c>
      <c s="36" t="s">
        <v>54</v>
      </c>
      <c s="37">
        <v>2</v>
      </c>
      <c s="36">
        <v>0</v>
      </c>
      <c s="36">
        <f>ROUND(G939*H939,6)</f>
      </c>
      <c r="L939" s="38">
        <v>0</v>
      </c>
      <c s="32">
        <f>ROUND(ROUND(L939,2)*ROUND(G939,3),2)</f>
      </c>
      <c s="36" t="s">
        <v>62</v>
      </c>
      <c>
        <f>(M939*21)/100</f>
      </c>
      <c t="s">
        <v>28</v>
      </c>
    </row>
    <row r="940" spans="1:5" ht="12.75">
      <c r="A940" s="35" t="s">
        <v>56</v>
      </c>
      <c r="E940" s="39" t="s">
        <v>1075</v>
      </c>
    </row>
    <row r="941" spans="1:5" ht="12.75">
      <c r="A941" s="35" t="s">
        <v>57</v>
      </c>
      <c r="E941" s="40" t="s">
        <v>5</v>
      </c>
    </row>
    <row r="942" spans="1:5" ht="89.25">
      <c r="A942" t="s">
        <v>58</v>
      </c>
      <c r="E942" s="39" t="s">
        <v>1076</v>
      </c>
    </row>
    <row r="943" spans="1:16" ht="12.75">
      <c r="A943" t="s">
        <v>50</v>
      </c>
      <c s="34" t="s">
        <v>1258</v>
      </c>
      <c s="34" t="s">
        <v>690</v>
      </c>
      <c s="35" t="s">
        <v>5</v>
      </c>
      <c s="6" t="s">
        <v>691</v>
      </c>
      <c s="36" t="s">
        <v>54</v>
      </c>
      <c s="37">
        <v>5</v>
      </c>
      <c s="36">
        <v>0</v>
      </c>
      <c s="36">
        <f>ROUND(G943*H943,6)</f>
      </c>
      <c r="L943" s="38">
        <v>0</v>
      </c>
      <c s="32">
        <f>ROUND(ROUND(L943,2)*ROUND(G943,3),2)</f>
      </c>
      <c s="36" t="s">
        <v>55</v>
      </c>
      <c>
        <f>(M943*21)/100</f>
      </c>
      <c t="s">
        <v>28</v>
      </c>
    </row>
    <row r="944" spans="1:5" ht="12.75">
      <c r="A944" s="35" t="s">
        <v>56</v>
      </c>
      <c r="E944" s="39" t="s">
        <v>691</v>
      </c>
    </row>
    <row r="945" spans="1:5" ht="12.75">
      <c r="A945" s="35" t="s">
        <v>57</v>
      </c>
      <c r="E945" s="40" t="s">
        <v>5</v>
      </c>
    </row>
    <row r="946" spans="1:5" ht="191.25">
      <c r="A946" t="s">
        <v>58</v>
      </c>
      <c r="E946" s="39" t="s">
        <v>692</v>
      </c>
    </row>
    <row r="947" spans="1:16" ht="12.75">
      <c r="A947" t="s">
        <v>50</v>
      </c>
      <c s="34" t="s">
        <v>1259</v>
      </c>
      <c s="34" t="s">
        <v>152</v>
      </c>
      <c s="35" t="s">
        <v>5</v>
      </c>
      <c s="6" t="s">
        <v>1087</v>
      </c>
      <c s="36" t="s">
        <v>54</v>
      </c>
      <c s="37">
        <v>5</v>
      </c>
      <c s="36">
        <v>0</v>
      </c>
      <c s="36">
        <f>ROUND(G947*H947,6)</f>
      </c>
      <c r="L947" s="38">
        <v>0</v>
      </c>
      <c s="32">
        <f>ROUND(ROUND(L947,2)*ROUND(G947,3),2)</f>
      </c>
      <c s="36" t="s">
        <v>62</v>
      </c>
      <c>
        <f>(M947*21)/100</f>
      </c>
      <c t="s">
        <v>28</v>
      </c>
    </row>
    <row r="948" spans="1:5" ht="12.75">
      <c r="A948" s="35" t="s">
        <v>56</v>
      </c>
      <c r="E948" s="39" t="s">
        <v>1087</v>
      </c>
    </row>
    <row r="949" spans="1:5" ht="12.75">
      <c r="A949" s="35" t="s">
        <v>57</v>
      </c>
      <c r="E949" s="40" t="s">
        <v>5</v>
      </c>
    </row>
    <row r="950" spans="1:5" ht="89.25">
      <c r="A950" t="s">
        <v>58</v>
      </c>
      <c r="E950" s="39" t="s">
        <v>1088</v>
      </c>
    </row>
    <row r="951" spans="1:16" ht="12.75">
      <c r="A951" t="s">
        <v>50</v>
      </c>
      <c s="34" t="s">
        <v>1260</v>
      </c>
      <c s="34" t="s">
        <v>1071</v>
      </c>
      <c s="35" t="s">
        <v>5</v>
      </c>
      <c s="6" t="s">
        <v>1072</v>
      </c>
      <c s="36" t="s">
        <v>54</v>
      </c>
      <c s="37">
        <v>4</v>
      </c>
      <c s="36">
        <v>0</v>
      </c>
      <c s="36">
        <f>ROUND(G951*H951,6)</f>
      </c>
      <c r="L951" s="38">
        <v>0</v>
      </c>
      <c s="32">
        <f>ROUND(ROUND(L951,2)*ROUND(G951,3),2)</f>
      </c>
      <c s="36" t="s">
        <v>55</v>
      </c>
      <c>
        <f>(M951*21)/100</f>
      </c>
      <c t="s">
        <v>28</v>
      </c>
    </row>
    <row r="952" spans="1:5" ht="12.75">
      <c r="A952" s="35" t="s">
        <v>56</v>
      </c>
      <c r="E952" s="39" t="s">
        <v>1072</v>
      </c>
    </row>
    <row r="953" spans="1:5" ht="12.75">
      <c r="A953" s="35" t="s">
        <v>57</v>
      </c>
      <c r="E953" s="40" t="s">
        <v>5</v>
      </c>
    </row>
    <row r="954" spans="1:5" ht="191.25">
      <c r="A954" t="s">
        <v>58</v>
      </c>
      <c r="E954" s="39" t="s">
        <v>1073</v>
      </c>
    </row>
    <row r="955" spans="1:16" ht="12.75">
      <c r="A955" t="s">
        <v>50</v>
      </c>
      <c s="34" t="s">
        <v>1261</v>
      </c>
      <c s="34" t="s">
        <v>1141</v>
      </c>
      <c s="35" t="s">
        <v>5</v>
      </c>
      <c s="6" t="s">
        <v>1142</v>
      </c>
      <c s="36" t="s">
        <v>54</v>
      </c>
      <c s="37">
        <v>1</v>
      </c>
      <c s="36">
        <v>0</v>
      </c>
      <c s="36">
        <f>ROUND(G955*H955,6)</f>
      </c>
      <c r="L955" s="38">
        <v>0</v>
      </c>
      <c s="32">
        <f>ROUND(ROUND(L955,2)*ROUND(G955,3),2)</f>
      </c>
      <c s="36" t="s">
        <v>55</v>
      </c>
      <c>
        <f>(M955*21)/100</f>
      </c>
      <c t="s">
        <v>28</v>
      </c>
    </row>
    <row r="956" spans="1:5" ht="12.75">
      <c r="A956" s="35" t="s">
        <v>56</v>
      </c>
      <c r="E956" s="39" t="s">
        <v>1142</v>
      </c>
    </row>
    <row r="957" spans="1:5" ht="12.75">
      <c r="A957" s="35" t="s">
        <v>57</v>
      </c>
      <c r="E957" s="40" t="s">
        <v>5</v>
      </c>
    </row>
    <row r="958" spans="1:5" ht="89.25">
      <c r="A958" t="s">
        <v>58</v>
      </c>
      <c r="E958" s="39" t="s">
        <v>1143</v>
      </c>
    </row>
    <row r="959" spans="1:16" ht="12.75">
      <c r="A959" t="s">
        <v>50</v>
      </c>
      <c s="34" t="s">
        <v>1262</v>
      </c>
      <c s="34" t="s">
        <v>1082</v>
      </c>
      <c s="35" t="s">
        <v>5</v>
      </c>
      <c s="6" t="s">
        <v>1083</v>
      </c>
      <c s="36" t="s">
        <v>244</v>
      </c>
      <c s="37">
        <v>3</v>
      </c>
      <c s="36">
        <v>0</v>
      </c>
      <c s="36">
        <f>ROUND(G959*H959,6)</f>
      </c>
      <c r="L959" s="38">
        <v>0</v>
      </c>
      <c s="32">
        <f>ROUND(ROUND(L959,2)*ROUND(G959,3),2)</f>
      </c>
      <c s="36" t="s">
        <v>62</v>
      </c>
      <c>
        <f>(M959*21)/100</f>
      </c>
      <c t="s">
        <v>28</v>
      </c>
    </row>
    <row r="960" spans="1:5" ht="12.75">
      <c r="A960" s="35" t="s">
        <v>56</v>
      </c>
      <c r="E960" s="39" t="s">
        <v>1083</v>
      </c>
    </row>
    <row r="961" spans="1:5" ht="12.75">
      <c r="A961" s="35" t="s">
        <v>57</v>
      </c>
      <c r="E961" s="40" t="s">
        <v>5</v>
      </c>
    </row>
    <row r="962" spans="1:5" ht="89.25">
      <c r="A962" t="s">
        <v>58</v>
      </c>
      <c r="E962" s="39" t="s">
        <v>1084</v>
      </c>
    </row>
    <row r="963" spans="1:16" ht="12.75">
      <c r="A963" t="s">
        <v>50</v>
      </c>
      <c s="34" t="s">
        <v>1263</v>
      </c>
      <c s="34" t="s">
        <v>1145</v>
      </c>
      <c s="35" t="s">
        <v>5</v>
      </c>
      <c s="6" t="s">
        <v>1146</v>
      </c>
      <c s="36" t="s">
        <v>54</v>
      </c>
      <c s="37">
        <v>1</v>
      </c>
      <c s="36">
        <v>0</v>
      </c>
      <c s="36">
        <f>ROUND(G963*H963,6)</f>
      </c>
      <c r="L963" s="38">
        <v>0</v>
      </c>
      <c s="32">
        <f>ROUND(ROUND(L963,2)*ROUND(G963,3),2)</f>
      </c>
      <c s="36" t="s">
        <v>55</v>
      </c>
      <c>
        <f>(M963*21)/100</f>
      </c>
      <c t="s">
        <v>28</v>
      </c>
    </row>
    <row r="964" spans="1:5" ht="12.75">
      <c r="A964" s="35" t="s">
        <v>56</v>
      </c>
      <c r="E964" s="39" t="s">
        <v>1146</v>
      </c>
    </row>
    <row r="965" spans="1:5" ht="12.75">
      <c r="A965" s="35" t="s">
        <v>57</v>
      </c>
      <c r="E965" s="40" t="s">
        <v>5</v>
      </c>
    </row>
    <row r="966" spans="1:5" ht="191.25">
      <c r="A966" t="s">
        <v>58</v>
      </c>
      <c r="E966" s="39" t="s">
        <v>1147</v>
      </c>
    </row>
    <row r="967" spans="1:16" ht="12.75">
      <c r="A967" t="s">
        <v>50</v>
      </c>
      <c s="34" t="s">
        <v>1264</v>
      </c>
      <c s="34" t="s">
        <v>1149</v>
      </c>
      <c s="35" t="s">
        <v>5</v>
      </c>
      <c s="6" t="s">
        <v>1150</v>
      </c>
      <c s="36" t="s">
        <v>54</v>
      </c>
      <c s="37">
        <v>1</v>
      </c>
      <c s="36">
        <v>0</v>
      </c>
      <c s="36">
        <f>ROUND(G967*H967,6)</f>
      </c>
      <c r="L967" s="38">
        <v>0</v>
      </c>
      <c s="32">
        <f>ROUND(ROUND(L967,2)*ROUND(G967,3),2)</f>
      </c>
      <c s="36" t="s">
        <v>55</v>
      </c>
      <c>
        <f>(M967*21)/100</f>
      </c>
      <c t="s">
        <v>28</v>
      </c>
    </row>
    <row r="968" spans="1:5" ht="12.75">
      <c r="A968" s="35" t="s">
        <v>56</v>
      </c>
      <c r="E968" s="39" t="s">
        <v>1150</v>
      </c>
    </row>
    <row r="969" spans="1:5" ht="12.75">
      <c r="A969" s="35" t="s">
        <v>57</v>
      </c>
      <c r="E969" s="40" t="s">
        <v>5</v>
      </c>
    </row>
    <row r="970" spans="1:5" ht="89.25">
      <c r="A970" t="s">
        <v>58</v>
      </c>
      <c r="E970" s="39" t="s">
        <v>1151</v>
      </c>
    </row>
    <row r="971" spans="1:16" ht="12.75">
      <c r="A971" t="s">
        <v>50</v>
      </c>
      <c s="34" t="s">
        <v>1265</v>
      </c>
      <c s="34" t="s">
        <v>160</v>
      </c>
      <c s="35" t="s">
        <v>5</v>
      </c>
      <c s="6" t="s">
        <v>161</v>
      </c>
      <c s="36" t="s">
        <v>54</v>
      </c>
      <c s="37">
        <v>1</v>
      </c>
      <c s="36">
        <v>0</v>
      </c>
      <c s="36">
        <f>ROUND(G971*H971,6)</f>
      </c>
      <c r="L971" s="38">
        <v>0</v>
      </c>
      <c s="32">
        <f>ROUND(ROUND(L971,2)*ROUND(G971,3),2)</f>
      </c>
      <c s="36" t="s">
        <v>55</v>
      </c>
      <c>
        <f>(M971*21)/100</f>
      </c>
      <c t="s">
        <v>28</v>
      </c>
    </row>
    <row r="972" spans="1:5" ht="12.75">
      <c r="A972" s="35" t="s">
        <v>56</v>
      </c>
      <c r="E972" s="39" t="s">
        <v>161</v>
      </c>
    </row>
    <row r="973" spans="1:5" ht="12.75">
      <c r="A973" s="35" t="s">
        <v>57</v>
      </c>
      <c r="E973" s="40" t="s">
        <v>5</v>
      </c>
    </row>
    <row r="974" spans="1:5" ht="191.25">
      <c r="A974" t="s">
        <v>58</v>
      </c>
      <c r="E974" s="39" t="s">
        <v>162</v>
      </c>
    </row>
    <row r="975" spans="1:16" ht="25.5">
      <c r="A975" t="s">
        <v>50</v>
      </c>
      <c s="34" t="s">
        <v>1266</v>
      </c>
      <c s="34" t="s">
        <v>1154</v>
      </c>
      <c s="35" t="s">
        <v>5</v>
      </c>
      <c s="6" t="s">
        <v>1155</v>
      </c>
      <c s="36" t="s">
        <v>54</v>
      </c>
      <c s="37">
        <v>1</v>
      </c>
      <c s="36">
        <v>0</v>
      </c>
      <c s="36">
        <f>ROUND(G975*H975,6)</f>
      </c>
      <c r="L975" s="38">
        <v>0</v>
      </c>
      <c s="32">
        <f>ROUND(ROUND(L975,2)*ROUND(G975,3),2)</f>
      </c>
      <c s="36" t="s">
        <v>62</v>
      </c>
      <c>
        <f>(M975*21)/100</f>
      </c>
      <c t="s">
        <v>28</v>
      </c>
    </row>
    <row r="976" spans="1:5" ht="25.5">
      <c r="A976" s="35" t="s">
        <v>56</v>
      </c>
      <c r="E976" s="39" t="s">
        <v>1155</v>
      </c>
    </row>
    <row r="977" spans="1:5" ht="12.75">
      <c r="A977" s="35" t="s">
        <v>57</v>
      </c>
      <c r="E977" s="40" t="s">
        <v>5</v>
      </c>
    </row>
    <row r="978" spans="1:5" ht="140.25">
      <c r="A978" t="s">
        <v>58</v>
      </c>
      <c r="E978" s="39" t="s">
        <v>1156</v>
      </c>
    </row>
    <row r="979" spans="1:13" ht="12.75">
      <c r="A979" t="s">
        <v>47</v>
      </c>
      <c r="C979" s="31" t="s">
        <v>1267</v>
      </c>
      <c r="E979" s="33" t="s">
        <v>1191</v>
      </c>
      <c r="J979" s="32">
        <f>0</f>
      </c>
      <c s="32">
        <f>0</f>
      </c>
      <c s="32">
        <f>0+L980+L984+L988+L992+L996+L1000+L1004+L1008+L1012+L1016+L1020+L1024+L1028+L1032+L1036+L1040+L1044</f>
      </c>
      <c s="32">
        <f>0+M980+M984+M988+M992+M996+M1000+M1004+M1008+M1012+M1016+M1020+M1024+M1028+M1032+M1036+M1040+M1044</f>
      </c>
    </row>
    <row r="980" spans="1:16" ht="12.75">
      <c r="A980" t="s">
        <v>50</v>
      </c>
      <c s="34" t="s">
        <v>1268</v>
      </c>
      <c s="34" t="s">
        <v>723</v>
      </c>
      <c s="35" t="s">
        <v>5</v>
      </c>
      <c s="6" t="s">
        <v>724</v>
      </c>
      <c s="36" t="s">
        <v>54</v>
      </c>
      <c s="37">
        <v>1</v>
      </c>
      <c s="36">
        <v>0</v>
      </c>
      <c s="36">
        <f>ROUND(G980*H980,6)</f>
      </c>
      <c r="L980" s="38">
        <v>0</v>
      </c>
      <c s="32">
        <f>ROUND(ROUND(L980,2)*ROUND(G980,3),2)</f>
      </c>
      <c s="36" t="s">
        <v>55</v>
      </c>
      <c>
        <f>(M980*21)/100</f>
      </c>
      <c t="s">
        <v>28</v>
      </c>
    </row>
    <row r="981" spans="1:5" ht="12.75">
      <c r="A981" s="35" t="s">
        <v>56</v>
      </c>
      <c r="E981" s="39" t="s">
        <v>724</v>
      </c>
    </row>
    <row r="982" spans="1:5" ht="12.75">
      <c r="A982" s="35" t="s">
        <v>57</v>
      </c>
      <c r="E982" s="40" t="s">
        <v>5</v>
      </c>
    </row>
    <row r="983" spans="1:5" ht="140.25">
      <c r="A983" t="s">
        <v>58</v>
      </c>
      <c r="E983" s="39" t="s">
        <v>725</v>
      </c>
    </row>
    <row r="984" spans="1:16" ht="12.75">
      <c r="A984" t="s">
        <v>50</v>
      </c>
      <c s="34" t="s">
        <v>1269</v>
      </c>
      <c s="34" t="s">
        <v>1249</v>
      </c>
      <c s="35" t="s">
        <v>5</v>
      </c>
      <c s="6" t="s">
        <v>1250</v>
      </c>
      <c s="36" t="s">
        <v>54</v>
      </c>
      <c s="37">
        <v>1</v>
      </c>
      <c s="36">
        <v>0</v>
      </c>
      <c s="36">
        <f>ROUND(G984*H984,6)</f>
      </c>
      <c r="L984" s="38">
        <v>0</v>
      </c>
      <c s="32">
        <f>ROUND(ROUND(L984,2)*ROUND(G984,3),2)</f>
      </c>
      <c s="36" t="s">
        <v>62</v>
      </c>
      <c>
        <f>(M984*21)/100</f>
      </c>
      <c t="s">
        <v>28</v>
      </c>
    </row>
    <row r="985" spans="1:5" ht="12.75">
      <c r="A985" s="35" t="s">
        <v>56</v>
      </c>
      <c r="E985" s="39" t="s">
        <v>1250</v>
      </c>
    </row>
    <row r="986" spans="1:5" ht="12.75">
      <c r="A986" s="35" t="s">
        <v>57</v>
      </c>
      <c r="E986" s="40" t="s">
        <v>5</v>
      </c>
    </row>
    <row r="987" spans="1:5" ht="89.25">
      <c r="A987" t="s">
        <v>58</v>
      </c>
      <c r="E987" s="39" t="s">
        <v>1251</v>
      </c>
    </row>
    <row r="988" spans="1:16" ht="12.75">
      <c r="A988" t="s">
        <v>50</v>
      </c>
      <c s="34" t="s">
        <v>1270</v>
      </c>
      <c s="34" t="s">
        <v>141</v>
      </c>
      <c s="35" t="s">
        <v>5</v>
      </c>
      <c s="6" t="s">
        <v>142</v>
      </c>
      <c s="36" t="s">
        <v>54</v>
      </c>
      <c s="37">
        <v>1</v>
      </c>
      <c s="36">
        <v>0</v>
      </c>
      <c s="36">
        <f>ROUND(G988*H988,6)</f>
      </c>
      <c r="L988" s="38">
        <v>0</v>
      </c>
      <c s="32">
        <f>ROUND(ROUND(L988,2)*ROUND(G988,3),2)</f>
      </c>
      <c s="36" t="s">
        <v>55</v>
      </c>
      <c>
        <f>(M988*21)/100</f>
      </c>
      <c t="s">
        <v>28</v>
      </c>
    </row>
    <row r="989" spans="1:5" ht="12.75">
      <c r="A989" s="35" t="s">
        <v>56</v>
      </c>
      <c r="E989" s="39" t="s">
        <v>142</v>
      </c>
    </row>
    <row r="990" spans="1:5" ht="12.75">
      <c r="A990" s="35" t="s">
        <v>57</v>
      </c>
      <c r="E990" s="40" t="s">
        <v>5</v>
      </c>
    </row>
    <row r="991" spans="1:5" ht="191.25">
      <c r="A991" t="s">
        <v>58</v>
      </c>
      <c r="E991" s="39" t="s">
        <v>143</v>
      </c>
    </row>
    <row r="992" spans="1:16" ht="12.75">
      <c r="A992" t="s">
        <v>50</v>
      </c>
      <c s="34" t="s">
        <v>1271</v>
      </c>
      <c s="34" t="s">
        <v>1065</v>
      </c>
      <c s="35" t="s">
        <v>5</v>
      </c>
      <c s="6" t="s">
        <v>1066</v>
      </c>
      <c s="36" t="s">
        <v>244</v>
      </c>
      <c s="37">
        <v>1</v>
      </c>
      <c s="36">
        <v>0</v>
      </c>
      <c s="36">
        <f>ROUND(G992*H992,6)</f>
      </c>
      <c r="L992" s="38">
        <v>0</v>
      </c>
      <c s="32">
        <f>ROUND(ROUND(L992,2)*ROUND(G992,3),2)</f>
      </c>
      <c s="36" t="s">
        <v>62</v>
      </c>
      <c>
        <f>(M992*21)/100</f>
      </c>
      <c t="s">
        <v>28</v>
      </c>
    </row>
    <row r="993" spans="1:5" ht="12.75">
      <c r="A993" s="35" t="s">
        <v>56</v>
      </c>
      <c r="E993" s="39" t="s">
        <v>1066</v>
      </c>
    </row>
    <row r="994" spans="1:5" ht="12.75">
      <c r="A994" s="35" t="s">
        <v>57</v>
      </c>
      <c r="E994" s="40" t="s">
        <v>5</v>
      </c>
    </row>
    <row r="995" spans="1:5" ht="89.25">
      <c r="A995" t="s">
        <v>58</v>
      </c>
      <c r="E995" s="39" t="s">
        <v>1067</v>
      </c>
    </row>
    <row r="996" spans="1:16" ht="12.75">
      <c r="A996" t="s">
        <v>50</v>
      </c>
      <c s="34" t="s">
        <v>1272</v>
      </c>
      <c s="34" t="s">
        <v>149</v>
      </c>
      <c s="35" t="s">
        <v>5</v>
      </c>
      <c s="6" t="s">
        <v>142</v>
      </c>
      <c s="36" t="s">
        <v>54</v>
      </c>
      <c s="37">
        <v>1</v>
      </c>
      <c s="36">
        <v>0</v>
      </c>
      <c s="36">
        <f>ROUND(G996*H996,6)</f>
      </c>
      <c r="L996" s="38">
        <v>0</v>
      </c>
      <c s="32">
        <f>ROUND(ROUND(L996,2)*ROUND(G996,3),2)</f>
      </c>
      <c s="36" t="s">
        <v>55</v>
      </c>
      <c>
        <f>(M996*21)/100</f>
      </c>
      <c t="s">
        <v>28</v>
      </c>
    </row>
    <row r="997" spans="1:5" ht="12.75">
      <c r="A997" s="35" t="s">
        <v>56</v>
      </c>
      <c r="E997" s="39" t="s">
        <v>142</v>
      </c>
    </row>
    <row r="998" spans="1:5" ht="12.75">
      <c r="A998" s="35" t="s">
        <v>57</v>
      </c>
      <c r="E998" s="40" t="s">
        <v>5</v>
      </c>
    </row>
    <row r="999" spans="1:5" ht="191.25">
      <c r="A999" t="s">
        <v>58</v>
      </c>
      <c r="E999" s="39" t="s">
        <v>150</v>
      </c>
    </row>
    <row r="1000" spans="1:16" ht="12.75">
      <c r="A1000" t="s">
        <v>50</v>
      </c>
      <c s="34" t="s">
        <v>1273</v>
      </c>
      <c s="34" t="s">
        <v>1053</v>
      </c>
      <c s="35" t="s">
        <v>5</v>
      </c>
      <c s="6" t="s">
        <v>153</v>
      </c>
      <c s="36" t="s">
        <v>54</v>
      </c>
      <c s="37">
        <v>1</v>
      </c>
      <c s="36">
        <v>0</v>
      </c>
      <c s="36">
        <f>ROUND(G1000*H1000,6)</f>
      </c>
      <c r="L1000" s="38">
        <v>0</v>
      </c>
      <c s="32">
        <f>ROUND(ROUND(L1000,2)*ROUND(G1000,3),2)</f>
      </c>
      <c s="36" t="s">
        <v>62</v>
      </c>
      <c>
        <f>(M1000*21)/100</f>
      </c>
      <c t="s">
        <v>28</v>
      </c>
    </row>
    <row r="1001" spans="1:5" ht="12.75">
      <c r="A1001" s="35" t="s">
        <v>56</v>
      </c>
      <c r="E1001" s="39" t="s">
        <v>153</v>
      </c>
    </row>
    <row r="1002" spans="1:5" ht="12.75">
      <c r="A1002" s="35" t="s">
        <v>57</v>
      </c>
      <c r="E1002" s="40" t="s">
        <v>5</v>
      </c>
    </row>
    <row r="1003" spans="1:5" ht="89.25">
      <c r="A1003" t="s">
        <v>58</v>
      </c>
      <c r="E1003" s="39" t="s">
        <v>154</v>
      </c>
    </row>
    <row r="1004" spans="1:16" ht="12.75">
      <c r="A1004" t="s">
        <v>50</v>
      </c>
      <c s="34" t="s">
        <v>1274</v>
      </c>
      <c s="34" t="s">
        <v>1071</v>
      </c>
      <c s="35" t="s">
        <v>5</v>
      </c>
      <c s="6" t="s">
        <v>1072</v>
      </c>
      <c s="36" t="s">
        <v>54</v>
      </c>
      <c s="37">
        <v>2</v>
      </c>
      <c s="36">
        <v>0</v>
      </c>
      <c s="36">
        <f>ROUND(G1004*H1004,6)</f>
      </c>
      <c r="L1004" s="38">
        <v>0</v>
      </c>
      <c s="32">
        <f>ROUND(ROUND(L1004,2)*ROUND(G1004,3),2)</f>
      </c>
      <c s="36" t="s">
        <v>55</v>
      </c>
      <c>
        <f>(M1004*21)/100</f>
      </c>
      <c t="s">
        <v>28</v>
      </c>
    </row>
    <row r="1005" spans="1:5" ht="12.75">
      <c r="A1005" s="35" t="s">
        <v>56</v>
      </c>
      <c r="E1005" s="39" t="s">
        <v>1072</v>
      </c>
    </row>
    <row r="1006" spans="1:5" ht="12.75">
      <c r="A1006" s="35" t="s">
        <v>57</v>
      </c>
      <c r="E1006" s="40" t="s">
        <v>5</v>
      </c>
    </row>
    <row r="1007" spans="1:5" ht="191.25">
      <c r="A1007" t="s">
        <v>58</v>
      </c>
      <c r="E1007" s="39" t="s">
        <v>1073</v>
      </c>
    </row>
    <row r="1008" spans="1:16" ht="12.75">
      <c r="A1008" t="s">
        <v>50</v>
      </c>
      <c s="34" t="s">
        <v>1275</v>
      </c>
      <c s="34" t="s">
        <v>127</v>
      </c>
      <c s="35" t="s">
        <v>5</v>
      </c>
      <c s="6" t="s">
        <v>1075</v>
      </c>
      <c s="36" t="s">
        <v>54</v>
      </c>
      <c s="37">
        <v>2</v>
      </c>
      <c s="36">
        <v>0</v>
      </c>
      <c s="36">
        <f>ROUND(G1008*H1008,6)</f>
      </c>
      <c r="L1008" s="38">
        <v>0</v>
      </c>
      <c s="32">
        <f>ROUND(ROUND(L1008,2)*ROUND(G1008,3),2)</f>
      </c>
      <c s="36" t="s">
        <v>62</v>
      </c>
      <c>
        <f>(M1008*21)/100</f>
      </c>
      <c t="s">
        <v>28</v>
      </c>
    </row>
    <row r="1009" spans="1:5" ht="12.75">
      <c r="A1009" s="35" t="s">
        <v>56</v>
      </c>
      <c r="E1009" s="39" t="s">
        <v>1075</v>
      </c>
    </row>
    <row r="1010" spans="1:5" ht="12.75">
      <c r="A1010" s="35" t="s">
        <v>57</v>
      </c>
      <c r="E1010" s="40" t="s">
        <v>5</v>
      </c>
    </row>
    <row r="1011" spans="1:5" ht="89.25">
      <c r="A1011" t="s">
        <v>58</v>
      </c>
      <c r="E1011" s="39" t="s">
        <v>1076</v>
      </c>
    </row>
    <row r="1012" spans="1:16" ht="12.75">
      <c r="A1012" t="s">
        <v>50</v>
      </c>
      <c s="34" t="s">
        <v>1276</v>
      </c>
      <c s="34" t="s">
        <v>1071</v>
      </c>
      <c s="35" t="s">
        <v>51</v>
      </c>
      <c s="6" t="s">
        <v>1072</v>
      </c>
      <c s="36" t="s">
        <v>54</v>
      </c>
      <c s="37">
        <v>1</v>
      </c>
      <c s="36">
        <v>0</v>
      </c>
      <c s="36">
        <f>ROUND(G1012*H1012,6)</f>
      </c>
      <c r="L1012" s="38">
        <v>0</v>
      </c>
      <c s="32">
        <f>ROUND(ROUND(L1012,2)*ROUND(G1012,3),2)</f>
      </c>
      <c s="36" t="s">
        <v>55</v>
      </c>
      <c>
        <f>(M1012*21)/100</f>
      </c>
      <c t="s">
        <v>28</v>
      </c>
    </row>
    <row r="1013" spans="1:5" ht="12.75">
      <c r="A1013" s="35" t="s">
        <v>56</v>
      </c>
      <c r="E1013" s="39" t="s">
        <v>1072</v>
      </c>
    </row>
    <row r="1014" spans="1:5" ht="12.75">
      <c r="A1014" s="35" t="s">
        <v>57</v>
      </c>
      <c r="E1014" s="40" t="s">
        <v>5</v>
      </c>
    </row>
    <row r="1015" spans="1:5" ht="191.25">
      <c r="A1015" t="s">
        <v>58</v>
      </c>
      <c r="E1015" s="39" t="s">
        <v>1073</v>
      </c>
    </row>
    <row r="1016" spans="1:16" ht="12.75">
      <c r="A1016" t="s">
        <v>50</v>
      </c>
      <c s="34" t="s">
        <v>1277</v>
      </c>
      <c s="34" t="s">
        <v>1082</v>
      </c>
      <c s="35" t="s">
        <v>5</v>
      </c>
      <c s="6" t="s">
        <v>1083</v>
      </c>
      <c s="36" t="s">
        <v>244</v>
      </c>
      <c s="37">
        <v>1</v>
      </c>
      <c s="36">
        <v>0</v>
      </c>
      <c s="36">
        <f>ROUND(G1016*H1016,6)</f>
      </c>
      <c r="L1016" s="38">
        <v>0</v>
      </c>
      <c s="32">
        <f>ROUND(ROUND(L1016,2)*ROUND(G1016,3),2)</f>
      </c>
      <c s="36" t="s">
        <v>62</v>
      </c>
      <c>
        <f>(M1016*21)/100</f>
      </c>
      <c t="s">
        <v>28</v>
      </c>
    </row>
    <row r="1017" spans="1:5" ht="12.75">
      <c r="A1017" s="35" t="s">
        <v>56</v>
      </c>
      <c r="E1017" s="39" t="s">
        <v>1083</v>
      </c>
    </row>
    <row r="1018" spans="1:5" ht="12.75">
      <c r="A1018" s="35" t="s">
        <v>57</v>
      </c>
      <c r="E1018" s="40" t="s">
        <v>5</v>
      </c>
    </row>
    <row r="1019" spans="1:5" ht="89.25">
      <c r="A1019" t="s">
        <v>58</v>
      </c>
      <c r="E1019" s="39" t="s">
        <v>1084</v>
      </c>
    </row>
    <row r="1020" spans="1:16" ht="12.75">
      <c r="A1020" t="s">
        <v>50</v>
      </c>
      <c s="34" t="s">
        <v>1278</v>
      </c>
      <c s="34" t="s">
        <v>103</v>
      </c>
      <c s="35" t="s">
        <v>5</v>
      </c>
      <c s="6" t="s">
        <v>104</v>
      </c>
      <c s="36" t="s">
        <v>54</v>
      </c>
      <c s="37">
        <v>2</v>
      </c>
      <c s="36">
        <v>0</v>
      </c>
      <c s="36">
        <f>ROUND(G1020*H1020,6)</f>
      </c>
      <c r="L1020" s="38">
        <v>0</v>
      </c>
      <c s="32">
        <f>ROUND(ROUND(L1020,2)*ROUND(G1020,3),2)</f>
      </c>
      <c s="36" t="s">
        <v>55</v>
      </c>
      <c>
        <f>(M1020*21)/100</f>
      </c>
      <c t="s">
        <v>28</v>
      </c>
    </row>
    <row r="1021" spans="1:5" ht="12.75">
      <c r="A1021" s="35" t="s">
        <v>56</v>
      </c>
      <c r="E1021" s="39" t="s">
        <v>104</v>
      </c>
    </row>
    <row r="1022" spans="1:5" ht="12.75">
      <c r="A1022" s="35" t="s">
        <v>57</v>
      </c>
      <c r="E1022" s="40" t="s">
        <v>5</v>
      </c>
    </row>
    <row r="1023" spans="1:5" ht="191.25">
      <c r="A1023" t="s">
        <v>58</v>
      </c>
      <c r="E1023" s="39" t="s">
        <v>105</v>
      </c>
    </row>
    <row r="1024" spans="1:16" ht="12.75">
      <c r="A1024" t="s">
        <v>50</v>
      </c>
      <c s="34" t="s">
        <v>1279</v>
      </c>
      <c s="34" t="s">
        <v>178</v>
      </c>
      <c s="35" t="s">
        <v>5</v>
      </c>
      <c s="6" t="s">
        <v>1159</v>
      </c>
      <c s="36" t="s">
        <v>54</v>
      </c>
      <c s="37">
        <v>2</v>
      </c>
      <c s="36">
        <v>0</v>
      </c>
      <c s="36">
        <f>ROUND(G1024*H1024,6)</f>
      </c>
      <c r="L1024" s="38">
        <v>0</v>
      </c>
      <c s="32">
        <f>ROUND(ROUND(L1024,2)*ROUND(G1024,3),2)</f>
      </c>
      <c s="36" t="s">
        <v>62</v>
      </c>
      <c>
        <f>(M1024*21)/100</f>
      </c>
      <c t="s">
        <v>28</v>
      </c>
    </row>
    <row r="1025" spans="1:5" ht="12.75">
      <c r="A1025" s="35" t="s">
        <v>56</v>
      </c>
      <c r="E1025" s="39" t="s">
        <v>1159</v>
      </c>
    </row>
    <row r="1026" spans="1:5" ht="12.75">
      <c r="A1026" s="35" t="s">
        <v>57</v>
      </c>
      <c r="E1026" s="40" t="s">
        <v>5</v>
      </c>
    </row>
    <row r="1027" spans="1:5" ht="89.25">
      <c r="A1027" t="s">
        <v>58</v>
      </c>
      <c r="E1027" s="39" t="s">
        <v>1204</v>
      </c>
    </row>
    <row r="1028" spans="1:16" ht="12.75">
      <c r="A1028" t="s">
        <v>50</v>
      </c>
      <c s="34" t="s">
        <v>1280</v>
      </c>
      <c s="34" t="s">
        <v>1098</v>
      </c>
      <c s="35" t="s">
        <v>5</v>
      </c>
      <c s="6" t="s">
        <v>994</v>
      </c>
      <c s="36" t="s">
        <v>244</v>
      </c>
      <c s="37">
        <v>2</v>
      </c>
      <c s="36">
        <v>0</v>
      </c>
      <c s="36">
        <f>ROUND(G1028*H1028,6)</f>
      </c>
      <c r="L1028" s="38">
        <v>0</v>
      </c>
      <c s="32">
        <f>ROUND(ROUND(L1028,2)*ROUND(G1028,3),2)</f>
      </c>
      <c s="36" t="s">
        <v>62</v>
      </c>
      <c>
        <f>(M1028*21)/100</f>
      </c>
      <c t="s">
        <v>28</v>
      </c>
    </row>
    <row r="1029" spans="1:5" ht="12.75">
      <c r="A1029" s="35" t="s">
        <v>56</v>
      </c>
      <c r="E1029" s="39" t="s">
        <v>994</v>
      </c>
    </row>
    <row r="1030" spans="1:5" ht="12.75">
      <c r="A1030" s="35" t="s">
        <v>57</v>
      </c>
      <c r="E1030" s="40" t="s">
        <v>5</v>
      </c>
    </row>
    <row r="1031" spans="1:5" ht="89.25">
      <c r="A1031" t="s">
        <v>58</v>
      </c>
      <c r="E1031" s="39" t="s">
        <v>995</v>
      </c>
    </row>
    <row r="1032" spans="1:16" ht="12.75">
      <c r="A1032" t="s">
        <v>50</v>
      </c>
      <c s="34" t="s">
        <v>1281</v>
      </c>
      <c s="34" t="s">
        <v>999</v>
      </c>
      <c s="35" t="s">
        <v>5</v>
      </c>
      <c s="6" t="s">
        <v>1000</v>
      </c>
      <c s="36" t="s">
        <v>54</v>
      </c>
      <c s="37">
        <v>2</v>
      </c>
      <c s="36">
        <v>0</v>
      </c>
      <c s="36">
        <f>ROUND(G1032*H1032,6)</f>
      </c>
      <c r="L1032" s="38">
        <v>0</v>
      </c>
      <c s="32">
        <f>ROUND(ROUND(L1032,2)*ROUND(G1032,3),2)</f>
      </c>
      <c s="36" t="s">
        <v>62</v>
      </c>
      <c>
        <f>(M1032*21)/100</f>
      </c>
      <c t="s">
        <v>28</v>
      </c>
    </row>
    <row r="1033" spans="1:5" ht="12.75">
      <c r="A1033" s="35" t="s">
        <v>56</v>
      </c>
      <c r="E1033" s="39" t="s">
        <v>1000</v>
      </c>
    </row>
    <row r="1034" spans="1:5" ht="12.75">
      <c r="A1034" s="35" t="s">
        <v>57</v>
      </c>
      <c r="E1034" s="40" t="s">
        <v>5</v>
      </c>
    </row>
    <row r="1035" spans="1:5" ht="89.25">
      <c r="A1035" t="s">
        <v>58</v>
      </c>
      <c r="E1035" s="39" t="s">
        <v>1001</v>
      </c>
    </row>
    <row r="1036" spans="1:16" ht="12.75">
      <c r="A1036" t="s">
        <v>50</v>
      </c>
      <c s="34" t="s">
        <v>1282</v>
      </c>
      <c s="34" t="s">
        <v>1163</v>
      </c>
      <c s="35" t="s">
        <v>5</v>
      </c>
      <c s="6" t="s">
        <v>1164</v>
      </c>
      <c s="36" t="s">
        <v>244</v>
      </c>
      <c s="37">
        <v>2</v>
      </c>
      <c s="36">
        <v>0</v>
      </c>
      <c s="36">
        <f>ROUND(G1036*H1036,6)</f>
      </c>
      <c r="L1036" s="38">
        <v>0</v>
      </c>
      <c s="32">
        <f>ROUND(ROUND(L1036,2)*ROUND(G1036,3),2)</f>
      </c>
      <c s="36" t="s">
        <v>62</v>
      </c>
      <c>
        <f>(M1036*21)/100</f>
      </c>
      <c t="s">
        <v>28</v>
      </c>
    </row>
    <row r="1037" spans="1:5" ht="12.75">
      <c r="A1037" s="35" t="s">
        <v>56</v>
      </c>
      <c r="E1037" s="39" t="s">
        <v>1164</v>
      </c>
    </row>
    <row r="1038" spans="1:5" ht="12.75">
      <c r="A1038" s="35" t="s">
        <v>57</v>
      </c>
      <c r="E1038" s="40" t="s">
        <v>5</v>
      </c>
    </row>
    <row r="1039" spans="1:5" ht="89.25">
      <c r="A1039" t="s">
        <v>58</v>
      </c>
      <c r="E1039" s="39" t="s">
        <v>1165</v>
      </c>
    </row>
    <row r="1040" spans="1:16" ht="12.75">
      <c r="A1040" t="s">
        <v>50</v>
      </c>
      <c s="34" t="s">
        <v>1283</v>
      </c>
      <c s="34" t="s">
        <v>103</v>
      </c>
      <c s="35" t="s">
        <v>51</v>
      </c>
      <c s="6" t="s">
        <v>104</v>
      </c>
      <c s="36" t="s">
        <v>54</v>
      </c>
      <c s="37">
        <v>1</v>
      </c>
      <c s="36">
        <v>0</v>
      </c>
      <c s="36">
        <f>ROUND(G1040*H1040,6)</f>
      </c>
      <c r="L1040" s="38">
        <v>0</v>
      </c>
      <c s="32">
        <f>ROUND(ROUND(L1040,2)*ROUND(G1040,3),2)</f>
      </c>
      <c s="36" t="s">
        <v>55</v>
      </c>
      <c>
        <f>(M1040*21)/100</f>
      </c>
      <c t="s">
        <v>28</v>
      </c>
    </row>
    <row r="1041" spans="1:5" ht="12.75">
      <c r="A1041" s="35" t="s">
        <v>56</v>
      </c>
      <c r="E1041" s="39" t="s">
        <v>104</v>
      </c>
    </row>
    <row r="1042" spans="1:5" ht="12.75">
      <c r="A1042" s="35" t="s">
        <v>57</v>
      </c>
      <c r="E1042" s="40" t="s">
        <v>5</v>
      </c>
    </row>
    <row r="1043" spans="1:5" ht="191.25">
      <c r="A1043" t="s">
        <v>58</v>
      </c>
      <c r="E1043" s="39" t="s">
        <v>105</v>
      </c>
    </row>
    <row r="1044" spans="1:16" ht="12.75">
      <c r="A1044" t="s">
        <v>50</v>
      </c>
      <c s="34" t="s">
        <v>1284</v>
      </c>
      <c s="34" t="s">
        <v>1168</v>
      </c>
      <c s="35" t="s">
        <v>5</v>
      </c>
      <c s="6" t="s">
        <v>1169</v>
      </c>
      <c s="36" t="s">
        <v>54</v>
      </c>
      <c s="37">
        <v>1</v>
      </c>
      <c s="36">
        <v>0</v>
      </c>
      <c s="36">
        <f>ROUND(G1044*H1044,6)</f>
      </c>
      <c r="L1044" s="38">
        <v>0</v>
      </c>
      <c s="32">
        <f>ROUND(ROUND(L1044,2)*ROUND(G1044,3),2)</f>
      </c>
      <c s="36" t="s">
        <v>62</v>
      </c>
      <c>
        <f>(M1044*21)/100</f>
      </c>
      <c t="s">
        <v>28</v>
      </c>
    </row>
    <row r="1045" spans="1:5" ht="12.75">
      <c r="A1045" s="35" t="s">
        <v>56</v>
      </c>
      <c r="E1045" s="39" t="s">
        <v>1169</v>
      </c>
    </row>
    <row r="1046" spans="1:5" ht="12.75">
      <c r="A1046" s="35" t="s">
        <v>57</v>
      </c>
      <c r="E1046" s="40" t="s">
        <v>5</v>
      </c>
    </row>
    <row r="1047" spans="1:5" ht="89.25">
      <c r="A1047" t="s">
        <v>58</v>
      </c>
      <c r="E1047" s="39" t="s">
        <v>1170</v>
      </c>
    </row>
    <row r="1048" spans="1:13" ht="12.75">
      <c r="A1048" t="s">
        <v>47</v>
      </c>
      <c r="C1048" s="31" t="s">
        <v>1285</v>
      </c>
      <c r="E1048" s="33" t="s">
        <v>1286</v>
      </c>
      <c r="J1048" s="32">
        <f>0</f>
      </c>
      <c s="32">
        <f>0</f>
      </c>
      <c s="32">
        <f>0+L1049+L1053+L1057+L1061+L1065+L1069+L1073+L1077+L1081+L1085+L1089+L1093+L1097+L1101+L1105+L1109+L1113+L1117+L1121+L1125+L1129+L1133+L1137+L1141</f>
      </c>
      <c s="32">
        <f>0+M1049+M1053+M1057+M1061+M1065+M1069+M1073+M1077+M1081+M1085+M1089+M1093+M1097+M1101+M1105+M1109+M1113+M1117+M1121+M1125+M1129+M1133+M1137+M1141</f>
      </c>
    </row>
    <row r="1049" spans="1:16" ht="12.75">
      <c r="A1049" t="s">
        <v>50</v>
      </c>
      <c s="34" t="s">
        <v>1287</v>
      </c>
      <c s="34" t="s">
        <v>723</v>
      </c>
      <c s="35" t="s">
        <v>5</v>
      </c>
      <c s="6" t="s">
        <v>724</v>
      </c>
      <c s="36" t="s">
        <v>54</v>
      </c>
      <c s="37">
        <v>1</v>
      </c>
      <c s="36">
        <v>0</v>
      </c>
      <c s="36">
        <f>ROUND(G1049*H1049,6)</f>
      </c>
      <c r="L1049" s="38">
        <v>0</v>
      </c>
      <c s="32">
        <f>ROUND(ROUND(L1049,2)*ROUND(G1049,3),2)</f>
      </c>
      <c s="36" t="s">
        <v>55</v>
      </c>
      <c>
        <f>(M1049*21)/100</f>
      </c>
      <c t="s">
        <v>28</v>
      </c>
    </row>
    <row r="1050" spans="1:5" ht="12.75">
      <c r="A1050" s="35" t="s">
        <v>56</v>
      </c>
      <c r="E1050" s="39" t="s">
        <v>724</v>
      </c>
    </row>
    <row r="1051" spans="1:5" ht="12.75">
      <c r="A1051" s="35" t="s">
        <v>57</v>
      </c>
      <c r="E1051" s="40" t="s">
        <v>5</v>
      </c>
    </row>
    <row r="1052" spans="1:5" ht="140.25">
      <c r="A1052" t="s">
        <v>58</v>
      </c>
      <c r="E1052" s="39" t="s">
        <v>725</v>
      </c>
    </row>
    <row r="1053" spans="1:16" ht="25.5">
      <c r="A1053" t="s">
        <v>50</v>
      </c>
      <c s="34" t="s">
        <v>1288</v>
      </c>
      <c s="34" t="s">
        <v>1127</v>
      </c>
      <c s="35" t="s">
        <v>5</v>
      </c>
      <c s="6" t="s">
        <v>1128</v>
      </c>
      <c s="36" t="s">
        <v>54</v>
      </c>
      <c s="37">
        <v>1</v>
      </c>
      <c s="36">
        <v>0</v>
      </c>
      <c s="36">
        <f>ROUND(G1053*H1053,6)</f>
      </c>
      <c r="L1053" s="38">
        <v>0</v>
      </c>
      <c s="32">
        <f>ROUND(ROUND(L1053,2)*ROUND(G1053,3),2)</f>
      </c>
      <c s="36" t="s">
        <v>62</v>
      </c>
      <c>
        <f>(M1053*21)/100</f>
      </c>
      <c t="s">
        <v>28</v>
      </c>
    </row>
    <row r="1054" spans="1:5" ht="25.5">
      <c r="A1054" s="35" t="s">
        <v>56</v>
      </c>
      <c r="E1054" s="39" t="s">
        <v>1128</v>
      </c>
    </row>
    <row r="1055" spans="1:5" ht="12.75">
      <c r="A1055" s="35" t="s">
        <v>57</v>
      </c>
      <c r="E1055" s="40" t="s">
        <v>5</v>
      </c>
    </row>
    <row r="1056" spans="1:5" ht="140.25">
      <c r="A1056" t="s">
        <v>58</v>
      </c>
      <c r="E1056" s="39" t="s">
        <v>1129</v>
      </c>
    </row>
    <row r="1057" spans="1:16" ht="12.75">
      <c r="A1057" t="s">
        <v>50</v>
      </c>
      <c s="34" t="s">
        <v>1289</v>
      </c>
      <c s="34" t="s">
        <v>141</v>
      </c>
      <c s="35" t="s">
        <v>5</v>
      </c>
      <c s="6" t="s">
        <v>142</v>
      </c>
      <c s="36" t="s">
        <v>54</v>
      </c>
      <c s="37">
        <v>2</v>
      </c>
      <c s="36">
        <v>0</v>
      </c>
      <c s="36">
        <f>ROUND(G1057*H1057,6)</f>
      </c>
      <c r="L1057" s="38">
        <v>0</v>
      </c>
      <c s="32">
        <f>ROUND(ROUND(L1057,2)*ROUND(G1057,3),2)</f>
      </c>
      <c s="36" t="s">
        <v>55</v>
      </c>
      <c>
        <f>(M1057*21)/100</f>
      </c>
      <c t="s">
        <v>28</v>
      </c>
    </row>
    <row r="1058" spans="1:5" ht="12.75">
      <c r="A1058" s="35" t="s">
        <v>56</v>
      </c>
      <c r="E1058" s="39" t="s">
        <v>142</v>
      </c>
    </row>
    <row r="1059" spans="1:5" ht="12.75">
      <c r="A1059" s="35" t="s">
        <v>57</v>
      </c>
      <c r="E1059" s="40" t="s">
        <v>5</v>
      </c>
    </row>
    <row r="1060" spans="1:5" ht="191.25">
      <c r="A1060" t="s">
        <v>58</v>
      </c>
      <c r="E1060" s="39" t="s">
        <v>143</v>
      </c>
    </row>
    <row r="1061" spans="1:16" ht="12.75">
      <c r="A1061" t="s">
        <v>50</v>
      </c>
      <c s="34" t="s">
        <v>1290</v>
      </c>
      <c s="34" t="s">
        <v>1065</v>
      </c>
      <c s="35" t="s">
        <v>5</v>
      </c>
      <c s="6" t="s">
        <v>1066</v>
      </c>
      <c s="36" t="s">
        <v>244</v>
      </c>
      <c s="37">
        <v>2</v>
      </c>
      <c s="36">
        <v>0</v>
      </c>
      <c s="36">
        <f>ROUND(G1061*H1061,6)</f>
      </c>
      <c r="L1061" s="38">
        <v>0</v>
      </c>
      <c s="32">
        <f>ROUND(ROUND(L1061,2)*ROUND(G1061,3),2)</f>
      </c>
      <c s="36" t="s">
        <v>62</v>
      </c>
      <c>
        <f>(M1061*21)/100</f>
      </c>
      <c t="s">
        <v>28</v>
      </c>
    </row>
    <row r="1062" spans="1:5" ht="12.75">
      <c r="A1062" s="35" t="s">
        <v>56</v>
      </c>
      <c r="E1062" s="39" t="s">
        <v>1066</v>
      </c>
    </row>
    <row r="1063" spans="1:5" ht="12.75">
      <c r="A1063" s="35" t="s">
        <v>57</v>
      </c>
      <c r="E1063" s="40" t="s">
        <v>5</v>
      </c>
    </row>
    <row r="1064" spans="1:5" ht="89.25">
      <c r="A1064" t="s">
        <v>58</v>
      </c>
      <c r="E1064" s="39" t="s">
        <v>1067</v>
      </c>
    </row>
    <row r="1065" spans="1:16" ht="12.75">
      <c r="A1065" t="s">
        <v>50</v>
      </c>
      <c s="34" t="s">
        <v>1291</v>
      </c>
      <c s="34" t="s">
        <v>149</v>
      </c>
      <c s="35" t="s">
        <v>5</v>
      </c>
      <c s="6" t="s">
        <v>142</v>
      </c>
      <c s="36" t="s">
        <v>54</v>
      </c>
      <c s="37">
        <v>2</v>
      </c>
      <c s="36">
        <v>0</v>
      </c>
      <c s="36">
        <f>ROUND(G1065*H1065,6)</f>
      </c>
      <c r="L1065" s="38">
        <v>0</v>
      </c>
      <c s="32">
        <f>ROUND(ROUND(L1065,2)*ROUND(G1065,3),2)</f>
      </c>
      <c s="36" t="s">
        <v>55</v>
      </c>
      <c>
        <f>(M1065*21)/100</f>
      </c>
      <c t="s">
        <v>28</v>
      </c>
    </row>
    <row r="1066" spans="1:5" ht="12.75">
      <c r="A1066" s="35" t="s">
        <v>56</v>
      </c>
      <c r="E1066" s="39" t="s">
        <v>142</v>
      </c>
    </row>
    <row r="1067" spans="1:5" ht="12.75">
      <c r="A1067" s="35" t="s">
        <v>57</v>
      </c>
      <c r="E1067" s="40" t="s">
        <v>5</v>
      </c>
    </row>
    <row r="1068" spans="1:5" ht="191.25">
      <c r="A1068" t="s">
        <v>58</v>
      </c>
      <c r="E1068" s="39" t="s">
        <v>150</v>
      </c>
    </row>
    <row r="1069" spans="1:16" ht="12.75">
      <c r="A1069" t="s">
        <v>50</v>
      </c>
      <c s="34" t="s">
        <v>1292</v>
      </c>
      <c s="34" t="s">
        <v>1053</v>
      </c>
      <c s="35" t="s">
        <v>5</v>
      </c>
      <c s="6" t="s">
        <v>153</v>
      </c>
      <c s="36" t="s">
        <v>54</v>
      </c>
      <c s="37">
        <v>2</v>
      </c>
      <c s="36">
        <v>0</v>
      </c>
      <c s="36">
        <f>ROUND(G1069*H1069,6)</f>
      </c>
      <c r="L1069" s="38">
        <v>0</v>
      </c>
      <c s="32">
        <f>ROUND(ROUND(L1069,2)*ROUND(G1069,3),2)</f>
      </c>
      <c s="36" t="s">
        <v>62</v>
      </c>
      <c>
        <f>(M1069*21)/100</f>
      </c>
      <c t="s">
        <v>28</v>
      </c>
    </row>
    <row r="1070" spans="1:5" ht="12.75">
      <c r="A1070" s="35" t="s">
        <v>56</v>
      </c>
      <c r="E1070" s="39" t="s">
        <v>153</v>
      </c>
    </row>
    <row r="1071" spans="1:5" ht="12.75">
      <c r="A1071" s="35" t="s">
        <v>57</v>
      </c>
      <c r="E1071" s="40" t="s">
        <v>5</v>
      </c>
    </row>
    <row r="1072" spans="1:5" ht="89.25">
      <c r="A1072" t="s">
        <v>58</v>
      </c>
      <c r="E1072" s="39" t="s">
        <v>154</v>
      </c>
    </row>
    <row r="1073" spans="1:16" ht="12.75">
      <c r="A1073" t="s">
        <v>50</v>
      </c>
      <c s="34" t="s">
        <v>1293</v>
      </c>
      <c s="34" t="s">
        <v>1071</v>
      </c>
      <c s="35" t="s">
        <v>51</v>
      </c>
      <c s="6" t="s">
        <v>1072</v>
      </c>
      <c s="36" t="s">
        <v>54</v>
      </c>
      <c s="37">
        <v>2</v>
      </c>
      <c s="36">
        <v>0</v>
      </c>
      <c s="36">
        <f>ROUND(G1073*H1073,6)</f>
      </c>
      <c r="L1073" s="38">
        <v>0</v>
      </c>
      <c s="32">
        <f>ROUND(ROUND(L1073,2)*ROUND(G1073,3),2)</f>
      </c>
      <c s="36" t="s">
        <v>55</v>
      </c>
      <c>
        <f>(M1073*21)/100</f>
      </c>
      <c t="s">
        <v>28</v>
      </c>
    </row>
    <row r="1074" spans="1:5" ht="12.75">
      <c r="A1074" s="35" t="s">
        <v>56</v>
      </c>
      <c r="E1074" s="39" t="s">
        <v>1072</v>
      </c>
    </row>
    <row r="1075" spans="1:5" ht="12.75">
      <c r="A1075" s="35" t="s">
        <v>57</v>
      </c>
      <c r="E1075" s="40" t="s">
        <v>5</v>
      </c>
    </row>
    <row r="1076" spans="1:5" ht="191.25">
      <c r="A1076" t="s">
        <v>58</v>
      </c>
      <c r="E1076" s="39" t="s">
        <v>1073</v>
      </c>
    </row>
    <row r="1077" spans="1:16" ht="12.75">
      <c r="A1077" t="s">
        <v>50</v>
      </c>
      <c s="34" t="s">
        <v>1294</v>
      </c>
      <c s="34" t="s">
        <v>127</v>
      </c>
      <c s="35" t="s">
        <v>5</v>
      </c>
      <c s="6" t="s">
        <v>1075</v>
      </c>
      <c s="36" t="s">
        <v>54</v>
      </c>
      <c s="37">
        <v>2</v>
      </c>
      <c s="36">
        <v>0</v>
      </c>
      <c s="36">
        <f>ROUND(G1077*H1077,6)</f>
      </c>
      <c r="L1077" s="38">
        <v>0</v>
      </c>
      <c s="32">
        <f>ROUND(ROUND(L1077,2)*ROUND(G1077,3),2)</f>
      </c>
      <c s="36" t="s">
        <v>62</v>
      </c>
      <c>
        <f>(M1077*21)/100</f>
      </c>
      <c t="s">
        <v>28</v>
      </c>
    </row>
    <row r="1078" spans="1:5" ht="12.75">
      <c r="A1078" s="35" t="s">
        <v>56</v>
      </c>
      <c r="E1078" s="39" t="s">
        <v>1075</v>
      </c>
    </row>
    <row r="1079" spans="1:5" ht="12.75">
      <c r="A1079" s="35" t="s">
        <v>57</v>
      </c>
      <c r="E1079" s="40" t="s">
        <v>5</v>
      </c>
    </row>
    <row r="1080" spans="1:5" ht="89.25">
      <c r="A1080" t="s">
        <v>58</v>
      </c>
      <c r="E1080" s="39" t="s">
        <v>1076</v>
      </c>
    </row>
    <row r="1081" spans="1:16" ht="12.75">
      <c r="A1081" t="s">
        <v>50</v>
      </c>
      <c s="34" t="s">
        <v>1295</v>
      </c>
      <c s="34" t="s">
        <v>690</v>
      </c>
      <c s="35" t="s">
        <v>5</v>
      </c>
      <c s="6" t="s">
        <v>691</v>
      </c>
      <c s="36" t="s">
        <v>54</v>
      </c>
      <c s="37">
        <v>3</v>
      </c>
      <c s="36">
        <v>0</v>
      </c>
      <c s="36">
        <f>ROUND(G1081*H1081,6)</f>
      </c>
      <c r="L1081" s="38">
        <v>0</v>
      </c>
      <c s="32">
        <f>ROUND(ROUND(L1081,2)*ROUND(G1081,3),2)</f>
      </c>
      <c s="36" t="s">
        <v>55</v>
      </c>
      <c>
        <f>(M1081*21)/100</f>
      </c>
      <c t="s">
        <v>28</v>
      </c>
    </row>
    <row r="1082" spans="1:5" ht="12.75">
      <c r="A1082" s="35" t="s">
        <v>56</v>
      </c>
      <c r="E1082" s="39" t="s">
        <v>691</v>
      </c>
    </row>
    <row r="1083" spans="1:5" ht="12.75">
      <c r="A1083" s="35" t="s">
        <v>57</v>
      </c>
      <c r="E1083" s="40" t="s">
        <v>5</v>
      </c>
    </row>
    <row r="1084" spans="1:5" ht="191.25">
      <c r="A1084" t="s">
        <v>58</v>
      </c>
      <c r="E1084" s="39" t="s">
        <v>692</v>
      </c>
    </row>
    <row r="1085" spans="1:16" ht="12.75">
      <c r="A1085" t="s">
        <v>50</v>
      </c>
      <c s="34" t="s">
        <v>1296</v>
      </c>
      <c s="34" t="s">
        <v>152</v>
      </c>
      <c s="35" t="s">
        <v>5</v>
      </c>
      <c s="6" t="s">
        <v>1087</v>
      </c>
      <c s="36" t="s">
        <v>54</v>
      </c>
      <c s="37">
        <v>3</v>
      </c>
      <c s="36">
        <v>0</v>
      </c>
      <c s="36">
        <f>ROUND(G1085*H1085,6)</f>
      </c>
      <c r="L1085" s="38">
        <v>0</v>
      </c>
      <c s="32">
        <f>ROUND(ROUND(L1085,2)*ROUND(G1085,3),2)</f>
      </c>
      <c s="36" t="s">
        <v>62</v>
      </c>
      <c>
        <f>(M1085*21)/100</f>
      </c>
      <c t="s">
        <v>28</v>
      </c>
    </row>
    <row r="1086" spans="1:5" ht="12.75">
      <c r="A1086" s="35" t="s">
        <v>56</v>
      </c>
      <c r="E1086" s="39" t="s">
        <v>1087</v>
      </c>
    </row>
    <row r="1087" spans="1:5" ht="12.75">
      <c r="A1087" s="35" t="s">
        <v>57</v>
      </c>
      <c r="E1087" s="40" t="s">
        <v>5</v>
      </c>
    </row>
    <row r="1088" spans="1:5" ht="89.25">
      <c r="A1088" t="s">
        <v>58</v>
      </c>
      <c r="E1088" s="39" t="s">
        <v>1088</v>
      </c>
    </row>
    <row r="1089" spans="1:16" ht="12.75">
      <c r="A1089" t="s">
        <v>50</v>
      </c>
      <c s="34" t="s">
        <v>1297</v>
      </c>
      <c s="34" t="s">
        <v>1071</v>
      </c>
      <c s="35" t="s">
        <v>5</v>
      </c>
      <c s="6" t="s">
        <v>1072</v>
      </c>
      <c s="36" t="s">
        <v>54</v>
      </c>
      <c s="37">
        <v>3</v>
      </c>
      <c s="36">
        <v>0</v>
      </c>
      <c s="36">
        <f>ROUND(G1089*H1089,6)</f>
      </c>
      <c r="L1089" s="38">
        <v>0</v>
      </c>
      <c s="32">
        <f>ROUND(ROUND(L1089,2)*ROUND(G1089,3),2)</f>
      </c>
      <c s="36" t="s">
        <v>55</v>
      </c>
      <c>
        <f>(M1089*21)/100</f>
      </c>
      <c t="s">
        <v>28</v>
      </c>
    </row>
    <row r="1090" spans="1:5" ht="12.75">
      <c r="A1090" s="35" t="s">
        <v>56</v>
      </c>
      <c r="E1090" s="39" t="s">
        <v>1072</v>
      </c>
    </row>
    <row r="1091" spans="1:5" ht="12.75">
      <c r="A1091" s="35" t="s">
        <v>57</v>
      </c>
      <c r="E1091" s="40" t="s">
        <v>5</v>
      </c>
    </row>
    <row r="1092" spans="1:5" ht="191.25">
      <c r="A1092" t="s">
        <v>58</v>
      </c>
      <c r="E1092" s="39" t="s">
        <v>1073</v>
      </c>
    </row>
    <row r="1093" spans="1:16" ht="12.75">
      <c r="A1093" t="s">
        <v>50</v>
      </c>
      <c s="34" t="s">
        <v>1298</v>
      </c>
      <c s="34" t="s">
        <v>1082</v>
      </c>
      <c s="35" t="s">
        <v>5</v>
      </c>
      <c s="6" t="s">
        <v>1083</v>
      </c>
      <c s="36" t="s">
        <v>244</v>
      </c>
      <c s="37">
        <v>2</v>
      </c>
      <c s="36">
        <v>0</v>
      </c>
      <c s="36">
        <f>ROUND(G1093*H1093,6)</f>
      </c>
      <c r="L1093" s="38">
        <v>0</v>
      </c>
      <c s="32">
        <f>ROUND(ROUND(L1093,2)*ROUND(G1093,3),2)</f>
      </c>
      <c s="36" t="s">
        <v>62</v>
      </c>
      <c>
        <f>(M1093*21)/100</f>
      </c>
      <c t="s">
        <v>28</v>
      </c>
    </row>
    <row r="1094" spans="1:5" ht="12.75">
      <c r="A1094" s="35" t="s">
        <v>56</v>
      </c>
      <c r="E1094" s="39" t="s">
        <v>1083</v>
      </c>
    </row>
    <row r="1095" spans="1:5" ht="12.75">
      <c r="A1095" s="35" t="s">
        <v>57</v>
      </c>
      <c r="E1095" s="40" t="s">
        <v>5</v>
      </c>
    </row>
    <row r="1096" spans="1:5" ht="89.25">
      <c r="A1096" t="s">
        <v>58</v>
      </c>
      <c r="E1096" s="39" t="s">
        <v>1084</v>
      </c>
    </row>
    <row r="1097" spans="1:16" ht="12.75">
      <c r="A1097" t="s">
        <v>50</v>
      </c>
      <c s="34" t="s">
        <v>1299</v>
      </c>
      <c s="34" t="s">
        <v>1141</v>
      </c>
      <c s="35" t="s">
        <v>5</v>
      </c>
      <c s="6" t="s">
        <v>1142</v>
      </c>
      <c s="36" t="s">
        <v>54</v>
      </c>
      <c s="37">
        <v>1</v>
      </c>
      <c s="36">
        <v>0</v>
      </c>
      <c s="36">
        <f>ROUND(G1097*H1097,6)</f>
      </c>
      <c r="L1097" s="38">
        <v>0</v>
      </c>
      <c s="32">
        <f>ROUND(ROUND(L1097,2)*ROUND(G1097,3),2)</f>
      </c>
      <c s="36" t="s">
        <v>55</v>
      </c>
      <c>
        <f>(M1097*21)/100</f>
      </c>
      <c t="s">
        <v>28</v>
      </c>
    </row>
    <row r="1098" spans="1:5" ht="12.75">
      <c r="A1098" s="35" t="s">
        <v>56</v>
      </c>
      <c r="E1098" s="39" t="s">
        <v>1142</v>
      </c>
    </row>
    <row r="1099" spans="1:5" ht="12.75">
      <c r="A1099" s="35" t="s">
        <v>57</v>
      </c>
      <c r="E1099" s="40" t="s">
        <v>5</v>
      </c>
    </row>
    <row r="1100" spans="1:5" ht="89.25">
      <c r="A1100" t="s">
        <v>58</v>
      </c>
      <c r="E1100" s="39" t="s">
        <v>1143</v>
      </c>
    </row>
    <row r="1101" spans="1:16" ht="12.75">
      <c r="A1101" t="s">
        <v>50</v>
      </c>
      <c s="34" t="s">
        <v>1300</v>
      </c>
      <c s="34" t="s">
        <v>1145</v>
      </c>
      <c s="35" t="s">
        <v>5</v>
      </c>
      <c s="6" t="s">
        <v>1146</v>
      </c>
      <c s="36" t="s">
        <v>54</v>
      </c>
      <c s="37">
        <v>1</v>
      </c>
      <c s="36">
        <v>0</v>
      </c>
      <c s="36">
        <f>ROUND(G1101*H1101,6)</f>
      </c>
      <c r="L1101" s="38">
        <v>0</v>
      </c>
      <c s="32">
        <f>ROUND(ROUND(L1101,2)*ROUND(G1101,3),2)</f>
      </c>
      <c s="36" t="s">
        <v>55</v>
      </c>
      <c>
        <f>(M1101*21)/100</f>
      </c>
      <c t="s">
        <v>28</v>
      </c>
    </row>
    <row r="1102" spans="1:5" ht="12.75">
      <c r="A1102" s="35" t="s">
        <v>56</v>
      </c>
      <c r="E1102" s="39" t="s">
        <v>1146</v>
      </c>
    </row>
    <row r="1103" spans="1:5" ht="12.75">
      <c r="A1103" s="35" t="s">
        <v>57</v>
      </c>
      <c r="E1103" s="40" t="s">
        <v>5</v>
      </c>
    </row>
    <row r="1104" spans="1:5" ht="191.25">
      <c r="A1104" t="s">
        <v>58</v>
      </c>
      <c r="E1104" s="39" t="s">
        <v>1147</v>
      </c>
    </row>
    <row r="1105" spans="1:16" ht="12.75">
      <c r="A1105" t="s">
        <v>50</v>
      </c>
      <c s="34" t="s">
        <v>1301</v>
      </c>
      <c s="34" t="s">
        <v>1149</v>
      </c>
      <c s="35" t="s">
        <v>5</v>
      </c>
      <c s="6" t="s">
        <v>1150</v>
      </c>
      <c s="36" t="s">
        <v>54</v>
      </c>
      <c s="37">
        <v>1</v>
      </c>
      <c s="36">
        <v>0</v>
      </c>
      <c s="36">
        <f>ROUND(G1105*H1105,6)</f>
      </c>
      <c r="L1105" s="38">
        <v>0</v>
      </c>
      <c s="32">
        <f>ROUND(ROUND(L1105,2)*ROUND(G1105,3),2)</f>
      </c>
      <c s="36" t="s">
        <v>55</v>
      </c>
      <c>
        <f>(M1105*21)/100</f>
      </c>
      <c t="s">
        <v>28</v>
      </c>
    </row>
    <row r="1106" spans="1:5" ht="12.75">
      <c r="A1106" s="35" t="s">
        <v>56</v>
      </c>
      <c r="E1106" s="39" t="s">
        <v>1150</v>
      </c>
    </row>
    <row r="1107" spans="1:5" ht="12.75">
      <c r="A1107" s="35" t="s">
        <v>57</v>
      </c>
      <c r="E1107" s="40" t="s">
        <v>5</v>
      </c>
    </row>
    <row r="1108" spans="1:5" ht="89.25">
      <c r="A1108" t="s">
        <v>58</v>
      </c>
      <c r="E1108" s="39" t="s">
        <v>1151</v>
      </c>
    </row>
    <row r="1109" spans="1:16" ht="12.75">
      <c r="A1109" t="s">
        <v>50</v>
      </c>
      <c s="34" t="s">
        <v>1302</v>
      </c>
      <c s="34" t="s">
        <v>160</v>
      </c>
      <c s="35" t="s">
        <v>5</v>
      </c>
      <c s="6" t="s">
        <v>161</v>
      </c>
      <c s="36" t="s">
        <v>54</v>
      </c>
      <c s="37">
        <v>1</v>
      </c>
      <c s="36">
        <v>0</v>
      </c>
      <c s="36">
        <f>ROUND(G1109*H1109,6)</f>
      </c>
      <c r="L1109" s="38">
        <v>0</v>
      </c>
      <c s="32">
        <f>ROUND(ROUND(L1109,2)*ROUND(G1109,3),2)</f>
      </c>
      <c s="36" t="s">
        <v>55</v>
      </c>
      <c>
        <f>(M1109*21)/100</f>
      </c>
      <c t="s">
        <v>28</v>
      </c>
    </row>
    <row r="1110" spans="1:5" ht="12.75">
      <c r="A1110" s="35" t="s">
        <v>56</v>
      </c>
      <c r="E1110" s="39" t="s">
        <v>161</v>
      </c>
    </row>
    <row r="1111" spans="1:5" ht="12.75">
      <c r="A1111" s="35" t="s">
        <v>57</v>
      </c>
      <c r="E1111" s="40" t="s">
        <v>5</v>
      </c>
    </row>
    <row r="1112" spans="1:5" ht="191.25">
      <c r="A1112" t="s">
        <v>58</v>
      </c>
      <c r="E1112" s="39" t="s">
        <v>162</v>
      </c>
    </row>
    <row r="1113" spans="1:16" ht="25.5">
      <c r="A1113" t="s">
        <v>50</v>
      </c>
      <c s="34" t="s">
        <v>1303</v>
      </c>
      <c s="34" t="s">
        <v>1154</v>
      </c>
      <c s="35" t="s">
        <v>5</v>
      </c>
      <c s="6" t="s">
        <v>1155</v>
      </c>
      <c s="36" t="s">
        <v>54</v>
      </c>
      <c s="37">
        <v>1</v>
      </c>
      <c s="36">
        <v>0</v>
      </c>
      <c s="36">
        <f>ROUND(G1113*H1113,6)</f>
      </c>
      <c r="L1113" s="38">
        <v>0</v>
      </c>
      <c s="32">
        <f>ROUND(ROUND(L1113,2)*ROUND(G1113,3),2)</f>
      </c>
      <c s="36" t="s">
        <v>62</v>
      </c>
      <c>
        <f>(M1113*21)/100</f>
      </c>
      <c t="s">
        <v>28</v>
      </c>
    </row>
    <row r="1114" spans="1:5" ht="25.5">
      <c r="A1114" s="35" t="s">
        <v>56</v>
      </c>
      <c r="E1114" s="39" t="s">
        <v>1155</v>
      </c>
    </row>
    <row r="1115" spans="1:5" ht="12.75">
      <c r="A1115" s="35" t="s">
        <v>57</v>
      </c>
      <c r="E1115" s="40" t="s">
        <v>5</v>
      </c>
    </row>
    <row r="1116" spans="1:5" ht="140.25">
      <c r="A1116" t="s">
        <v>58</v>
      </c>
      <c r="E1116" s="39" t="s">
        <v>1156</v>
      </c>
    </row>
    <row r="1117" spans="1:16" ht="12.75">
      <c r="A1117" t="s">
        <v>50</v>
      </c>
      <c s="34" t="s">
        <v>1304</v>
      </c>
      <c s="34" t="s">
        <v>103</v>
      </c>
      <c s="35" t="s">
        <v>51</v>
      </c>
      <c s="6" t="s">
        <v>104</v>
      </c>
      <c s="36" t="s">
        <v>54</v>
      </c>
      <c s="37">
        <v>1</v>
      </c>
      <c s="36">
        <v>0</v>
      </c>
      <c s="36">
        <f>ROUND(G1117*H1117,6)</f>
      </c>
      <c r="L1117" s="38">
        <v>0</v>
      </c>
      <c s="32">
        <f>ROUND(ROUND(L1117,2)*ROUND(G1117,3),2)</f>
      </c>
      <c s="36" t="s">
        <v>55</v>
      </c>
      <c>
        <f>(M1117*21)/100</f>
      </c>
      <c t="s">
        <v>28</v>
      </c>
    </row>
    <row r="1118" spans="1:5" ht="12.75">
      <c r="A1118" s="35" t="s">
        <v>56</v>
      </c>
      <c r="E1118" s="39" t="s">
        <v>104</v>
      </c>
    </row>
    <row r="1119" spans="1:5" ht="12.75">
      <c r="A1119" s="35" t="s">
        <v>57</v>
      </c>
      <c r="E1119" s="40" t="s">
        <v>5</v>
      </c>
    </row>
    <row r="1120" spans="1:5" ht="191.25">
      <c r="A1120" t="s">
        <v>58</v>
      </c>
      <c r="E1120" s="39" t="s">
        <v>105</v>
      </c>
    </row>
    <row r="1121" spans="1:16" ht="12.75">
      <c r="A1121" t="s">
        <v>50</v>
      </c>
      <c s="34" t="s">
        <v>1305</v>
      </c>
      <c s="34" t="s">
        <v>178</v>
      </c>
      <c s="35" t="s">
        <v>5</v>
      </c>
      <c s="6" t="s">
        <v>1159</v>
      </c>
      <c s="36" t="s">
        <v>54</v>
      </c>
      <c s="37">
        <v>1</v>
      </c>
      <c s="36">
        <v>0</v>
      </c>
      <c s="36">
        <f>ROUND(G1121*H1121,6)</f>
      </c>
      <c r="L1121" s="38">
        <v>0</v>
      </c>
      <c s="32">
        <f>ROUND(ROUND(L1121,2)*ROUND(G1121,3),2)</f>
      </c>
      <c s="36" t="s">
        <v>62</v>
      </c>
      <c>
        <f>(M1121*21)/100</f>
      </c>
      <c t="s">
        <v>28</v>
      </c>
    </row>
    <row r="1122" spans="1:5" ht="12.75">
      <c r="A1122" s="35" t="s">
        <v>56</v>
      </c>
      <c r="E1122" s="39" t="s">
        <v>1159</v>
      </c>
    </row>
    <row r="1123" spans="1:5" ht="12.75">
      <c r="A1123" s="35" t="s">
        <v>57</v>
      </c>
      <c r="E1123" s="40" t="s">
        <v>5</v>
      </c>
    </row>
    <row r="1124" spans="1:5" ht="89.25">
      <c r="A1124" t="s">
        <v>58</v>
      </c>
      <c r="E1124" s="39" t="s">
        <v>1204</v>
      </c>
    </row>
    <row r="1125" spans="1:16" ht="12.75">
      <c r="A1125" t="s">
        <v>50</v>
      </c>
      <c s="34" t="s">
        <v>1306</v>
      </c>
      <c s="34" t="s">
        <v>1098</v>
      </c>
      <c s="35" t="s">
        <v>5</v>
      </c>
      <c s="6" t="s">
        <v>994</v>
      </c>
      <c s="36" t="s">
        <v>244</v>
      </c>
      <c s="37">
        <v>1</v>
      </c>
      <c s="36">
        <v>0</v>
      </c>
      <c s="36">
        <f>ROUND(G1125*H1125,6)</f>
      </c>
      <c r="L1125" s="38">
        <v>0</v>
      </c>
      <c s="32">
        <f>ROUND(ROUND(L1125,2)*ROUND(G1125,3),2)</f>
      </c>
      <c s="36" t="s">
        <v>62</v>
      </c>
      <c>
        <f>(M1125*21)/100</f>
      </c>
      <c t="s">
        <v>28</v>
      </c>
    </row>
    <row r="1126" spans="1:5" ht="12.75">
      <c r="A1126" s="35" t="s">
        <v>56</v>
      </c>
      <c r="E1126" s="39" t="s">
        <v>994</v>
      </c>
    </row>
    <row r="1127" spans="1:5" ht="12.75">
      <c r="A1127" s="35" t="s">
        <v>57</v>
      </c>
      <c r="E1127" s="40" t="s">
        <v>5</v>
      </c>
    </row>
    <row r="1128" spans="1:5" ht="89.25">
      <c r="A1128" t="s">
        <v>58</v>
      </c>
      <c r="E1128" s="39" t="s">
        <v>995</v>
      </c>
    </row>
    <row r="1129" spans="1:16" ht="12.75">
      <c r="A1129" t="s">
        <v>50</v>
      </c>
      <c s="34" t="s">
        <v>1307</v>
      </c>
      <c s="34" t="s">
        <v>999</v>
      </c>
      <c s="35" t="s">
        <v>5</v>
      </c>
      <c s="6" t="s">
        <v>1000</v>
      </c>
      <c s="36" t="s">
        <v>54</v>
      </c>
      <c s="37">
        <v>1</v>
      </c>
      <c s="36">
        <v>0</v>
      </c>
      <c s="36">
        <f>ROUND(G1129*H1129,6)</f>
      </c>
      <c r="L1129" s="38">
        <v>0</v>
      </c>
      <c s="32">
        <f>ROUND(ROUND(L1129,2)*ROUND(G1129,3),2)</f>
      </c>
      <c s="36" t="s">
        <v>62</v>
      </c>
      <c>
        <f>(M1129*21)/100</f>
      </c>
      <c t="s">
        <v>28</v>
      </c>
    </row>
    <row r="1130" spans="1:5" ht="12.75">
      <c r="A1130" s="35" t="s">
        <v>56</v>
      </c>
      <c r="E1130" s="39" t="s">
        <v>1000</v>
      </c>
    </row>
    <row r="1131" spans="1:5" ht="12.75">
      <c r="A1131" s="35" t="s">
        <v>57</v>
      </c>
      <c r="E1131" s="40" t="s">
        <v>5</v>
      </c>
    </row>
    <row r="1132" spans="1:5" ht="89.25">
      <c r="A1132" t="s">
        <v>58</v>
      </c>
      <c r="E1132" s="39" t="s">
        <v>1001</v>
      </c>
    </row>
    <row r="1133" spans="1:16" ht="12.75">
      <c r="A1133" t="s">
        <v>50</v>
      </c>
      <c s="34" t="s">
        <v>1308</v>
      </c>
      <c s="34" t="s">
        <v>1163</v>
      </c>
      <c s="35" t="s">
        <v>5</v>
      </c>
      <c s="6" t="s">
        <v>1164</v>
      </c>
      <c s="36" t="s">
        <v>244</v>
      </c>
      <c s="37">
        <v>1</v>
      </c>
      <c s="36">
        <v>0</v>
      </c>
      <c s="36">
        <f>ROUND(G1133*H1133,6)</f>
      </c>
      <c r="L1133" s="38">
        <v>0</v>
      </c>
      <c s="32">
        <f>ROUND(ROUND(L1133,2)*ROUND(G1133,3),2)</f>
      </c>
      <c s="36" t="s">
        <v>62</v>
      </c>
      <c>
        <f>(M1133*21)/100</f>
      </c>
      <c t="s">
        <v>28</v>
      </c>
    </row>
    <row r="1134" spans="1:5" ht="12.75">
      <c r="A1134" s="35" t="s">
        <v>56</v>
      </c>
      <c r="E1134" s="39" t="s">
        <v>1164</v>
      </c>
    </row>
    <row r="1135" spans="1:5" ht="12.75">
      <c r="A1135" s="35" t="s">
        <v>57</v>
      </c>
      <c r="E1135" s="40" t="s">
        <v>5</v>
      </c>
    </row>
    <row r="1136" spans="1:5" ht="89.25">
      <c r="A1136" t="s">
        <v>58</v>
      </c>
      <c r="E1136" s="39" t="s">
        <v>1165</v>
      </c>
    </row>
    <row r="1137" spans="1:16" ht="12.75">
      <c r="A1137" t="s">
        <v>50</v>
      </c>
      <c s="34" t="s">
        <v>1309</v>
      </c>
      <c s="34" t="s">
        <v>103</v>
      </c>
      <c s="35" t="s">
        <v>5</v>
      </c>
      <c s="6" t="s">
        <v>104</v>
      </c>
      <c s="36" t="s">
        <v>54</v>
      </c>
      <c s="37">
        <v>1</v>
      </c>
      <c s="36">
        <v>0</v>
      </c>
      <c s="36">
        <f>ROUND(G1137*H1137,6)</f>
      </c>
      <c r="L1137" s="38">
        <v>0</v>
      </c>
      <c s="32">
        <f>ROUND(ROUND(L1137,2)*ROUND(G1137,3),2)</f>
      </c>
      <c s="36" t="s">
        <v>55</v>
      </c>
      <c>
        <f>(M1137*21)/100</f>
      </c>
      <c t="s">
        <v>28</v>
      </c>
    </row>
    <row r="1138" spans="1:5" ht="12.75">
      <c r="A1138" s="35" t="s">
        <v>56</v>
      </c>
      <c r="E1138" s="39" t="s">
        <v>104</v>
      </c>
    </row>
    <row r="1139" spans="1:5" ht="12.75">
      <c r="A1139" s="35" t="s">
        <v>57</v>
      </c>
      <c r="E1139" s="40" t="s">
        <v>5</v>
      </c>
    </row>
    <row r="1140" spans="1:5" ht="191.25">
      <c r="A1140" t="s">
        <v>58</v>
      </c>
      <c r="E1140" s="39" t="s">
        <v>105</v>
      </c>
    </row>
    <row r="1141" spans="1:16" ht="12.75">
      <c r="A1141" t="s">
        <v>50</v>
      </c>
      <c s="34" t="s">
        <v>1310</v>
      </c>
      <c s="34" t="s">
        <v>1168</v>
      </c>
      <c s="35" t="s">
        <v>5</v>
      </c>
      <c s="6" t="s">
        <v>1169</v>
      </c>
      <c s="36" t="s">
        <v>54</v>
      </c>
      <c s="37">
        <v>1</v>
      </c>
      <c s="36">
        <v>0</v>
      </c>
      <c s="36">
        <f>ROUND(G1141*H1141,6)</f>
      </c>
      <c r="L1141" s="38">
        <v>0</v>
      </c>
      <c s="32">
        <f>ROUND(ROUND(L1141,2)*ROUND(G1141,3),2)</f>
      </c>
      <c s="36" t="s">
        <v>62</v>
      </c>
      <c>
        <f>(M1141*21)/100</f>
      </c>
      <c t="s">
        <v>28</v>
      </c>
    </row>
    <row r="1142" spans="1:5" ht="12.75">
      <c r="A1142" s="35" t="s">
        <v>56</v>
      </c>
      <c r="E1142" s="39" t="s">
        <v>1169</v>
      </c>
    </row>
    <row r="1143" spans="1:5" ht="12.75">
      <c r="A1143" s="35" t="s">
        <v>57</v>
      </c>
      <c r="E1143" s="40" t="s">
        <v>5</v>
      </c>
    </row>
    <row r="1144" spans="1:5" ht="89.25">
      <c r="A1144" t="s">
        <v>58</v>
      </c>
      <c r="E1144" s="39" t="s">
        <v>1170</v>
      </c>
    </row>
    <row r="1145" spans="1:13" ht="12.75">
      <c r="A1145" t="s">
        <v>47</v>
      </c>
      <c r="C1145" s="31" t="s">
        <v>1311</v>
      </c>
      <c r="E1145" s="33" t="s">
        <v>1172</v>
      </c>
      <c r="J1145" s="32">
        <f>0</f>
      </c>
      <c s="32">
        <f>0</f>
      </c>
      <c s="32">
        <f>0+L1146+L1150+L1154+L1158+L1162+L1166+L1170+L1174+L1178+L1182+L1186+L1190+L1194+L1198+L1202+L1206+L1210</f>
      </c>
      <c s="32">
        <f>0+M1146+M1150+M1154+M1158+M1162+M1166+M1170+M1174+M1178+M1182+M1186+M1190+M1194+M1198+M1202+M1206+M1210</f>
      </c>
    </row>
    <row r="1146" spans="1:16" ht="12.75">
      <c r="A1146" t="s">
        <v>50</v>
      </c>
      <c s="34" t="s">
        <v>1312</v>
      </c>
      <c s="34" t="s">
        <v>723</v>
      </c>
      <c s="35" t="s">
        <v>5</v>
      </c>
      <c s="6" t="s">
        <v>724</v>
      </c>
      <c s="36" t="s">
        <v>54</v>
      </c>
      <c s="37">
        <v>1</v>
      </c>
      <c s="36">
        <v>0</v>
      </c>
      <c s="36">
        <f>ROUND(G1146*H1146,6)</f>
      </c>
      <c r="L1146" s="38">
        <v>0</v>
      </c>
      <c s="32">
        <f>ROUND(ROUND(L1146,2)*ROUND(G1146,3),2)</f>
      </c>
      <c s="36" t="s">
        <v>55</v>
      </c>
      <c>
        <f>(M1146*21)/100</f>
      </c>
      <c t="s">
        <v>28</v>
      </c>
    </row>
    <row r="1147" spans="1:5" ht="12.75">
      <c r="A1147" s="35" t="s">
        <v>56</v>
      </c>
      <c r="E1147" s="39" t="s">
        <v>724</v>
      </c>
    </row>
    <row r="1148" spans="1:5" ht="12.75">
      <c r="A1148" s="35" t="s">
        <v>57</v>
      </c>
      <c r="E1148" s="40" t="s">
        <v>5</v>
      </c>
    </row>
    <row r="1149" spans="1:5" ht="140.25">
      <c r="A1149" t="s">
        <v>58</v>
      </c>
      <c r="E1149" s="39" t="s">
        <v>725</v>
      </c>
    </row>
    <row r="1150" spans="1:16" ht="12.75">
      <c r="A1150" t="s">
        <v>50</v>
      </c>
      <c s="34" t="s">
        <v>1313</v>
      </c>
      <c s="34" t="s">
        <v>1249</v>
      </c>
      <c s="35" t="s">
        <v>5</v>
      </c>
      <c s="6" t="s">
        <v>1250</v>
      </c>
      <c s="36" t="s">
        <v>54</v>
      </c>
      <c s="37">
        <v>1</v>
      </c>
      <c s="36">
        <v>0</v>
      </c>
      <c s="36">
        <f>ROUND(G1150*H1150,6)</f>
      </c>
      <c r="L1150" s="38">
        <v>0</v>
      </c>
      <c s="32">
        <f>ROUND(ROUND(L1150,2)*ROUND(G1150,3),2)</f>
      </c>
      <c s="36" t="s">
        <v>62</v>
      </c>
      <c>
        <f>(M1150*21)/100</f>
      </c>
      <c t="s">
        <v>28</v>
      </c>
    </row>
    <row r="1151" spans="1:5" ht="12.75">
      <c r="A1151" s="35" t="s">
        <v>56</v>
      </c>
      <c r="E1151" s="39" t="s">
        <v>1250</v>
      </c>
    </row>
    <row r="1152" spans="1:5" ht="12.75">
      <c r="A1152" s="35" t="s">
        <v>57</v>
      </c>
      <c r="E1152" s="40" t="s">
        <v>5</v>
      </c>
    </row>
    <row r="1153" spans="1:5" ht="89.25">
      <c r="A1153" t="s">
        <v>58</v>
      </c>
      <c r="E1153" s="39" t="s">
        <v>1251</v>
      </c>
    </row>
    <row r="1154" spans="1:16" ht="12.75">
      <c r="A1154" t="s">
        <v>50</v>
      </c>
      <c s="34" t="s">
        <v>1314</v>
      </c>
      <c s="34" t="s">
        <v>141</v>
      </c>
      <c s="35" t="s">
        <v>5</v>
      </c>
      <c s="6" t="s">
        <v>142</v>
      </c>
      <c s="36" t="s">
        <v>54</v>
      </c>
      <c s="37">
        <v>1</v>
      </c>
      <c s="36">
        <v>0</v>
      </c>
      <c s="36">
        <f>ROUND(G1154*H1154,6)</f>
      </c>
      <c r="L1154" s="38">
        <v>0</v>
      </c>
      <c s="32">
        <f>ROUND(ROUND(L1154,2)*ROUND(G1154,3),2)</f>
      </c>
      <c s="36" t="s">
        <v>55</v>
      </c>
      <c>
        <f>(M1154*21)/100</f>
      </c>
      <c t="s">
        <v>28</v>
      </c>
    </row>
    <row r="1155" spans="1:5" ht="12.75">
      <c r="A1155" s="35" t="s">
        <v>56</v>
      </c>
      <c r="E1155" s="39" t="s">
        <v>142</v>
      </c>
    </row>
    <row r="1156" spans="1:5" ht="12.75">
      <c r="A1156" s="35" t="s">
        <v>57</v>
      </c>
      <c r="E1156" s="40" t="s">
        <v>5</v>
      </c>
    </row>
    <row r="1157" spans="1:5" ht="191.25">
      <c r="A1157" t="s">
        <v>58</v>
      </c>
      <c r="E1157" s="39" t="s">
        <v>143</v>
      </c>
    </row>
    <row r="1158" spans="1:16" ht="12.75">
      <c r="A1158" t="s">
        <v>50</v>
      </c>
      <c s="34" t="s">
        <v>1315</v>
      </c>
      <c s="34" t="s">
        <v>1065</v>
      </c>
      <c s="35" t="s">
        <v>5</v>
      </c>
      <c s="6" t="s">
        <v>1066</v>
      </c>
      <c s="36" t="s">
        <v>244</v>
      </c>
      <c s="37">
        <v>1</v>
      </c>
      <c s="36">
        <v>0</v>
      </c>
      <c s="36">
        <f>ROUND(G1158*H1158,6)</f>
      </c>
      <c r="L1158" s="38">
        <v>0</v>
      </c>
      <c s="32">
        <f>ROUND(ROUND(L1158,2)*ROUND(G1158,3),2)</f>
      </c>
      <c s="36" t="s">
        <v>62</v>
      </c>
      <c>
        <f>(M1158*21)/100</f>
      </c>
      <c t="s">
        <v>28</v>
      </c>
    </row>
    <row r="1159" spans="1:5" ht="12.75">
      <c r="A1159" s="35" t="s">
        <v>56</v>
      </c>
      <c r="E1159" s="39" t="s">
        <v>1066</v>
      </c>
    </row>
    <row r="1160" spans="1:5" ht="12.75">
      <c r="A1160" s="35" t="s">
        <v>57</v>
      </c>
      <c r="E1160" s="40" t="s">
        <v>5</v>
      </c>
    </row>
    <row r="1161" spans="1:5" ht="89.25">
      <c r="A1161" t="s">
        <v>58</v>
      </c>
      <c r="E1161" s="39" t="s">
        <v>1067</v>
      </c>
    </row>
    <row r="1162" spans="1:16" ht="12.75">
      <c r="A1162" t="s">
        <v>50</v>
      </c>
      <c s="34" t="s">
        <v>1316</v>
      </c>
      <c s="34" t="s">
        <v>149</v>
      </c>
      <c s="35" t="s">
        <v>5</v>
      </c>
      <c s="6" t="s">
        <v>142</v>
      </c>
      <c s="36" t="s">
        <v>54</v>
      </c>
      <c s="37">
        <v>1</v>
      </c>
      <c s="36">
        <v>0</v>
      </c>
      <c s="36">
        <f>ROUND(G1162*H1162,6)</f>
      </c>
      <c r="L1162" s="38">
        <v>0</v>
      </c>
      <c s="32">
        <f>ROUND(ROUND(L1162,2)*ROUND(G1162,3),2)</f>
      </c>
      <c s="36" t="s">
        <v>55</v>
      </c>
      <c>
        <f>(M1162*21)/100</f>
      </c>
      <c t="s">
        <v>28</v>
      </c>
    </row>
    <row r="1163" spans="1:5" ht="12.75">
      <c r="A1163" s="35" t="s">
        <v>56</v>
      </c>
      <c r="E1163" s="39" t="s">
        <v>142</v>
      </c>
    </row>
    <row r="1164" spans="1:5" ht="12.75">
      <c r="A1164" s="35" t="s">
        <v>57</v>
      </c>
      <c r="E1164" s="40" t="s">
        <v>5</v>
      </c>
    </row>
    <row r="1165" spans="1:5" ht="191.25">
      <c r="A1165" t="s">
        <v>58</v>
      </c>
      <c r="E1165" s="39" t="s">
        <v>150</v>
      </c>
    </row>
    <row r="1166" spans="1:16" ht="12.75">
      <c r="A1166" t="s">
        <v>50</v>
      </c>
      <c s="34" t="s">
        <v>1317</v>
      </c>
      <c s="34" t="s">
        <v>1053</v>
      </c>
      <c s="35" t="s">
        <v>5</v>
      </c>
      <c s="6" t="s">
        <v>153</v>
      </c>
      <c s="36" t="s">
        <v>54</v>
      </c>
      <c s="37">
        <v>1</v>
      </c>
      <c s="36">
        <v>0</v>
      </c>
      <c s="36">
        <f>ROUND(G1166*H1166,6)</f>
      </c>
      <c r="L1166" s="38">
        <v>0</v>
      </c>
      <c s="32">
        <f>ROUND(ROUND(L1166,2)*ROUND(G1166,3),2)</f>
      </c>
      <c s="36" t="s">
        <v>62</v>
      </c>
      <c>
        <f>(M1166*21)/100</f>
      </c>
      <c t="s">
        <v>28</v>
      </c>
    </row>
    <row r="1167" spans="1:5" ht="12.75">
      <c r="A1167" s="35" t="s">
        <v>56</v>
      </c>
      <c r="E1167" s="39" t="s">
        <v>153</v>
      </c>
    </row>
    <row r="1168" spans="1:5" ht="12.75">
      <c r="A1168" s="35" t="s">
        <v>57</v>
      </c>
      <c r="E1168" s="40" t="s">
        <v>5</v>
      </c>
    </row>
    <row r="1169" spans="1:5" ht="89.25">
      <c r="A1169" t="s">
        <v>58</v>
      </c>
      <c r="E1169" s="39" t="s">
        <v>154</v>
      </c>
    </row>
    <row r="1170" spans="1:16" ht="12.75">
      <c r="A1170" t="s">
        <v>50</v>
      </c>
      <c s="34" t="s">
        <v>1318</v>
      </c>
      <c s="34" t="s">
        <v>1071</v>
      </c>
      <c s="35" t="s">
        <v>5</v>
      </c>
      <c s="6" t="s">
        <v>1072</v>
      </c>
      <c s="36" t="s">
        <v>54</v>
      </c>
      <c s="37">
        <v>2</v>
      </c>
      <c s="36">
        <v>0</v>
      </c>
      <c s="36">
        <f>ROUND(G1170*H1170,6)</f>
      </c>
      <c r="L1170" s="38">
        <v>0</v>
      </c>
      <c s="32">
        <f>ROUND(ROUND(L1170,2)*ROUND(G1170,3),2)</f>
      </c>
      <c s="36" t="s">
        <v>55</v>
      </c>
      <c>
        <f>(M1170*21)/100</f>
      </c>
      <c t="s">
        <v>28</v>
      </c>
    </row>
    <row r="1171" spans="1:5" ht="12.75">
      <c r="A1171" s="35" t="s">
        <v>56</v>
      </c>
      <c r="E1171" s="39" t="s">
        <v>1072</v>
      </c>
    </row>
    <row r="1172" spans="1:5" ht="12.75">
      <c r="A1172" s="35" t="s">
        <v>57</v>
      </c>
      <c r="E1172" s="40" t="s">
        <v>5</v>
      </c>
    </row>
    <row r="1173" spans="1:5" ht="191.25">
      <c r="A1173" t="s">
        <v>58</v>
      </c>
      <c r="E1173" s="39" t="s">
        <v>1073</v>
      </c>
    </row>
    <row r="1174" spans="1:16" ht="12.75">
      <c r="A1174" t="s">
        <v>50</v>
      </c>
      <c s="34" t="s">
        <v>1319</v>
      </c>
      <c s="34" t="s">
        <v>127</v>
      </c>
      <c s="35" t="s">
        <v>5</v>
      </c>
      <c s="6" t="s">
        <v>1075</v>
      </c>
      <c s="36" t="s">
        <v>54</v>
      </c>
      <c s="37">
        <v>2</v>
      </c>
      <c s="36">
        <v>0</v>
      </c>
      <c s="36">
        <f>ROUND(G1174*H1174,6)</f>
      </c>
      <c r="L1174" s="38">
        <v>0</v>
      </c>
      <c s="32">
        <f>ROUND(ROUND(L1174,2)*ROUND(G1174,3),2)</f>
      </c>
      <c s="36" t="s">
        <v>62</v>
      </c>
      <c>
        <f>(M1174*21)/100</f>
      </c>
      <c t="s">
        <v>28</v>
      </c>
    </row>
    <row r="1175" spans="1:5" ht="12.75">
      <c r="A1175" s="35" t="s">
        <v>56</v>
      </c>
      <c r="E1175" s="39" t="s">
        <v>1075</v>
      </c>
    </row>
    <row r="1176" spans="1:5" ht="12.75">
      <c r="A1176" s="35" t="s">
        <v>57</v>
      </c>
      <c r="E1176" s="40" t="s">
        <v>5</v>
      </c>
    </row>
    <row r="1177" spans="1:5" ht="89.25">
      <c r="A1177" t="s">
        <v>58</v>
      </c>
      <c r="E1177" s="39" t="s">
        <v>1076</v>
      </c>
    </row>
    <row r="1178" spans="1:16" ht="12.75">
      <c r="A1178" t="s">
        <v>50</v>
      </c>
      <c s="34" t="s">
        <v>1320</v>
      </c>
      <c s="34" t="s">
        <v>690</v>
      </c>
      <c s="35" t="s">
        <v>5</v>
      </c>
      <c s="6" t="s">
        <v>691</v>
      </c>
      <c s="36" t="s">
        <v>54</v>
      </c>
      <c s="37">
        <v>6</v>
      </c>
      <c s="36">
        <v>0</v>
      </c>
      <c s="36">
        <f>ROUND(G1178*H1178,6)</f>
      </c>
      <c r="L1178" s="38">
        <v>0</v>
      </c>
      <c s="32">
        <f>ROUND(ROUND(L1178,2)*ROUND(G1178,3),2)</f>
      </c>
      <c s="36" t="s">
        <v>55</v>
      </c>
      <c>
        <f>(M1178*21)/100</f>
      </c>
      <c t="s">
        <v>28</v>
      </c>
    </row>
    <row r="1179" spans="1:5" ht="12.75">
      <c r="A1179" s="35" t="s">
        <v>56</v>
      </c>
      <c r="E1179" s="39" t="s">
        <v>691</v>
      </c>
    </row>
    <row r="1180" spans="1:5" ht="12.75">
      <c r="A1180" s="35" t="s">
        <v>57</v>
      </c>
      <c r="E1180" s="40" t="s">
        <v>5</v>
      </c>
    </row>
    <row r="1181" spans="1:5" ht="191.25">
      <c r="A1181" t="s">
        <v>58</v>
      </c>
      <c r="E1181" s="39" t="s">
        <v>692</v>
      </c>
    </row>
    <row r="1182" spans="1:16" ht="12.75">
      <c r="A1182" t="s">
        <v>50</v>
      </c>
      <c s="34" t="s">
        <v>1321</v>
      </c>
      <c s="34" t="s">
        <v>152</v>
      </c>
      <c s="35" t="s">
        <v>5</v>
      </c>
      <c s="6" t="s">
        <v>1087</v>
      </c>
      <c s="36" t="s">
        <v>54</v>
      </c>
      <c s="37">
        <v>6</v>
      </c>
      <c s="36">
        <v>0</v>
      </c>
      <c s="36">
        <f>ROUND(G1182*H1182,6)</f>
      </c>
      <c r="L1182" s="38">
        <v>0</v>
      </c>
      <c s="32">
        <f>ROUND(ROUND(L1182,2)*ROUND(G1182,3),2)</f>
      </c>
      <c s="36" t="s">
        <v>62</v>
      </c>
      <c>
        <f>(M1182*21)/100</f>
      </c>
      <c t="s">
        <v>28</v>
      </c>
    </row>
    <row r="1183" spans="1:5" ht="12.75">
      <c r="A1183" s="35" t="s">
        <v>56</v>
      </c>
      <c r="E1183" s="39" t="s">
        <v>1087</v>
      </c>
    </row>
    <row r="1184" spans="1:5" ht="12.75">
      <c r="A1184" s="35" t="s">
        <v>57</v>
      </c>
      <c r="E1184" s="40" t="s">
        <v>5</v>
      </c>
    </row>
    <row r="1185" spans="1:5" ht="89.25">
      <c r="A1185" t="s">
        <v>58</v>
      </c>
      <c r="E1185" s="39" t="s">
        <v>1088</v>
      </c>
    </row>
    <row r="1186" spans="1:16" ht="12.75">
      <c r="A1186" t="s">
        <v>50</v>
      </c>
      <c s="34" t="s">
        <v>1322</v>
      </c>
      <c s="34" t="s">
        <v>1071</v>
      </c>
      <c s="35" t="s">
        <v>51</v>
      </c>
      <c s="6" t="s">
        <v>1072</v>
      </c>
      <c s="36" t="s">
        <v>54</v>
      </c>
      <c s="37">
        <v>3</v>
      </c>
      <c s="36">
        <v>0</v>
      </c>
      <c s="36">
        <f>ROUND(G1186*H1186,6)</f>
      </c>
      <c r="L1186" s="38">
        <v>0</v>
      </c>
      <c s="32">
        <f>ROUND(ROUND(L1186,2)*ROUND(G1186,3),2)</f>
      </c>
      <c s="36" t="s">
        <v>55</v>
      </c>
      <c>
        <f>(M1186*21)/100</f>
      </c>
      <c t="s">
        <v>28</v>
      </c>
    </row>
    <row r="1187" spans="1:5" ht="12.75">
      <c r="A1187" s="35" t="s">
        <v>56</v>
      </c>
      <c r="E1187" s="39" t="s">
        <v>1072</v>
      </c>
    </row>
    <row r="1188" spans="1:5" ht="12.75">
      <c r="A1188" s="35" t="s">
        <v>57</v>
      </c>
      <c r="E1188" s="40" t="s">
        <v>5</v>
      </c>
    </row>
    <row r="1189" spans="1:5" ht="191.25">
      <c r="A1189" t="s">
        <v>58</v>
      </c>
      <c r="E1189" s="39" t="s">
        <v>1073</v>
      </c>
    </row>
    <row r="1190" spans="1:16" ht="12.75">
      <c r="A1190" t="s">
        <v>50</v>
      </c>
      <c s="34" t="s">
        <v>1323</v>
      </c>
      <c s="34" t="s">
        <v>1141</v>
      </c>
      <c s="35" t="s">
        <v>5</v>
      </c>
      <c s="6" t="s">
        <v>1142</v>
      </c>
      <c s="36" t="s">
        <v>54</v>
      </c>
      <c s="37">
        <v>1</v>
      </c>
      <c s="36">
        <v>0</v>
      </c>
      <c s="36">
        <f>ROUND(G1190*H1190,6)</f>
      </c>
      <c r="L1190" s="38">
        <v>0</v>
      </c>
      <c s="32">
        <f>ROUND(ROUND(L1190,2)*ROUND(G1190,3),2)</f>
      </c>
      <c s="36" t="s">
        <v>55</v>
      </c>
      <c>
        <f>(M1190*21)/100</f>
      </c>
      <c t="s">
        <v>28</v>
      </c>
    </row>
    <row r="1191" spans="1:5" ht="12.75">
      <c r="A1191" s="35" t="s">
        <v>56</v>
      </c>
      <c r="E1191" s="39" t="s">
        <v>1142</v>
      </c>
    </row>
    <row r="1192" spans="1:5" ht="12.75">
      <c r="A1192" s="35" t="s">
        <v>57</v>
      </c>
      <c r="E1192" s="40" t="s">
        <v>5</v>
      </c>
    </row>
    <row r="1193" spans="1:5" ht="89.25">
      <c r="A1193" t="s">
        <v>58</v>
      </c>
      <c r="E1193" s="39" t="s">
        <v>1143</v>
      </c>
    </row>
    <row r="1194" spans="1:16" ht="12.75">
      <c r="A1194" t="s">
        <v>50</v>
      </c>
      <c s="34" t="s">
        <v>1324</v>
      </c>
      <c s="34" t="s">
        <v>1082</v>
      </c>
      <c s="35" t="s">
        <v>5</v>
      </c>
      <c s="6" t="s">
        <v>1083</v>
      </c>
      <c s="36" t="s">
        <v>244</v>
      </c>
      <c s="37">
        <v>2</v>
      </c>
      <c s="36">
        <v>0</v>
      </c>
      <c s="36">
        <f>ROUND(G1194*H1194,6)</f>
      </c>
      <c r="L1194" s="38">
        <v>0</v>
      </c>
      <c s="32">
        <f>ROUND(ROUND(L1194,2)*ROUND(G1194,3),2)</f>
      </c>
      <c s="36" t="s">
        <v>62</v>
      </c>
      <c>
        <f>(M1194*21)/100</f>
      </c>
      <c t="s">
        <v>28</v>
      </c>
    </row>
    <row r="1195" spans="1:5" ht="12.75">
      <c r="A1195" s="35" t="s">
        <v>56</v>
      </c>
      <c r="E1195" s="39" t="s">
        <v>1083</v>
      </c>
    </row>
    <row r="1196" spans="1:5" ht="12.75">
      <c r="A1196" s="35" t="s">
        <v>57</v>
      </c>
      <c r="E1196" s="40" t="s">
        <v>5</v>
      </c>
    </row>
    <row r="1197" spans="1:5" ht="89.25">
      <c r="A1197" t="s">
        <v>58</v>
      </c>
      <c r="E1197" s="39" t="s">
        <v>1084</v>
      </c>
    </row>
    <row r="1198" spans="1:16" ht="12.75">
      <c r="A1198" t="s">
        <v>50</v>
      </c>
      <c s="34" t="s">
        <v>1325</v>
      </c>
      <c s="34" t="s">
        <v>1145</v>
      </c>
      <c s="35" t="s">
        <v>5</v>
      </c>
      <c s="6" t="s">
        <v>1146</v>
      </c>
      <c s="36" t="s">
        <v>54</v>
      </c>
      <c s="37">
        <v>1</v>
      </c>
      <c s="36">
        <v>0</v>
      </c>
      <c s="36">
        <f>ROUND(G1198*H1198,6)</f>
      </c>
      <c r="L1198" s="38">
        <v>0</v>
      </c>
      <c s="32">
        <f>ROUND(ROUND(L1198,2)*ROUND(G1198,3),2)</f>
      </c>
      <c s="36" t="s">
        <v>55</v>
      </c>
      <c>
        <f>(M1198*21)/100</f>
      </c>
      <c t="s">
        <v>28</v>
      </c>
    </row>
    <row r="1199" spans="1:5" ht="12.75">
      <c r="A1199" s="35" t="s">
        <v>56</v>
      </c>
      <c r="E1199" s="39" t="s">
        <v>1146</v>
      </c>
    </row>
    <row r="1200" spans="1:5" ht="12.75">
      <c r="A1200" s="35" t="s">
        <v>57</v>
      </c>
      <c r="E1200" s="40" t="s">
        <v>5</v>
      </c>
    </row>
    <row r="1201" spans="1:5" ht="191.25">
      <c r="A1201" t="s">
        <v>58</v>
      </c>
      <c r="E1201" s="39" t="s">
        <v>1147</v>
      </c>
    </row>
    <row r="1202" spans="1:16" ht="12.75">
      <c r="A1202" t="s">
        <v>50</v>
      </c>
      <c s="34" t="s">
        <v>1326</v>
      </c>
      <c s="34" t="s">
        <v>1149</v>
      </c>
      <c s="35" t="s">
        <v>5</v>
      </c>
      <c s="6" t="s">
        <v>1150</v>
      </c>
      <c s="36" t="s">
        <v>54</v>
      </c>
      <c s="37">
        <v>1</v>
      </c>
      <c s="36">
        <v>0</v>
      </c>
      <c s="36">
        <f>ROUND(G1202*H1202,6)</f>
      </c>
      <c r="L1202" s="38">
        <v>0</v>
      </c>
      <c s="32">
        <f>ROUND(ROUND(L1202,2)*ROUND(G1202,3),2)</f>
      </c>
      <c s="36" t="s">
        <v>55</v>
      </c>
      <c>
        <f>(M1202*21)/100</f>
      </c>
      <c t="s">
        <v>28</v>
      </c>
    </row>
    <row r="1203" spans="1:5" ht="12.75">
      <c r="A1203" s="35" t="s">
        <v>56</v>
      </c>
      <c r="E1203" s="39" t="s">
        <v>1150</v>
      </c>
    </row>
    <row r="1204" spans="1:5" ht="12.75">
      <c r="A1204" s="35" t="s">
        <v>57</v>
      </c>
      <c r="E1204" s="40" t="s">
        <v>5</v>
      </c>
    </row>
    <row r="1205" spans="1:5" ht="89.25">
      <c r="A1205" t="s">
        <v>58</v>
      </c>
      <c r="E1205" s="39" t="s">
        <v>1151</v>
      </c>
    </row>
    <row r="1206" spans="1:16" ht="12.75">
      <c r="A1206" t="s">
        <v>50</v>
      </c>
      <c s="34" t="s">
        <v>1327</v>
      </c>
      <c s="34" t="s">
        <v>160</v>
      </c>
      <c s="35" t="s">
        <v>5</v>
      </c>
      <c s="6" t="s">
        <v>161</v>
      </c>
      <c s="36" t="s">
        <v>54</v>
      </c>
      <c s="37">
        <v>1</v>
      </c>
      <c s="36">
        <v>0</v>
      </c>
      <c s="36">
        <f>ROUND(G1206*H1206,6)</f>
      </c>
      <c r="L1206" s="38">
        <v>0</v>
      </c>
      <c s="32">
        <f>ROUND(ROUND(L1206,2)*ROUND(G1206,3),2)</f>
      </c>
      <c s="36" t="s">
        <v>55</v>
      </c>
      <c>
        <f>(M1206*21)/100</f>
      </c>
      <c t="s">
        <v>28</v>
      </c>
    </row>
    <row r="1207" spans="1:5" ht="12.75">
      <c r="A1207" s="35" t="s">
        <v>56</v>
      </c>
      <c r="E1207" s="39" t="s">
        <v>161</v>
      </c>
    </row>
    <row r="1208" spans="1:5" ht="12.75">
      <c r="A1208" s="35" t="s">
        <v>57</v>
      </c>
      <c r="E1208" s="40" t="s">
        <v>5</v>
      </c>
    </row>
    <row r="1209" spans="1:5" ht="191.25">
      <c r="A1209" t="s">
        <v>58</v>
      </c>
      <c r="E1209" s="39" t="s">
        <v>162</v>
      </c>
    </row>
    <row r="1210" spans="1:16" ht="25.5">
      <c r="A1210" t="s">
        <v>50</v>
      </c>
      <c s="34" t="s">
        <v>1328</v>
      </c>
      <c s="34" t="s">
        <v>1154</v>
      </c>
      <c s="35" t="s">
        <v>5</v>
      </c>
      <c s="6" t="s">
        <v>1155</v>
      </c>
      <c s="36" t="s">
        <v>54</v>
      </c>
      <c s="37">
        <v>1</v>
      </c>
      <c s="36">
        <v>0</v>
      </c>
      <c s="36">
        <f>ROUND(G1210*H1210,6)</f>
      </c>
      <c r="L1210" s="38">
        <v>0</v>
      </c>
      <c s="32">
        <f>ROUND(ROUND(L1210,2)*ROUND(G1210,3),2)</f>
      </c>
      <c s="36" t="s">
        <v>62</v>
      </c>
      <c>
        <f>(M1210*21)/100</f>
      </c>
      <c t="s">
        <v>28</v>
      </c>
    </row>
    <row r="1211" spans="1:5" ht="25.5">
      <c r="A1211" s="35" t="s">
        <v>56</v>
      </c>
      <c r="E1211" s="39" t="s">
        <v>1155</v>
      </c>
    </row>
    <row r="1212" spans="1:5" ht="12.75">
      <c r="A1212" s="35" t="s">
        <v>57</v>
      </c>
      <c r="E1212" s="40" t="s">
        <v>5</v>
      </c>
    </row>
    <row r="1213" spans="1:5" ht="140.25">
      <c r="A1213" t="s">
        <v>58</v>
      </c>
      <c r="E1213" s="39" t="s">
        <v>1156</v>
      </c>
    </row>
    <row r="1214" spans="1:13" ht="12.75">
      <c r="A1214" t="s">
        <v>47</v>
      </c>
      <c r="C1214" s="31" t="s">
        <v>1329</v>
      </c>
      <c r="E1214" s="33" t="s">
        <v>1191</v>
      </c>
      <c r="J1214" s="32">
        <f>0</f>
      </c>
      <c s="32">
        <f>0</f>
      </c>
      <c s="32">
        <f>0+L1215+L1219+L1223+L1227+L1231+L1235+L1239+L1243+L1247+L1251+L1255+L1259+L1263+L1267+L1271+L1275+L1279</f>
      </c>
      <c s="32">
        <f>0+M1215+M1219+M1223+M1227+M1231+M1235+M1239+M1243+M1247+M1251+M1255+M1259+M1263+M1267+M1271+M1275+M1279</f>
      </c>
    </row>
    <row r="1215" spans="1:16" ht="12.75">
      <c r="A1215" t="s">
        <v>50</v>
      </c>
      <c s="34" t="s">
        <v>1330</v>
      </c>
      <c s="34" t="s">
        <v>723</v>
      </c>
      <c s="35" t="s">
        <v>5</v>
      </c>
      <c s="6" t="s">
        <v>724</v>
      </c>
      <c s="36" t="s">
        <v>54</v>
      </c>
      <c s="37">
        <v>1</v>
      </c>
      <c s="36">
        <v>0</v>
      </c>
      <c s="36">
        <f>ROUND(G1215*H1215,6)</f>
      </c>
      <c r="L1215" s="38">
        <v>0</v>
      </c>
      <c s="32">
        <f>ROUND(ROUND(L1215,2)*ROUND(G1215,3),2)</f>
      </c>
      <c s="36" t="s">
        <v>55</v>
      </c>
      <c>
        <f>(M1215*21)/100</f>
      </c>
      <c t="s">
        <v>28</v>
      </c>
    </row>
    <row r="1216" spans="1:5" ht="12.75">
      <c r="A1216" s="35" t="s">
        <v>56</v>
      </c>
      <c r="E1216" s="39" t="s">
        <v>724</v>
      </c>
    </row>
    <row r="1217" spans="1:5" ht="12.75">
      <c r="A1217" s="35" t="s">
        <v>57</v>
      </c>
      <c r="E1217" s="40" t="s">
        <v>5</v>
      </c>
    </row>
    <row r="1218" spans="1:5" ht="140.25">
      <c r="A1218" t="s">
        <v>58</v>
      </c>
      <c r="E1218" s="39" t="s">
        <v>725</v>
      </c>
    </row>
    <row r="1219" spans="1:16" ht="12.75">
      <c r="A1219" t="s">
        <v>50</v>
      </c>
      <c s="34" t="s">
        <v>1331</v>
      </c>
      <c s="34" t="s">
        <v>1249</v>
      </c>
      <c s="35" t="s">
        <v>5</v>
      </c>
      <c s="6" t="s">
        <v>1250</v>
      </c>
      <c s="36" t="s">
        <v>54</v>
      </c>
      <c s="37">
        <v>1</v>
      </c>
      <c s="36">
        <v>0</v>
      </c>
      <c s="36">
        <f>ROUND(G1219*H1219,6)</f>
      </c>
      <c r="L1219" s="38">
        <v>0</v>
      </c>
      <c s="32">
        <f>ROUND(ROUND(L1219,2)*ROUND(G1219,3),2)</f>
      </c>
      <c s="36" t="s">
        <v>62</v>
      </c>
      <c>
        <f>(M1219*21)/100</f>
      </c>
      <c t="s">
        <v>28</v>
      </c>
    </row>
    <row r="1220" spans="1:5" ht="12.75">
      <c r="A1220" s="35" t="s">
        <v>56</v>
      </c>
      <c r="E1220" s="39" t="s">
        <v>1250</v>
      </c>
    </row>
    <row r="1221" spans="1:5" ht="12.75">
      <c r="A1221" s="35" t="s">
        <v>57</v>
      </c>
      <c r="E1221" s="40" t="s">
        <v>5</v>
      </c>
    </row>
    <row r="1222" spans="1:5" ht="89.25">
      <c r="A1222" t="s">
        <v>58</v>
      </c>
      <c r="E1222" s="39" t="s">
        <v>1251</v>
      </c>
    </row>
    <row r="1223" spans="1:16" ht="12.75">
      <c r="A1223" t="s">
        <v>50</v>
      </c>
      <c s="34" t="s">
        <v>1332</v>
      </c>
      <c s="34" t="s">
        <v>141</v>
      </c>
      <c s="35" t="s">
        <v>5</v>
      </c>
      <c s="6" t="s">
        <v>142</v>
      </c>
      <c s="36" t="s">
        <v>54</v>
      </c>
      <c s="37">
        <v>1</v>
      </c>
      <c s="36">
        <v>0</v>
      </c>
      <c s="36">
        <f>ROUND(G1223*H1223,6)</f>
      </c>
      <c r="L1223" s="38">
        <v>0</v>
      </c>
      <c s="32">
        <f>ROUND(ROUND(L1223,2)*ROUND(G1223,3),2)</f>
      </c>
      <c s="36" t="s">
        <v>55</v>
      </c>
      <c>
        <f>(M1223*21)/100</f>
      </c>
      <c t="s">
        <v>28</v>
      </c>
    </row>
    <row r="1224" spans="1:5" ht="12.75">
      <c r="A1224" s="35" t="s">
        <v>56</v>
      </c>
      <c r="E1224" s="39" t="s">
        <v>142</v>
      </c>
    </row>
    <row r="1225" spans="1:5" ht="12.75">
      <c r="A1225" s="35" t="s">
        <v>57</v>
      </c>
      <c r="E1225" s="40" t="s">
        <v>5</v>
      </c>
    </row>
    <row r="1226" spans="1:5" ht="191.25">
      <c r="A1226" t="s">
        <v>58</v>
      </c>
      <c r="E1226" s="39" t="s">
        <v>143</v>
      </c>
    </row>
    <row r="1227" spans="1:16" ht="12.75">
      <c r="A1227" t="s">
        <v>50</v>
      </c>
      <c s="34" t="s">
        <v>1333</v>
      </c>
      <c s="34" t="s">
        <v>1065</v>
      </c>
      <c s="35" t="s">
        <v>5</v>
      </c>
      <c s="6" t="s">
        <v>1066</v>
      </c>
      <c s="36" t="s">
        <v>244</v>
      </c>
      <c s="37">
        <v>1</v>
      </c>
      <c s="36">
        <v>0</v>
      </c>
      <c s="36">
        <f>ROUND(G1227*H1227,6)</f>
      </c>
      <c r="L1227" s="38">
        <v>0</v>
      </c>
      <c s="32">
        <f>ROUND(ROUND(L1227,2)*ROUND(G1227,3),2)</f>
      </c>
      <c s="36" t="s">
        <v>62</v>
      </c>
      <c>
        <f>(M1227*21)/100</f>
      </c>
      <c t="s">
        <v>28</v>
      </c>
    </row>
    <row r="1228" spans="1:5" ht="12.75">
      <c r="A1228" s="35" t="s">
        <v>56</v>
      </c>
      <c r="E1228" s="39" t="s">
        <v>1066</v>
      </c>
    </row>
    <row r="1229" spans="1:5" ht="12.75">
      <c r="A1229" s="35" t="s">
        <v>57</v>
      </c>
      <c r="E1229" s="40" t="s">
        <v>5</v>
      </c>
    </row>
    <row r="1230" spans="1:5" ht="89.25">
      <c r="A1230" t="s">
        <v>58</v>
      </c>
      <c r="E1230" s="39" t="s">
        <v>1067</v>
      </c>
    </row>
    <row r="1231" spans="1:16" ht="12.75">
      <c r="A1231" t="s">
        <v>50</v>
      </c>
      <c s="34" t="s">
        <v>1334</v>
      </c>
      <c s="34" t="s">
        <v>149</v>
      </c>
      <c s="35" t="s">
        <v>5</v>
      </c>
      <c s="6" t="s">
        <v>142</v>
      </c>
      <c s="36" t="s">
        <v>54</v>
      </c>
      <c s="37">
        <v>1</v>
      </c>
      <c s="36">
        <v>0</v>
      </c>
      <c s="36">
        <f>ROUND(G1231*H1231,6)</f>
      </c>
      <c r="L1231" s="38">
        <v>0</v>
      </c>
      <c s="32">
        <f>ROUND(ROUND(L1231,2)*ROUND(G1231,3),2)</f>
      </c>
      <c s="36" t="s">
        <v>55</v>
      </c>
      <c>
        <f>(M1231*21)/100</f>
      </c>
      <c t="s">
        <v>28</v>
      </c>
    </row>
    <row r="1232" spans="1:5" ht="12.75">
      <c r="A1232" s="35" t="s">
        <v>56</v>
      </c>
      <c r="E1232" s="39" t="s">
        <v>142</v>
      </c>
    </row>
    <row r="1233" spans="1:5" ht="12.75">
      <c r="A1233" s="35" t="s">
        <v>57</v>
      </c>
      <c r="E1233" s="40" t="s">
        <v>5</v>
      </c>
    </row>
    <row r="1234" spans="1:5" ht="191.25">
      <c r="A1234" t="s">
        <v>58</v>
      </c>
      <c r="E1234" s="39" t="s">
        <v>150</v>
      </c>
    </row>
    <row r="1235" spans="1:16" ht="12.75">
      <c r="A1235" t="s">
        <v>50</v>
      </c>
      <c s="34" t="s">
        <v>1335</v>
      </c>
      <c s="34" t="s">
        <v>1053</v>
      </c>
      <c s="35" t="s">
        <v>5</v>
      </c>
      <c s="6" t="s">
        <v>153</v>
      </c>
      <c s="36" t="s">
        <v>54</v>
      </c>
      <c s="37">
        <v>1</v>
      </c>
      <c s="36">
        <v>0</v>
      </c>
      <c s="36">
        <f>ROUND(G1235*H1235,6)</f>
      </c>
      <c r="L1235" s="38">
        <v>0</v>
      </c>
      <c s="32">
        <f>ROUND(ROUND(L1235,2)*ROUND(G1235,3),2)</f>
      </c>
      <c s="36" t="s">
        <v>62</v>
      </c>
      <c>
        <f>(M1235*21)/100</f>
      </c>
      <c t="s">
        <v>28</v>
      </c>
    </row>
    <row r="1236" spans="1:5" ht="12.75">
      <c r="A1236" s="35" t="s">
        <v>56</v>
      </c>
      <c r="E1236" s="39" t="s">
        <v>153</v>
      </c>
    </row>
    <row r="1237" spans="1:5" ht="12.75">
      <c r="A1237" s="35" t="s">
        <v>57</v>
      </c>
      <c r="E1237" s="40" t="s">
        <v>5</v>
      </c>
    </row>
    <row r="1238" spans="1:5" ht="89.25">
      <c r="A1238" t="s">
        <v>58</v>
      </c>
      <c r="E1238" s="39" t="s">
        <v>154</v>
      </c>
    </row>
    <row r="1239" spans="1:16" ht="12.75">
      <c r="A1239" t="s">
        <v>50</v>
      </c>
      <c s="34" t="s">
        <v>1336</v>
      </c>
      <c s="34" t="s">
        <v>1071</v>
      </c>
      <c s="35" t="s">
        <v>5</v>
      </c>
      <c s="6" t="s">
        <v>1072</v>
      </c>
      <c s="36" t="s">
        <v>54</v>
      </c>
      <c s="37">
        <v>2</v>
      </c>
      <c s="36">
        <v>0</v>
      </c>
      <c s="36">
        <f>ROUND(G1239*H1239,6)</f>
      </c>
      <c r="L1239" s="38">
        <v>0</v>
      </c>
      <c s="32">
        <f>ROUND(ROUND(L1239,2)*ROUND(G1239,3),2)</f>
      </c>
      <c s="36" t="s">
        <v>55</v>
      </c>
      <c>
        <f>(M1239*21)/100</f>
      </c>
      <c t="s">
        <v>28</v>
      </c>
    </row>
    <row r="1240" spans="1:5" ht="12.75">
      <c r="A1240" s="35" t="s">
        <v>56</v>
      </c>
      <c r="E1240" s="39" t="s">
        <v>1072</v>
      </c>
    </row>
    <row r="1241" spans="1:5" ht="12.75">
      <c r="A1241" s="35" t="s">
        <v>57</v>
      </c>
      <c r="E1241" s="40" t="s">
        <v>5</v>
      </c>
    </row>
    <row r="1242" spans="1:5" ht="191.25">
      <c r="A1242" t="s">
        <v>58</v>
      </c>
      <c r="E1242" s="39" t="s">
        <v>1073</v>
      </c>
    </row>
    <row r="1243" spans="1:16" ht="12.75">
      <c r="A1243" t="s">
        <v>50</v>
      </c>
      <c s="34" t="s">
        <v>1337</v>
      </c>
      <c s="34" t="s">
        <v>127</v>
      </c>
      <c s="35" t="s">
        <v>5</v>
      </c>
      <c s="6" t="s">
        <v>1075</v>
      </c>
      <c s="36" t="s">
        <v>54</v>
      </c>
      <c s="37">
        <v>2</v>
      </c>
      <c s="36">
        <v>0</v>
      </c>
      <c s="36">
        <f>ROUND(G1243*H1243,6)</f>
      </c>
      <c r="L1243" s="38">
        <v>0</v>
      </c>
      <c s="32">
        <f>ROUND(ROUND(L1243,2)*ROUND(G1243,3),2)</f>
      </c>
      <c s="36" t="s">
        <v>62</v>
      </c>
      <c>
        <f>(M1243*21)/100</f>
      </c>
      <c t="s">
        <v>28</v>
      </c>
    </row>
    <row r="1244" spans="1:5" ht="12.75">
      <c r="A1244" s="35" t="s">
        <v>56</v>
      </c>
      <c r="E1244" s="39" t="s">
        <v>1075</v>
      </c>
    </row>
    <row r="1245" spans="1:5" ht="12.75">
      <c r="A1245" s="35" t="s">
        <v>57</v>
      </c>
      <c r="E1245" s="40" t="s">
        <v>5</v>
      </c>
    </row>
    <row r="1246" spans="1:5" ht="89.25">
      <c r="A1246" t="s">
        <v>58</v>
      </c>
      <c r="E1246" s="39" t="s">
        <v>1076</v>
      </c>
    </row>
    <row r="1247" spans="1:16" ht="12.75">
      <c r="A1247" t="s">
        <v>50</v>
      </c>
      <c s="34" t="s">
        <v>1338</v>
      </c>
      <c s="34" t="s">
        <v>1071</v>
      </c>
      <c s="35" t="s">
        <v>51</v>
      </c>
      <c s="6" t="s">
        <v>1072</v>
      </c>
      <c s="36" t="s">
        <v>54</v>
      </c>
      <c s="37">
        <v>1</v>
      </c>
      <c s="36">
        <v>0</v>
      </c>
      <c s="36">
        <f>ROUND(G1247*H1247,6)</f>
      </c>
      <c r="L1247" s="38">
        <v>0</v>
      </c>
      <c s="32">
        <f>ROUND(ROUND(L1247,2)*ROUND(G1247,3),2)</f>
      </c>
      <c s="36" t="s">
        <v>55</v>
      </c>
      <c>
        <f>(M1247*21)/100</f>
      </c>
      <c t="s">
        <v>28</v>
      </c>
    </row>
    <row r="1248" spans="1:5" ht="12.75">
      <c r="A1248" s="35" t="s">
        <v>56</v>
      </c>
      <c r="E1248" s="39" t="s">
        <v>1072</v>
      </c>
    </row>
    <row r="1249" spans="1:5" ht="12.75">
      <c r="A1249" s="35" t="s">
        <v>57</v>
      </c>
      <c r="E1249" s="40" t="s">
        <v>5</v>
      </c>
    </row>
    <row r="1250" spans="1:5" ht="191.25">
      <c r="A1250" t="s">
        <v>58</v>
      </c>
      <c r="E1250" s="39" t="s">
        <v>1073</v>
      </c>
    </row>
    <row r="1251" spans="1:16" ht="12.75">
      <c r="A1251" t="s">
        <v>50</v>
      </c>
      <c s="34" t="s">
        <v>1339</v>
      </c>
      <c s="34" t="s">
        <v>1082</v>
      </c>
      <c s="35" t="s">
        <v>5</v>
      </c>
      <c s="6" t="s">
        <v>1083</v>
      </c>
      <c s="36" t="s">
        <v>244</v>
      </c>
      <c s="37">
        <v>1</v>
      </c>
      <c s="36">
        <v>0</v>
      </c>
      <c s="36">
        <f>ROUND(G1251*H1251,6)</f>
      </c>
      <c r="L1251" s="38">
        <v>0</v>
      </c>
      <c s="32">
        <f>ROUND(ROUND(L1251,2)*ROUND(G1251,3),2)</f>
      </c>
      <c s="36" t="s">
        <v>62</v>
      </c>
      <c>
        <f>(M1251*21)/100</f>
      </c>
      <c t="s">
        <v>28</v>
      </c>
    </row>
    <row r="1252" spans="1:5" ht="12.75">
      <c r="A1252" s="35" t="s">
        <v>56</v>
      </c>
      <c r="E1252" s="39" t="s">
        <v>1083</v>
      </c>
    </row>
    <row r="1253" spans="1:5" ht="12.75">
      <c r="A1253" s="35" t="s">
        <v>57</v>
      </c>
      <c r="E1253" s="40" t="s">
        <v>5</v>
      </c>
    </row>
    <row r="1254" spans="1:5" ht="89.25">
      <c r="A1254" t="s">
        <v>58</v>
      </c>
      <c r="E1254" s="39" t="s">
        <v>1084</v>
      </c>
    </row>
    <row r="1255" spans="1:16" ht="12.75">
      <c r="A1255" t="s">
        <v>50</v>
      </c>
      <c s="34" t="s">
        <v>1340</v>
      </c>
      <c s="34" t="s">
        <v>103</v>
      </c>
      <c s="35" t="s">
        <v>5</v>
      </c>
      <c s="6" t="s">
        <v>104</v>
      </c>
      <c s="36" t="s">
        <v>54</v>
      </c>
      <c s="37">
        <v>1</v>
      </c>
      <c s="36">
        <v>0</v>
      </c>
      <c s="36">
        <f>ROUND(G1255*H1255,6)</f>
      </c>
      <c r="L1255" s="38">
        <v>0</v>
      </c>
      <c s="32">
        <f>ROUND(ROUND(L1255,2)*ROUND(G1255,3),2)</f>
      </c>
      <c s="36" t="s">
        <v>55</v>
      </c>
      <c>
        <f>(M1255*21)/100</f>
      </c>
      <c t="s">
        <v>28</v>
      </c>
    </row>
    <row r="1256" spans="1:5" ht="12.75">
      <c r="A1256" s="35" t="s">
        <v>56</v>
      </c>
      <c r="E1256" s="39" t="s">
        <v>104</v>
      </c>
    </row>
    <row r="1257" spans="1:5" ht="12.75">
      <c r="A1257" s="35" t="s">
        <v>57</v>
      </c>
      <c r="E1257" s="40" t="s">
        <v>5</v>
      </c>
    </row>
    <row r="1258" spans="1:5" ht="191.25">
      <c r="A1258" t="s">
        <v>58</v>
      </c>
      <c r="E1258" s="39" t="s">
        <v>105</v>
      </c>
    </row>
    <row r="1259" spans="1:16" ht="12.75">
      <c r="A1259" t="s">
        <v>50</v>
      </c>
      <c s="34" t="s">
        <v>1341</v>
      </c>
      <c s="34" t="s">
        <v>178</v>
      </c>
      <c s="35" t="s">
        <v>5</v>
      </c>
      <c s="6" t="s">
        <v>1159</v>
      </c>
      <c s="36" t="s">
        <v>54</v>
      </c>
      <c s="37">
        <v>1</v>
      </c>
      <c s="36">
        <v>0</v>
      </c>
      <c s="36">
        <f>ROUND(G1259*H1259,6)</f>
      </c>
      <c r="L1259" s="38">
        <v>0</v>
      </c>
      <c s="32">
        <f>ROUND(ROUND(L1259,2)*ROUND(G1259,3),2)</f>
      </c>
      <c s="36" t="s">
        <v>62</v>
      </c>
      <c>
        <f>(M1259*21)/100</f>
      </c>
      <c t="s">
        <v>28</v>
      </c>
    </row>
    <row r="1260" spans="1:5" ht="12.75">
      <c r="A1260" s="35" t="s">
        <v>56</v>
      </c>
      <c r="E1260" s="39" t="s">
        <v>1159</v>
      </c>
    </row>
    <row r="1261" spans="1:5" ht="12.75">
      <c r="A1261" s="35" t="s">
        <v>57</v>
      </c>
      <c r="E1261" s="40" t="s">
        <v>5</v>
      </c>
    </row>
    <row r="1262" spans="1:5" ht="89.25">
      <c r="A1262" t="s">
        <v>58</v>
      </c>
      <c r="E1262" s="39" t="s">
        <v>1204</v>
      </c>
    </row>
    <row r="1263" spans="1:16" ht="12.75">
      <c r="A1263" t="s">
        <v>50</v>
      </c>
      <c s="34" t="s">
        <v>1342</v>
      </c>
      <c s="34" t="s">
        <v>1098</v>
      </c>
      <c s="35" t="s">
        <v>5</v>
      </c>
      <c s="6" t="s">
        <v>994</v>
      </c>
      <c s="36" t="s">
        <v>244</v>
      </c>
      <c s="37">
        <v>1</v>
      </c>
      <c s="36">
        <v>0</v>
      </c>
      <c s="36">
        <f>ROUND(G1263*H1263,6)</f>
      </c>
      <c r="L1263" s="38">
        <v>0</v>
      </c>
      <c s="32">
        <f>ROUND(ROUND(L1263,2)*ROUND(G1263,3),2)</f>
      </c>
      <c s="36" t="s">
        <v>62</v>
      </c>
      <c>
        <f>(M1263*21)/100</f>
      </c>
      <c t="s">
        <v>28</v>
      </c>
    </row>
    <row r="1264" spans="1:5" ht="12.75">
      <c r="A1264" s="35" t="s">
        <v>56</v>
      </c>
      <c r="E1264" s="39" t="s">
        <v>994</v>
      </c>
    </row>
    <row r="1265" spans="1:5" ht="12.75">
      <c r="A1265" s="35" t="s">
        <v>57</v>
      </c>
      <c r="E1265" s="40" t="s">
        <v>5</v>
      </c>
    </row>
    <row r="1266" spans="1:5" ht="89.25">
      <c r="A1266" t="s">
        <v>58</v>
      </c>
      <c r="E1266" s="39" t="s">
        <v>995</v>
      </c>
    </row>
    <row r="1267" spans="1:16" ht="12.75">
      <c r="A1267" t="s">
        <v>50</v>
      </c>
      <c s="34" t="s">
        <v>1343</v>
      </c>
      <c s="34" t="s">
        <v>999</v>
      </c>
      <c s="35" t="s">
        <v>5</v>
      </c>
      <c s="6" t="s">
        <v>1000</v>
      </c>
      <c s="36" t="s">
        <v>54</v>
      </c>
      <c s="37">
        <v>1</v>
      </c>
      <c s="36">
        <v>0</v>
      </c>
      <c s="36">
        <f>ROUND(G1267*H1267,6)</f>
      </c>
      <c r="L1267" s="38">
        <v>0</v>
      </c>
      <c s="32">
        <f>ROUND(ROUND(L1267,2)*ROUND(G1267,3),2)</f>
      </c>
      <c s="36" t="s">
        <v>62</v>
      </c>
      <c>
        <f>(M1267*21)/100</f>
      </c>
      <c t="s">
        <v>28</v>
      </c>
    </row>
    <row r="1268" spans="1:5" ht="12.75">
      <c r="A1268" s="35" t="s">
        <v>56</v>
      </c>
      <c r="E1268" s="39" t="s">
        <v>1000</v>
      </c>
    </row>
    <row r="1269" spans="1:5" ht="12.75">
      <c r="A1269" s="35" t="s">
        <v>57</v>
      </c>
      <c r="E1269" s="40" t="s">
        <v>5</v>
      </c>
    </row>
    <row r="1270" spans="1:5" ht="89.25">
      <c r="A1270" t="s">
        <v>58</v>
      </c>
      <c r="E1270" s="39" t="s">
        <v>1001</v>
      </c>
    </row>
    <row r="1271" spans="1:16" ht="12.75">
      <c r="A1271" t="s">
        <v>50</v>
      </c>
      <c s="34" t="s">
        <v>1344</v>
      </c>
      <c s="34" t="s">
        <v>1163</v>
      </c>
      <c s="35" t="s">
        <v>5</v>
      </c>
      <c s="6" t="s">
        <v>1164</v>
      </c>
      <c s="36" t="s">
        <v>244</v>
      </c>
      <c s="37">
        <v>1</v>
      </c>
      <c s="36">
        <v>0</v>
      </c>
      <c s="36">
        <f>ROUND(G1271*H1271,6)</f>
      </c>
      <c r="L1271" s="38">
        <v>0</v>
      </c>
      <c s="32">
        <f>ROUND(ROUND(L1271,2)*ROUND(G1271,3),2)</f>
      </c>
      <c s="36" t="s">
        <v>62</v>
      </c>
      <c>
        <f>(M1271*21)/100</f>
      </c>
      <c t="s">
        <v>28</v>
      </c>
    </row>
    <row r="1272" spans="1:5" ht="12.75">
      <c r="A1272" s="35" t="s">
        <v>56</v>
      </c>
      <c r="E1272" s="39" t="s">
        <v>1164</v>
      </c>
    </row>
    <row r="1273" spans="1:5" ht="12.75">
      <c r="A1273" s="35" t="s">
        <v>57</v>
      </c>
      <c r="E1273" s="40" t="s">
        <v>5</v>
      </c>
    </row>
    <row r="1274" spans="1:5" ht="89.25">
      <c r="A1274" t="s">
        <v>58</v>
      </c>
      <c r="E1274" s="39" t="s">
        <v>1165</v>
      </c>
    </row>
    <row r="1275" spans="1:16" ht="12.75">
      <c r="A1275" t="s">
        <v>50</v>
      </c>
      <c s="34" t="s">
        <v>1345</v>
      </c>
      <c s="34" t="s">
        <v>103</v>
      </c>
      <c s="35" t="s">
        <v>51</v>
      </c>
      <c s="6" t="s">
        <v>104</v>
      </c>
      <c s="36" t="s">
        <v>54</v>
      </c>
      <c s="37">
        <v>1</v>
      </c>
      <c s="36">
        <v>0</v>
      </c>
      <c s="36">
        <f>ROUND(G1275*H1275,6)</f>
      </c>
      <c r="L1275" s="38">
        <v>0</v>
      </c>
      <c s="32">
        <f>ROUND(ROUND(L1275,2)*ROUND(G1275,3),2)</f>
      </c>
      <c s="36" t="s">
        <v>55</v>
      </c>
      <c>
        <f>(M1275*21)/100</f>
      </c>
      <c t="s">
        <v>28</v>
      </c>
    </row>
    <row r="1276" spans="1:5" ht="12.75">
      <c r="A1276" s="35" t="s">
        <v>56</v>
      </c>
      <c r="E1276" s="39" t="s">
        <v>104</v>
      </c>
    </row>
    <row r="1277" spans="1:5" ht="12.75">
      <c r="A1277" s="35" t="s">
        <v>57</v>
      </c>
      <c r="E1277" s="40" t="s">
        <v>5</v>
      </c>
    </row>
    <row r="1278" spans="1:5" ht="191.25">
      <c r="A1278" t="s">
        <v>58</v>
      </c>
      <c r="E1278" s="39" t="s">
        <v>105</v>
      </c>
    </row>
    <row r="1279" spans="1:16" ht="12.75">
      <c r="A1279" t="s">
        <v>50</v>
      </c>
      <c s="34" t="s">
        <v>1346</v>
      </c>
      <c s="34" t="s">
        <v>1168</v>
      </c>
      <c s="35" t="s">
        <v>5</v>
      </c>
      <c s="6" t="s">
        <v>1169</v>
      </c>
      <c s="36" t="s">
        <v>54</v>
      </c>
      <c s="37">
        <v>1</v>
      </c>
      <c s="36">
        <v>0</v>
      </c>
      <c s="36">
        <f>ROUND(G1279*H1279,6)</f>
      </c>
      <c r="L1279" s="38">
        <v>0</v>
      </c>
      <c s="32">
        <f>ROUND(ROUND(L1279,2)*ROUND(G1279,3),2)</f>
      </c>
      <c s="36" t="s">
        <v>62</v>
      </c>
      <c>
        <f>(M1279*21)/100</f>
      </c>
      <c t="s">
        <v>28</v>
      </c>
    </row>
    <row r="1280" spans="1:5" ht="12.75">
      <c r="A1280" s="35" t="s">
        <v>56</v>
      </c>
      <c r="E1280" s="39" t="s">
        <v>1169</v>
      </c>
    </row>
    <row r="1281" spans="1:5" ht="12.75">
      <c r="A1281" s="35" t="s">
        <v>57</v>
      </c>
      <c r="E1281" s="40" t="s">
        <v>5</v>
      </c>
    </row>
    <row r="1282" spans="1:5" ht="89.25">
      <c r="A1282" t="s">
        <v>58</v>
      </c>
      <c r="E1282" s="39" t="s">
        <v>1170</v>
      </c>
    </row>
    <row r="1283" spans="1:13" ht="12.75">
      <c r="A1283" t="s">
        <v>47</v>
      </c>
      <c r="C1283" s="31" t="s">
        <v>1347</v>
      </c>
      <c r="E1283" s="33" t="s">
        <v>1172</v>
      </c>
      <c r="J1283" s="32">
        <f>0</f>
      </c>
      <c s="32">
        <f>0</f>
      </c>
      <c s="32">
        <f>0+L1284+L1288+L1292+L1296+L1300+L1304+L1308+L1312+L1316+L1320+L1324+L1328+L1332+L1336+L1340+L1344+L1348</f>
      </c>
      <c s="32">
        <f>0+M1284+M1288+M1292+M1296+M1300+M1304+M1308+M1312+M1316+M1320+M1324+M1328+M1332+M1336+M1340+M1344+M1348</f>
      </c>
    </row>
    <row r="1284" spans="1:16" ht="12.75">
      <c r="A1284" t="s">
        <v>50</v>
      </c>
      <c s="34" t="s">
        <v>1348</v>
      </c>
      <c s="34" t="s">
        <v>723</v>
      </c>
      <c s="35" t="s">
        <v>5</v>
      </c>
      <c s="6" t="s">
        <v>724</v>
      </c>
      <c s="36" t="s">
        <v>54</v>
      </c>
      <c s="37">
        <v>1</v>
      </c>
      <c s="36">
        <v>0</v>
      </c>
      <c s="36">
        <f>ROUND(G1284*H1284,6)</f>
      </c>
      <c r="L1284" s="38">
        <v>0</v>
      </c>
      <c s="32">
        <f>ROUND(ROUND(L1284,2)*ROUND(G1284,3),2)</f>
      </c>
      <c s="36" t="s">
        <v>55</v>
      </c>
      <c>
        <f>(M1284*21)/100</f>
      </c>
      <c t="s">
        <v>28</v>
      </c>
    </row>
    <row r="1285" spans="1:5" ht="12.75">
      <c r="A1285" s="35" t="s">
        <v>56</v>
      </c>
      <c r="E1285" s="39" t="s">
        <v>724</v>
      </c>
    </row>
    <row r="1286" spans="1:5" ht="12.75">
      <c r="A1286" s="35" t="s">
        <v>57</v>
      </c>
      <c r="E1286" s="40" t="s">
        <v>5</v>
      </c>
    </row>
    <row r="1287" spans="1:5" ht="140.25">
      <c r="A1287" t="s">
        <v>58</v>
      </c>
      <c r="E1287" s="39" t="s">
        <v>725</v>
      </c>
    </row>
    <row r="1288" spans="1:16" ht="12.75">
      <c r="A1288" t="s">
        <v>50</v>
      </c>
      <c s="34" t="s">
        <v>1349</v>
      </c>
      <c s="34" t="s">
        <v>1249</v>
      </c>
      <c s="35" t="s">
        <v>5</v>
      </c>
      <c s="6" t="s">
        <v>1250</v>
      </c>
      <c s="36" t="s">
        <v>54</v>
      </c>
      <c s="37">
        <v>1</v>
      </c>
      <c s="36">
        <v>0</v>
      </c>
      <c s="36">
        <f>ROUND(G1288*H1288,6)</f>
      </c>
      <c r="L1288" s="38">
        <v>0</v>
      </c>
      <c s="32">
        <f>ROUND(ROUND(L1288,2)*ROUND(G1288,3),2)</f>
      </c>
      <c s="36" t="s">
        <v>62</v>
      </c>
      <c>
        <f>(M1288*21)/100</f>
      </c>
      <c t="s">
        <v>28</v>
      </c>
    </row>
    <row r="1289" spans="1:5" ht="12.75">
      <c r="A1289" s="35" t="s">
        <v>56</v>
      </c>
      <c r="E1289" s="39" t="s">
        <v>1250</v>
      </c>
    </row>
    <row r="1290" spans="1:5" ht="12.75">
      <c r="A1290" s="35" t="s">
        <v>57</v>
      </c>
      <c r="E1290" s="40" t="s">
        <v>5</v>
      </c>
    </row>
    <row r="1291" spans="1:5" ht="89.25">
      <c r="A1291" t="s">
        <v>58</v>
      </c>
      <c r="E1291" s="39" t="s">
        <v>1251</v>
      </c>
    </row>
    <row r="1292" spans="1:16" ht="12.75">
      <c r="A1292" t="s">
        <v>50</v>
      </c>
      <c s="34" t="s">
        <v>1350</v>
      </c>
      <c s="34" t="s">
        <v>141</v>
      </c>
      <c s="35" t="s">
        <v>5</v>
      </c>
      <c s="6" t="s">
        <v>142</v>
      </c>
      <c s="36" t="s">
        <v>54</v>
      </c>
      <c s="37">
        <v>1</v>
      </c>
      <c s="36">
        <v>0</v>
      </c>
      <c s="36">
        <f>ROUND(G1292*H1292,6)</f>
      </c>
      <c r="L1292" s="38">
        <v>0</v>
      </c>
      <c s="32">
        <f>ROUND(ROUND(L1292,2)*ROUND(G1292,3),2)</f>
      </c>
      <c s="36" t="s">
        <v>55</v>
      </c>
      <c>
        <f>(M1292*21)/100</f>
      </c>
      <c t="s">
        <v>28</v>
      </c>
    </row>
    <row r="1293" spans="1:5" ht="12.75">
      <c r="A1293" s="35" t="s">
        <v>56</v>
      </c>
      <c r="E1293" s="39" t="s">
        <v>142</v>
      </c>
    </row>
    <row r="1294" spans="1:5" ht="12.75">
      <c r="A1294" s="35" t="s">
        <v>57</v>
      </c>
      <c r="E1294" s="40" t="s">
        <v>5</v>
      </c>
    </row>
    <row r="1295" spans="1:5" ht="191.25">
      <c r="A1295" t="s">
        <v>58</v>
      </c>
      <c r="E1295" s="39" t="s">
        <v>143</v>
      </c>
    </row>
    <row r="1296" spans="1:16" ht="12.75">
      <c r="A1296" t="s">
        <v>50</v>
      </c>
      <c s="34" t="s">
        <v>1351</v>
      </c>
      <c s="34" t="s">
        <v>1065</v>
      </c>
      <c s="35" t="s">
        <v>5</v>
      </c>
      <c s="6" t="s">
        <v>1066</v>
      </c>
      <c s="36" t="s">
        <v>244</v>
      </c>
      <c s="37">
        <v>1</v>
      </c>
      <c s="36">
        <v>0</v>
      </c>
      <c s="36">
        <f>ROUND(G1296*H1296,6)</f>
      </c>
      <c r="L1296" s="38">
        <v>0</v>
      </c>
      <c s="32">
        <f>ROUND(ROUND(L1296,2)*ROUND(G1296,3),2)</f>
      </c>
      <c s="36" t="s">
        <v>62</v>
      </c>
      <c>
        <f>(M1296*21)/100</f>
      </c>
      <c t="s">
        <v>28</v>
      </c>
    </row>
    <row r="1297" spans="1:5" ht="12.75">
      <c r="A1297" s="35" t="s">
        <v>56</v>
      </c>
      <c r="E1297" s="39" t="s">
        <v>1066</v>
      </c>
    </row>
    <row r="1298" spans="1:5" ht="12.75">
      <c r="A1298" s="35" t="s">
        <v>57</v>
      </c>
      <c r="E1298" s="40" t="s">
        <v>5</v>
      </c>
    </row>
    <row r="1299" spans="1:5" ht="89.25">
      <c r="A1299" t="s">
        <v>58</v>
      </c>
      <c r="E1299" s="39" t="s">
        <v>1067</v>
      </c>
    </row>
    <row r="1300" spans="1:16" ht="12.75">
      <c r="A1300" t="s">
        <v>50</v>
      </c>
      <c s="34" t="s">
        <v>1352</v>
      </c>
      <c s="34" t="s">
        <v>149</v>
      </c>
      <c s="35" t="s">
        <v>5</v>
      </c>
      <c s="6" t="s">
        <v>142</v>
      </c>
      <c s="36" t="s">
        <v>54</v>
      </c>
      <c s="37">
        <v>1</v>
      </c>
      <c s="36">
        <v>0</v>
      </c>
      <c s="36">
        <f>ROUND(G1300*H1300,6)</f>
      </c>
      <c r="L1300" s="38">
        <v>0</v>
      </c>
      <c s="32">
        <f>ROUND(ROUND(L1300,2)*ROUND(G1300,3),2)</f>
      </c>
      <c s="36" t="s">
        <v>55</v>
      </c>
      <c>
        <f>(M1300*21)/100</f>
      </c>
      <c t="s">
        <v>28</v>
      </c>
    </row>
    <row r="1301" spans="1:5" ht="12.75">
      <c r="A1301" s="35" t="s">
        <v>56</v>
      </c>
      <c r="E1301" s="39" t="s">
        <v>142</v>
      </c>
    </row>
    <row r="1302" spans="1:5" ht="12.75">
      <c r="A1302" s="35" t="s">
        <v>57</v>
      </c>
      <c r="E1302" s="40" t="s">
        <v>5</v>
      </c>
    </row>
    <row r="1303" spans="1:5" ht="191.25">
      <c r="A1303" t="s">
        <v>58</v>
      </c>
      <c r="E1303" s="39" t="s">
        <v>150</v>
      </c>
    </row>
    <row r="1304" spans="1:16" ht="12.75">
      <c r="A1304" t="s">
        <v>50</v>
      </c>
      <c s="34" t="s">
        <v>1353</v>
      </c>
      <c s="34" t="s">
        <v>1053</v>
      </c>
      <c s="35" t="s">
        <v>5</v>
      </c>
      <c s="6" t="s">
        <v>153</v>
      </c>
      <c s="36" t="s">
        <v>54</v>
      </c>
      <c s="37">
        <v>1</v>
      </c>
      <c s="36">
        <v>0</v>
      </c>
      <c s="36">
        <f>ROUND(G1304*H1304,6)</f>
      </c>
      <c r="L1304" s="38">
        <v>0</v>
      </c>
      <c s="32">
        <f>ROUND(ROUND(L1304,2)*ROUND(G1304,3),2)</f>
      </c>
      <c s="36" t="s">
        <v>62</v>
      </c>
      <c>
        <f>(M1304*21)/100</f>
      </c>
      <c t="s">
        <v>28</v>
      </c>
    </row>
    <row r="1305" spans="1:5" ht="12.75">
      <c r="A1305" s="35" t="s">
        <v>56</v>
      </c>
      <c r="E1305" s="39" t="s">
        <v>153</v>
      </c>
    </row>
    <row r="1306" spans="1:5" ht="12.75">
      <c r="A1306" s="35" t="s">
        <v>57</v>
      </c>
      <c r="E1306" s="40" t="s">
        <v>5</v>
      </c>
    </row>
    <row r="1307" spans="1:5" ht="89.25">
      <c r="A1307" t="s">
        <v>58</v>
      </c>
      <c r="E1307" s="39" t="s">
        <v>154</v>
      </c>
    </row>
    <row r="1308" spans="1:16" ht="12.75">
      <c r="A1308" t="s">
        <v>50</v>
      </c>
      <c s="34" t="s">
        <v>1354</v>
      </c>
      <c s="34" t="s">
        <v>1071</v>
      </c>
      <c s="35" t="s">
        <v>5</v>
      </c>
      <c s="6" t="s">
        <v>1072</v>
      </c>
      <c s="36" t="s">
        <v>54</v>
      </c>
      <c s="37">
        <v>2</v>
      </c>
      <c s="36">
        <v>0</v>
      </c>
      <c s="36">
        <f>ROUND(G1308*H1308,6)</f>
      </c>
      <c r="L1308" s="38">
        <v>0</v>
      </c>
      <c s="32">
        <f>ROUND(ROUND(L1308,2)*ROUND(G1308,3),2)</f>
      </c>
      <c s="36" t="s">
        <v>55</v>
      </c>
      <c>
        <f>(M1308*21)/100</f>
      </c>
      <c t="s">
        <v>28</v>
      </c>
    </row>
    <row r="1309" spans="1:5" ht="12.75">
      <c r="A1309" s="35" t="s">
        <v>56</v>
      </c>
      <c r="E1309" s="39" t="s">
        <v>1072</v>
      </c>
    </row>
    <row r="1310" spans="1:5" ht="12.75">
      <c r="A1310" s="35" t="s">
        <v>57</v>
      </c>
      <c r="E1310" s="40" t="s">
        <v>5</v>
      </c>
    </row>
    <row r="1311" spans="1:5" ht="191.25">
      <c r="A1311" t="s">
        <v>58</v>
      </c>
      <c r="E1311" s="39" t="s">
        <v>1073</v>
      </c>
    </row>
    <row r="1312" spans="1:16" ht="12.75">
      <c r="A1312" t="s">
        <v>50</v>
      </c>
      <c s="34" t="s">
        <v>1355</v>
      </c>
      <c s="34" t="s">
        <v>127</v>
      </c>
      <c s="35" t="s">
        <v>5</v>
      </c>
      <c s="6" t="s">
        <v>1075</v>
      </c>
      <c s="36" t="s">
        <v>54</v>
      </c>
      <c s="37">
        <v>2</v>
      </c>
      <c s="36">
        <v>0</v>
      </c>
      <c s="36">
        <f>ROUND(G1312*H1312,6)</f>
      </c>
      <c r="L1312" s="38">
        <v>0</v>
      </c>
      <c s="32">
        <f>ROUND(ROUND(L1312,2)*ROUND(G1312,3),2)</f>
      </c>
      <c s="36" t="s">
        <v>62</v>
      </c>
      <c>
        <f>(M1312*21)/100</f>
      </c>
      <c t="s">
        <v>28</v>
      </c>
    </row>
    <row r="1313" spans="1:5" ht="12.75">
      <c r="A1313" s="35" t="s">
        <v>56</v>
      </c>
      <c r="E1313" s="39" t="s">
        <v>1075</v>
      </c>
    </row>
    <row r="1314" spans="1:5" ht="12.75">
      <c r="A1314" s="35" t="s">
        <v>57</v>
      </c>
      <c r="E1314" s="40" t="s">
        <v>5</v>
      </c>
    </row>
    <row r="1315" spans="1:5" ht="89.25">
      <c r="A1315" t="s">
        <v>58</v>
      </c>
      <c r="E1315" s="39" t="s">
        <v>1076</v>
      </c>
    </row>
    <row r="1316" spans="1:16" ht="12.75">
      <c r="A1316" t="s">
        <v>50</v>
      </c>
      <c s="34" t="s">
        <v>1356</v>
      </c>
      <c s="34" t="s">
        <v>690</v>
      </c>
      <c s="35" t="s">
        <v>5</v>
      </c>
      <c s="6" t="s">
        <v>691</v>
      </c>
      <c s="36" t="s">
        <v>54</v>
      </c>
      <c s="37">
        <v>6</v>
      </c>
      <c s="36">
        <v>0</v>
      </c>
      <c s="36">
        <f>ROUND(G1316*H1316,6)</f>
      </c>
      <c r="L1316" s="38">
        <v>0</v>
      </c>
      <c s="32">
        <f>ROUND(ROUND(L1316,2)*ROUND(G1316,3),2)</f>
      </c>
      <c s="36" t="s">
        <v>55</v>
      </c>
      <c>
        <f>(M1316*21)/100</f>
      </c>
      <c t="s">
        <v>28</v>
      </c>
    </row>
    <row r="1317" spans="1:5" ht="12.75">
      <c r="A1317" s="35" t="s">
        <v>56</v>
      </c>
      <c r="E1317" s="39" t="s">
        <v>691</v>
      </c>
    </row>
    <row r="1318" spans="1:5" ht="12.75">
      <c r="A1318" s="35" t="s">
        <v>57</v>
      </c>
      <c r="E1318" s="40" t="s">
        <v>5</v>
      </c>
    </row>
    <row r="1319" spans="1:5" ht="191.25">
      <c r="A1319" t="s">
        <v>58</v>
      </c>
      <c r="E1319" s="39" t="s">
        <v>692</v>
      </c>
    </row>
    <row r="1320" spans="1:16" ht="12.75">
      <c r="A1320" t="s">
        <v>50</v>
      </c>
      <c s="34" t="s">
        <v>1357</v>
      </c>
      <c s="34" t="s">
        <v>152</v>
      </c>
      <c s="35" t="s">
        <v>5</v>
      </c>
      <c s="6" t="s">
        <v>1087</v>
      </c>
      <c s="36" t="s">
        <v>54</v>
      </c>
      <c s="37">
        <v>6</v>
      </c>
      <c s="36">
        <v>0</v>
      </c>
      <c s="36">
        <f>ROUND(G1320*H1320,6)</f>
      </c>
      <c r="L1320" s="38">
        <v>0</v>
      </c>
      <c s="32">
        <f>ROUND(ROUND(L1320,2)*ROUND(G1320,3),2)</f>
      </c>
      <c s="36" t="s">
        <v>62</v>
      </c>
      <c>
        <f>(M1320*21)/100</f>
      </c>
      <c t="s">
        <v>28</v>
      </c>
    </row>
    <row r="1321" spans="1:5" ht="12.75">
      <c r="A1321" s="35" t="s">
        <v>56</v>
      </c>
      <c r="E1321" s="39" t="s">
        <v>1087</v>
      </c>
    </row>
    <row r="1322" spans="1:5" ht="12.75">
      <c r="A1322" s="35" t="s">
        <v>57</v>
      </c>
      <c r="E1322" s="40" t="s">
        <v>5</v>
      </c>
    </row>
    <row r="1323" spans="1:5" ht="89.25">
      <c r="A1323" t="s">
        <v>58</v>
      </c>
      <c r="E1323" s="39" t="s">
        <v>1088</v>
      </c>
    </row>
    <row r="1324" spans="1:16" ht="12.75">
      <c r="A1324" t="s">
        <v>50</v>
      </c>
      <c s="34" t="s">
        <v>1358</v>
      </c>
      <c s="34" t="s">
        <v>1071</v>
      </c>
      <c s="35" t="s">
        <v>51</v>
      </c>
      <c s="6" t="s">
        <v>1072</v>
      </c>
      <c s="36" t="s">
        <v>54</v>
      </c>
      <c s="37">
        <v>3</v>
      </c>
      <c s="36">
        <v>0</v>
      </c>
      <c s="36">
        <f>ROUND(G1324*H1324,6)</f>
      </c>
      <c r="L1324" s="38">
        <v>0</v>
      </c>
      <c s="32">
        <f>ROUND(ROUND(L1324,2)*ROUND(G1324,3),2)</f>
      </c>
      <c s="36" t="s">
        <v>55</v>
      </c>
      <c>
        <f>(M1324*21)/100</f>
      </c>
      <c t="s">
        <v>28</v>
      </c>
    </row>
    <row r="1325" spans="1:5" ht="12.75">
      <c r="A1325" s="35" t="s">
        <v>56</v>
      </c>
      <c r="E1325" s="39" t="s">
        <v>1072</v>
      </c>
    </row>
    <row r="1326" spans="1:5" ht="12.75">
      <c r="A1326" s="35" t="s">
        <v>57</v>
      </c>
      <c r="E1326" s="40" t="s">
        <v>5</v>
      </c>
    </row>
    <row r="1327" spans="1:5" ht="191.25">
      <c r="A1327" t="s">
        <v>58</v>
      </c>
      <c r="E1327" s="39" t="s">
        <v>1073</v>
      </c>
    </row>
    <row r="1328" spans="1:16" ht="12.75">
      <c r="A1328" t="s">
        <v>50</v>
      </c>
      <c s="34" t="s">
        <v>1359</v>
      </c>
      <c s="34" t="s">
        <v>1141</v>
      </c>
      <c s="35" t="s">
        <v>5</v>
      </c>
      <c s="6" t="s">
        <v>1142</v>
      </c>
      <c s="36" t="s">
        <v>54</v>
      </c>
      <c s="37">
        <v>1</v>
      </c>
      <c s="36">
        <v>0</v>
      </c>
      <c s="36">
        <f>ROUND(G1328*H1328,6)</f>
      </c>
      <c r="L1328" s="38">
        <v>0</v>
      </c>
      <c s="32">
        <f>ROUND(ROUND(L1328,2)*ROUND(G1328,3),2)</f>
      </c>
      <c s="36" t="s">
        <v>55</v>
      </c>
      <c>
        <f>(M1328*21)/100</f>
      </c>
      <c t="s">
        <v>28</v>
      </c>
    </row>
    <row r="1329" spans="1:5" ht="12.75">
      <c r="A1329" s="35" t="s">
        <v>56</v>
      </c>
      <c r="E1329" s="39" t="s">
        <v>1142</v>
      </c>
    </row>
    <row r="1330" spans="1:5" ht="12.75">
      <c r="A1330" s="35" t="s">
        <v>57</v>
      </c>
      <c r="E1330" s="40" t="s">
        <v>5</v>
      </c>
    </row>
    <row r="1331" spans="1:5" ht="89.25">
      <c r="A1331" t="s">
        <v>58</v>
      </c>
      <c r="E1331" s="39" t="s">
        <v>1143</v>
      </c>
    </row>
    <row r="1332" spans="1:16" ht="12.75">
      <c r="A1332" t="s">
        <v>50</v>
      </c>
      <c s="34" t="s">
        <v>1360</v>
      </c>
      <c s="34" t="s">
        <v>1082</v>
      </c>
      <c s="35" t="s">
        <v>5</v>
      </c>
      <c s="6" t="s">
        <v>1083</v>
      </c>
      <c s="36" t="s">
        <v>244</v>
      </c>
      <c s="37">
        <v>2</v>
      </c>
      <c s="36">
        <v>0</v>
      </c>
      <c s="36">
        <f>ROUND(G1332*H1332,6)</f>
      </c>
      <c r="L1332" s="38">
        <v>0</v>
      </c>
      <c s="32">
        <f>ROUND(ROUND(L1332,2)*ROUND(G1332,3),2)</f>
      </c>
      <c s="36" t="s">
        <v>62</v>
      </c>
      <c>
        <f>(M1332*21)/100</f>
      </c>
      <c t="s">
        <v>28</v>
      </c>
    </row>
    <row r="1333" spans="1:5" ht="12.75">
      <c r="A1333" s="35" t="s">
        <v>56</v>
      </c>
      <c r="E1333" s="39" t="s">
        <v>1083</v>
      </c>
    </row>
    <row r="1334" spans="1:5" ht="12.75">
      <c r="A1334" s="35" t="s">
        <v>57</v>
      </c>
      <c r="E1334" s="40" t="s">
        <v>5</v>
      </c>
    </row>
    <row r="1335" spans="1:5" ht="89.25">
      <c r="A1335" t="s">
        <v>58</v>
      </c>
      <c r="E1335" s="39" t="s">
        <v>1084</v>
      </c>
    </row>
    <row r="1336" spans="1:16" ht="12.75">
      <c r="A1336" t="s">
        <v>50</v>
      </c>
      <c s="34" t="s">
        <v>1361</v>
      </c>
      <c s="34" t="s">
        <v>1145</v>
      </c>
      <c s="35" t="s">
        <v>5</v>
      </c>
      <c s="6" t="s">
        <v>1146</v>
      </c>
      <c s="36" t="s">
        <v>54</v>
      </c>
      <c s="37">
        <v>1</v>
      </c>
      <c s="36">
        <v>0</v>
      </c>
      <c s="36">
        <f>ROUND(G1336*H1336,6)</f>
      </c>
      <c r="L1336" s="38">
        <v>0</v>
      </c>
      <c s="32">
        <f>ROUND(ROUND(L1336,2)*ROUND(G1336,3),2)</f>
      </c>
      <c s="36" t="s">
        <v>55</v>
      </c>
      <c>
        <f>(M1336*21)/100</f>
      </c>
      <c t="s">
        <v>28</v>
      </c>
    </row>
    <row r="1337" spans="1:5" ht="12.75">
      <c r="A1337" s="35" t="s">
        <v>56</v>
      </c>
      <c r="E1337" s="39" t="s">
        <v>1146</v>
      </c>
    </row>
    <row r="1338" spans="1:5" ht="12.75">
      <c r="A1338" s="35" t="s">
        <v>57</v>
      </c>
      <c r="E1338" s="40" t="s">
        <v>5</v>
      </c>
    </row>
    <row r="1339" spans="1:5" ht="191.25">
      <c r="A1339" t="s">
        <v>58</v>
      </c>
      <c r="E1339" s="39" t="s">
        <v>1147</v>
      </c>
    </row>
    <row r="1340" spans="1:16" ht="12.75">
      <c r="A1340" t="s">
        <v>50</v>
      </c>
      <c s="34" t="s">
        <v>1362</v>
      </c>
      <c s="34" t="s">
        <v>1149</v>
      </c>
      <c s="35" t="s">
        <v>5</v>
      </c>
      <c s="6" t="s">
        <v>1150</v>
      </c>
      <c s="36" t="s">
        <v>54</v>
      </c>
      <c s="37">
        <v>1</v>
      </c>
      <c s="36">
        <v>0</v>
      </c>
      <c s="36">
        <f>ROUND(G1340*H1340,6)</f>
      </c>
      <c r="L1340" s="38">
        <v>0</v>
      </c>
      <c s="32">
        <f>ROUND(ROUND(L1340,2)*ROUND(G1340,3),2)</f>
      </c>
      <c s="36" t="s">
        <v>55</v>
      </c>
      <c>
        <f>(M1340*21)/100</f>
      </c>
      <c t="s">
        <v>28</v>
      </c>
    </row>
    <row r="1341" spans="1:5" ht="12.75">
      <c r="A1341" s="35" t="s">
        <v>56</v>
      </c>
      <c r="E1341" s="39" t="s">
        <v>1150</v>
      </c>
    </row>
    <row r="1342" spans="1:5" ht="12.75">
      <c r="A1342" s="35" t="s">
        <v>57</v>
      </c>
      <c r="E1342" s="40" t="s">
        <v>5</v>
      </c>
    </row>
    <row r="1343" spans="1:5" ht="89.25">
      <c r="A1343" t="s">
        <v>58</v>
      </c>
      <c r="E1343" s="39" t="s">
        <v>1151</v>
      </c>
    </row>
    <row r="1344" spans="1:16" ht="12.75">
      <c r="A1344" t="s">
        <v>50</v>
      </c>
      <c s="34" t="s">
        <v>1363</v>
      </c>
      <c s="34" t="s">
        <v>160</v>
      </c>
      <c s="35" t="s">
        <v>5</v>
      </c>
      <c s="6" t="s">
        <v>161</v>
      </c>
      <c s="36" t="s">
        <v>54</v>
      </c>
      <c s="37">
        <v>1</v>
      </c>
      <c s="36">
        <v>0</v>
      </c>
      <c s="36">
        <f>ROUND(G1344*H1344,6)</f>
      </c>
      <c r="L1344" s="38">
        <v>0</v>
      </c>
      <c s="32">
        <f>ROUND(ROUND(L1344,2)*ROUND(G1344,3),2)</f>
      </c>
      <c s="36" t="s">
        <v>55</v>
      </c>
      <c>
        <f>(M1344*21)/100</f>
      </c>
      <c t="s">
        <v>28</v>
      </c>
    </row>
    <row r="1345" spans="1:5" ht="12.75">
      <c r="A1345" s="35" t="s">
        <v>56</v>
      </c>
      <c r="E1345" s="39" t="s">
        <v>161</v>
      </c>
    </row>
    <row r="1346" spans="1:5" ht="12.75">
      <c r="A1346" s="35" t="s">
        <v>57</v>
      </c>
      <c r="E1346" s="40" t="s">
        <v>5</v>
      </c>
    </row>
    <row r="1347" spans="1:5" ht="191.25">
      <c r="A1347" t="s">
        <v>58</v>
      </c>
      <c r="E1347" s="39" t="s">
        <v>162</v>
      </c>
    </row>
    <row r="1348" spans="1:16" ht="25.5">
      <c r="A1348" t="s">
        <v>50</v>
      </c>
      <c s="34" t="s">
        <v>1364</v>
      </c>
      <c s="34" t="s">
        <v>1154</v>
      </c>
      <c s="35" t="s">
        <v>5</v>
      </c>
      <c s="6" t="s">
        <v>1155</v>
      </c>
      <c s="36" t="s">
        <v>54</v>
      </c>
      <c s="37">
        <v>1</v>
      </c>
      <c s="36">
        <v>0</v>
      </c>
      <c s="36">
        <f>ROUND(G1348*H1348,6)</f>
      </c>
      <c r="L1348" s="38">
        <v>0</v>
      </c>
      <c s="32">
        <f>ROUND(ROUND(L1348,2)*ROUND(G1348,3),2)</f>
      </c>
      <c s="36" t="s">
        <v>62</v>
      </c>
      <c>
        <f>(M1348*21)/100</f>
      </c>
      <c t="s">
        <v>28</v>
      </c>
    </row>
    <row r="1349" spans="1:5" ht="25.5">
      <c r="A1349" s="35" t="s">
        <v>56</v>
      </c>
      <c r="E1349" s="39" t="s">
        <v>1155</v>
      </c>
    </row>
    <row r="1350" spans="1:5" ht="12.75">
      <c r="A1350" s="35" t="s">
        <v>57</v>
      </c>
      <c r="E1350" s="40" t="s">
        <v>5</v>
      </c>
    </row>
    <row r="1351" spans="1:5" ht="140.25">
      <c r="A1351" t="s">
        <v>58</v>
      </c>
      <c r="E1351" s="39" t="s">
        <v>1156</v>
      </c>
    </row>
    <row r="1352" spans="1:13" ht="12.75">
      <c r="A1352" t="s">
        <v>47</v>
      </c>
      <c r="C1352" s="31" t="s">
        <v>1365</v>
      </c>
      <c r="E1352" s="33" t="s">
        <v>1191</v>
      </c>
      <c r="J1352" s="32">
        <f>0</f>
      </c>
      <c s="32">
        <f>0</f>
      </c>
      <c s="32">
        <f>0+L1353+L1357+L1361+L1365+L1369+L1373+L1377+L1381+L1385+L1389+L1393+L1397+L1401+L1405+L1409+L1413+L1417</f>
      </c>
      <c s="32">
        <f>0+M1353+M1357+M1361+M1365+M1369+M1373+M1377+M1381+M1385+M1389+M1393+M1397+M1401+M1405+M1409+M1413+M1417</f>
      </c>
    </row>
    <row r="1353" spans="1:16" ht="12.75">
      <c r="A1353" t="s">
        <v>50</v>
      </c>
      <c s="34" t="s">
        <v>1366</v>
      </c>
      <c s="34" t="s">
        <v>723</v>
      </c>
      <c s="35" t="s">
        <v>5</v>
      </c>
      <c s="6" t="s">
        <v>724</v>
      </c>
      <c s="36" t="s">
        <v>54</v>
      </c>
      <c s="37">
        <v>1</v>
      </c>
      <c s="36">
        <v>0</v>
      </c>
      <c s="36">
        <f>ROUND(G1353*H1353,6)</f>
      </c>
      <c r="L1353" s="38">
        <v>0</v>
      </c>
      <c s="32">
        <f>ROUND(ROUND(L1353,2)*ROUND(G1353,3),2)</f>
      </c>
      <c s="36" t="s">
        <v>55</v>
      </c>
      <c>
        <f>(M1353*21)/100</f>
      </c>
      <c t="s">
        <v>28</v>
      </c>
    </row>
    <row r="1354" spans="1:5" ht="12.75">
      <c r="A1354" s="35" t="s">
        <v>56</v>
      </c>
      <c r="E1354" s="39" t="s">
        <v>724</v>
      </c>
    </row>
    <row r="1355" spans="1:5" ht="12.75">
      <c r="A1355" s="35" t="s">
        <v>57</v>
      </c>
      <c r="E1355" s="40" t="s">
        <v>5</v>
      </c>
    </row>
    <row r="1356" spans="1:5" ht="140.25">
      <c r="A1356" t="s">
        <v>58</v>
      </c>
      <c r="E1356" s="39" t="s">
        <v>725</v>
      </c>
    </row>
    <row r="1357" spans="1:16" ht="12.75">
      <c r="A1357" t="s">
        <v>50</v>
      </c>
      <c s="34" t="s">
        <v>1367</v>
      </c>
      <c s="34" t="s">
        <v>1249</v>
      </c>
      <c s="35" t="s">
        <v>5</v>
      </c>
      <c s="6" t="s">
        <v>1250</v>
      </c>
      <c s="36" t="s">
        <v>54</v>
      </c>
      <c s="37">
        <v>1</v>
      </c>
      <c s="36">
        <v>0</v>
      </c>
      <c s="36">
        <f>ROUND(G1357*H1357,6)</f>
      </c>
      <c r="L1357" s="38">
        <v>0</v>
      </c>
      <c s="32">
        <f>ROUND(ROUND(L1357,2)*ROUND(G1357,3),2)</f>
      </c>
      <c s="36" t="s">
        <v>62</v>
      </c>
      <c>
        <f>(M1357*21)/100</f>
      </c>
      <c t="s">
        <v>28</v>
      </c>
    </row>
    <row r="1358" spans="1:5" ht="12.75">
      <c r="A1358" s="35" t="s">
        <v>56</v>
      </c>
      <c r="E1358" s="39" t="s">
        <v>1250</v>
      </c>
    </row>
    <row r="1359" spans="1:5" ht="12.75">
      <c r="A1359" s="35" t="s">
        <v>57</v>
      </c>
      <c r="E1359" s="40" t="s">
        <v>5</v>
      </c>
    </row>
    <row r="1360" spans="1:5" ht="89.25">
      <c r="A1360" t="s">
        <v>58</v>
      </c>
      <c r="E1360" s="39" t="s">
        <v>1251</v>
      </c>
    </row>
    <row r="1361" spans="1:16" ht="12.75">
      <c r="A1361" t="s">
        <v>50</v>
      </c>
      <c s="34" t="s">
        <v>1368</v>
      </c>
      <c s="34" t="s">
        <v>141</v>
      </c>
      <c s="35" t="s">
        <v>5</v>
      </c>
      <c s="6" t="s">
        <v>142</v>
      </c>
      <c s="36" t="s">
        <v>54</v>
      </c>
      <c s="37">
        <v>1</v>
      </c>
      <c s="36">
        <v>0</v>
      </c>
      <c s="36">
        <f>ROUND(G1361*H1361,6)</f>
      </c>
      <c r="L1361" s="38">
        <v>0</v>
      </c>
      <c s="32">
        <f>ROUND(ROUND(L1361,2)*ROUND(G1361,3),2)</f>
      </c>
      <c s="36" t="s">
        <v>55</v>
      </c>
      <c>
        <f>(M1361*21)/100</f>
      </c>
      <c t="s">
        <v>28</v>
      </c>
    </row>
    <row r="1362" spans="1:5" ht="12.75">
      <c r="A1362" s="35" t="s">
        <v>56</v>
      </c>
      <c r="E1362" s="39" t="s">
        <v>142</v>
      </c>
    </row>
    <row r="1363" spans="1:5" ht="12.75">
      <c r="A1363" s="35" t="s">
        <v>57</v>
      </c>
      <c r="E1363" s="40" t="s">
        <v>5</v>
      </c>
    </row>
    <row r="1364" spans="1:5" ht="191.25">
      <c r="A1364" t="s">
        <v>58</v>
      </c>
      <c r="E1364" s="39" t="s">
        <v>143</v>
      </c>
    </row>
    <row r="1365" spans="1:16" ht="12.75">
      <c r="A1365" t="s">
        <v>50</v>
      </c>
      <c s="34" t="s">
        <v>1369</v>
      </c>
      <c s="34" t="s">
        <v>1065</v>
      </c>
      <c s="35" t="s">
        <v>5</v>
      </c>
      <c s="6" t="s">
        <v>1066</v>
      </c>
      <c s="36" t="s">
        <v>244</v>
      </c>
      <c s="37">
        <v>1</v>
      </c>
      <c s="36">
        <v>0</v>
      </c>
      <c s="36">
        <f>ROUND(G1365*H1365,6)</f>
      </c>
      <c r="L1365" s="38">
        <v>0</v>
      </c>
      <c s="32">
        <f>ROUND(ROUND(L1365,2)*ROUND(G1365,3),2)</f>
      </c>
      <c s="36" t="s">
        <v>62</v>
      </c>
      <c>
        <f>(M1365*21)/100</f>
      </c>
      <c t="s">
        <v>28</v>
      </c>
    </row>
    <row r="1366" spans="1:5" ht="12.75">
      <c r="A1366" s="35" t="s">
        <v>56</v>
      </c>
      <c r="E1366" s="39" t="s">
        <v>1066</v>
      </c>
    </row>
    <row r="1367" spans="1:5" ht="12.75">
      <c r="A1367" s="35" t="s">
        <v>57</v>
      </c>
      <c r="E1367" s="40" t="s">
        <v>5</v>
      </c>
    </row>
    <row r="1368" spans="1:5" ht="89.25">
      <c r="A1368" t="s">
        <v>58</v>
      </c>
      <c r="E1368" s="39" t="s">
        <v>1067</v>
      </c>
    </row>
    <row r="1369" spans="1:16" ht="12.75">
      <c r="A1369" t="s">
        <v>50</v>
      </c>
      <c s="34" t="s">
        <v>1370</v>
      </c>
      <c s="34" t="s">
        <v>149</v>
      </c>
      <c s="35" t="s">
        <v>5</v>
      </c>
      <c s="6" t="s">
        <v>142</v>
      </c>
      <c s="36" t="s">
        <v>54</v>
      </c>
      <c s="37">
        <v>1</v>
      </c>
      <c s="36">
        <v>0</v>
      </c>
      <c s="36">
        <f>ROUND(G1369*H1369,6)</f>
      </c>
      <c r="L1369" s="38">
        <v>0</v>
      </c>
      <c s="32">
        <f>ROUND(ROUND(L1369,2)*ROUND(G1369,3),2)</f>
      </c>
      <c s="36" t="s">
        <v>55</v>
      </c>
      <c>
        <f>(M1369*21)/100</f>
      </c>
      <c t="s">
        <v>28</v>
      </c>
    </row>
    <row r="1370" spans="1:5" ht="12.75">
      <c r="A1370" s="35" t="s">
        <v>56</v>
      </c>
      <c r="E1370" s="39" t="s">
        <v>142</v>
      </c>
    </row>
    <row r="1371" spans="1:5" ht="12.75">
      <c r="A1371" s="35" t="s">
        <v>57</v>
      </c>
      <c r="E1371" s="40" t="s">
        <v>5</v>
      </c>
    </row>
    <row r="1372" spans="1:5" ht="191.25">
      <c r="A1372" t="s">
        <v>58</v>
      </c>
      <c r="E1372" s="39" t="s">
        <v>150</v>
      </c>
    </row>
    <row r="1373" spans="1:16" ht="12.75">
      <c r="A1373" t="s">
        <v>50</v>
      </c>
      <c s="34" t="s">
        <v>1371</v>
      </c>
      <c s="34" t="s">
        <v>1053</v>
      </c>
      <c s="35" t="s">
        <v>5</v>
      </c>
      <c s="6" t="s">
        <v>153</v>
      </c>
      <c s="36" t="s">
        <v>54</v>
      </c>
      <c s="37">
        <v>1</v>
      </c>
      <c s="36">
        <v>0</v>
      </c>
      <c s="36">
        <f>ROUND(G1373*H1373,6)</f>
      </c>
      <c r="L1373" s="38">
        <v>0</v>
      </c>
      <c s="32">
        <f>ROUND(ROUND(L1373,2)*ROUND(G1373,3),2)</f>
      </c>
      <c s="36" t="s">
        <v>62</v>
      </c>
      <c>
        <f>(M1373*21)/100</f>
      </c>
      <c t="s">
        <v>28</v>
      </c>
    </row>
    <row r="1374" spans="1:5" ht="12.75">
      <c r="A1374" s="35" t="s">
        <v>56</v>
      </c>
      <c r="E1374" s="39" t="s">
        <v>153</v>
      </c>
    </row>
    <row r="1375" spans="1:5" ht="12.75">
      <c r="A1375" s="35" t="s">
        <v>57</v>
      </c>
      <c r="E1375" s="40" t="s">
        <v>5</v>
      </c>
    </row>
    <row r="1376" spans="1:5" ht="89.25">
      <c r="A1376" t="s">
        <v>58</v>
      </c>
      <c r="E1376" s="39" t="s">
        <v>154</v>
      </c>
    </row>
    <row r="1377" spans="1:16" ht="12.75">
      <c r="A1377" t="s">
        <v>50</v>
      </c>
      <c s="34" t="s">
        <v>1372</v>
      </c>
      <c s="34" t="s">
        <v>1071</v>
      </c>
      <c s="35" t="s">
        <v>51</v>
      </c>
      <c s="6" t="s">
        <v>1072</v>
      </c>
      <c s="36" t="s">
        <v>54</v>
      </c>
      <c s="37">
        <v>2</v>
      </c>
      <c s="36">
        <v>0</v>
      </c>
      <c s="36">
        <f>ROUND(G1377*H1377,6)</f>
      </c>
      <c r="L1377" s="38">
        <v>0</v>
      </c>
      <c s="32">
        <f>ROUND(ROUND(L1377,2)*ROUND(G1377,3),2)</f>
      </c>
      <c s="36" t="s">
        <v>55</v>
      </c>
      <c>
        <f>(M1377*21)/100</f>
      </c>
      <c t="s">
        <v>28</v>
      </c>
    </row>
    <row r="1378" spans="1:5" ht="12.75">
      <c r="A1378" s="35" t="s">
        <v>56</v>
      </c>
      <c r="E1378" s="39" t="s">
        <v>1072</v>
      </c>
    </row>
    <row r="1379" spans="1:5" ht="12.75">
      <c r="A1379" s="35" t="s">
        <v>57</v>
      </c>
      <c r="E1379" s="40" t="s">
        <v>5</v>
      </c>
    </row>
    <row r="1380" spans="1:5" ht="191.25">
      <c r="A1380" t="s">
        <v>58</v>
      </c>
      <c r="E1380" s="39" t="s">
        <v>1073</v>
      </c>
    </row>
    <row r="1381" spans="1:16" ht="12.75">
      <c r="A1381" t="s">
        <v>50</v>
      </c>
      <c s="34" t="s">
        <v>1373</v>
      </c>
      <c s="34" t="s">
        <v>127</v>
      </c>
      <c s="35" t="s">
        <v>5</v>
      </c>
      <c s="6" t="s">
        <v>1075</v>
      </c>
      <c s="36" t="s">
        <v>54</v>
      </c>
      <c s="37">
        <v>2</v>
      </c>
      <c s="36">
        <v>0</v>
      </c>
      <c s="36">
        <f>ROUND(G1381*H1381,6)</f>
      </c>
      <c r="L1381" s="38">
        <v>0</v>
      </c>
      <c s="32">
        <f>ROUND(ROUND(L1381,2)*ROUND(G1381,3),2)</f>
      </c>
      <c s="36" t="s">
        <v>62</v>
      </c>
      <c>
        <f>(M1381*21)/100</f>
      </c>
      <c t="s">
        <v>28</v>
      </c>
    </row>
    <row r="1382" spans="1:5" ht="12.75">
      <c r="A1382" s="35" t="s">
        <v>56</v>
      </c>
      <c r="E1382" s="39" t="s">
        <v>1075</v>
      </c>
    </row>
    <row r="1383" spans="1:5" ht="12.75">
      <c r="A1383" s="35" t="s">
        <v>57</v>
      </c>
      <c r="E1383" s="40" t="s">
        <v>5</v>
      </c>
    </row>
    <row r="1384" spans="1:5" ht="89.25">
      <c r="A1384" t="s">
        <v>58</v>
      </c>
      <c r="E1384" s="39" t="s">
        <v>1076</v>
      </c>
    </row>
    <row r="1385" spans="1:16" ht="12.75">
      <c r="A1385" t="s">
        <v>50</v>
      </c>
      <c s="34" t="s">
        <v>1374</v>
      </c>
      <c s="34" t="s">
        <v>1071</v>
      </c>
      <c s="35" t="s">
        <v>5</v>
      </c>
      <c s="6" t="s">
        <v>1072</v>
      </c>
      <c s="36" t="s">
        <v>54</v>
      </c>
      <c s="37">
        <v>2</v>
      </c>
      <c s="36">
        <v>0</v>
      </c>
      <c s="36">
        <f>ROUND(G1385*H1385,6)</f>
      </c>
      <c r="L1385" s="38">
        <v>0</v>
      </c>
      <c s="32">
        <f>ROUND(ROUND(L1385,2)*ROUND(G1385,3),2)</f>
      </c>
      <c s="36" t="s">
        <v>55</v>
      </c>
      <c>
        <f>(M1385*21)/100</f>
      </c>
      <c t="s">
        <v>28</v>
      </c>
    </row>
    <row r="1386" spans="1:5" ht="12.75">
      <c r="A1386" s="35" t="s">
        <v>56</v>
      </c>
      <c r="E1386" s="39" t="s">
        <v>1072</v>
      </c>
    </row>
    <row r="1387" spans="1:5" ht="12.75">
      <c r="A1387" s="35" t="s">
        <v>57</v>
      </c>
      <c r="E1387" s="40" t="s">
        <v>5</v>
      </c>
    </row>
    <row r="1388" spans="1:5" ht="191.25">
      <c r="A1388" t="s">
        <v>58</v>
      </c>
      <c r="E1388" s="39" t="s">
        <v>1073</v>
      </c>
    </row>
    <row r="1389" spans="1:16" ht="12.75">
      <c r="A1389" t="s">
        <v>50</v>
      </c>
      <c s="34" t="s">
        <v>1375</v>
      </c>
      <c s="34" t="s">
        <v>1082</v>
      </c>
      <c s="35" t="s">
        <v>5</v>
      </c>
      <c s="6" t="s">
        <v>1083</v>
      </c>
      <c s="36" t="s">
        <v>244</v>
      </c>
      <c s="37">
        <v>2</v>
      </c>
      <c s="36">
        <v>0</v>
      </c>
      <c s="36">
        <f>ROUND(G1389*H1389,6)</f>
      </c>
      <c r="L1389" s="38">
        <v>0</v>
      </c>
      <c s="32">
        <f>ROUND(ROUND(L1389,2)*ROUND(G1389,3),2)</f>
      </c>
      <c s="36" t="s">
        <v>62</v>
      </c>
      <c>
        <f>(M1389*21)/100</f>
      </c>
      <c t="s">
        <v>28</v>
      </c>
    </row>
    <row r="1390" spans="1:5" ht="12.75">
      <c r="A1390" s="35" t="s">
        <v>56</v>
      </c>
      <c r="E1390" s="39" t="s">
        <v>1083</v>
      </c>
    </row>
    <row r="1391" spans="1:5" ht="12.75">
      <c r="A1391" s="35" t="s">
        <v>57</v>
      </c>
      <c r="E1391" s="40" t="s">
        <v>5</v>
      </c>
    </row>
    <row r="1392" spans="1:5" ht="89.25">
      <c r="A1392" t="s">
        <v>58</v>
      </c>
      <c r="E1392" s="39" t="s">
        <v>1084</v>
      </c>
    </row>
    <row r="1393" spans="1:16" ht="12.75">
      <c r="A1393" t="s">
        <v>50</v>
      </c>
      <c s="34" t="s">
        <v>1376</v>
      </c>
      <c s="34" t="s">
        <v>103</v>
      </c>
      <c s="35" t="s">
        <v>51</v>
      </c>
      <c s="6" t="s">
        <v>104</v>
      </c>
      <c s="36" t="s">
        <v>54</v>
      </c>
      <c s="37">
        <v>2</v>
      </c>
      <c s="36">
        <v>0</v>
      </c>
      <c s="36">
        <f>ROUND(G1393*H1393,6)</f>
      </c>
      <c r="L1393" s="38">
        <v>0</v>
      </c>
      <c s="32">
        <f>ROUND(ROUND(L1393,2)*ROUND(G1393,3),2)</f>
      </c>
      <c s="36" t="s">
        <v>55</v>
      </c>
      <c>
        <f>(M1393*21)/100</f>
      </c>
      <c t="s">
        <v>28</v>
      </c>
    </row>
    <row r="1394" spans="1:5" ht="12.75">
      <c r="A1394" s="35" t="s">
        <v>56</v>
      </c>
      <c r="E1394" s="39" t="s">
        <v>104</v>
      </c>
    </row>
    <row r="1395" spans="1:5" ht="12.75">
      <c r="A1395" s="35" t="s">
        <v>57</v>
      </c>
      <c r="E1395" s="40" t="s">
        <v>5</v>
      </c>
    </row>
    <row r="1396" spans="1:5" ht="191.25">
      <c r="A1396" t="s">
        <v>58</v>
      </c>
      <c r="E1396" s="39" t="s">
        <v>105</v>
      </c>
    </row>
    <row r="1397" spans="1:16" ht="12.75">
      <c r="A1397" t="s">
        <v>50</v>
      </c>
      <c s="34" t="s">
        <v>1377</v>
      </c>
      <c s="34" t="s">
        <v>178</v>
      </c>
      <c s="35" t="s">
        <v>5</v>
      </c>
      <c s="6" t="s">
        <v>1159</v>
      </c>
      <c s="36" t="s">
        <v>54</v>
      </c>
      <c s="37">
        <v>2</v>
      </c>
      <c s="36">
        <v>0</v>
      </c>
      <c s="36">
        <f>ROUND(G1397*H1397,6)</f>
      </c>
      <c r="L1397" s="38">
        <v>0</v>
      </c>
      <c s="32">
        <f>ROUND(ROUND(L1397,2)*ROUND(G1397,3),2)</f>
      </c>
      <c s="36" t="s">
        <v>62</v>
      </c>
      <c>
        <f>(M1397*21)/100</f>
      </c>
      <c t="s">
        <v>28</v>
      </c>
    </row>
    <row r="1398" spans="1:5" ht="12.75">
      <c r="A1398" s="35" t="s">
        <v>56</v>
      </c>
      <c r="E1398" s="39" t="s">
        <v>1159</v>
      </c>
    </row>
    <row r="1399" spans="1:5" ht="12.75">
      <c r="A1399" s="35" t="s">
        <v>57</v>
      </c>
      <c r="E1399" s="40" t="s">
        <v>5</v>
      </c>
    </row>
    <row r="1400" spans="1:5" ht="89.25">
      <c r="A1400" t="s">
        <v>58</v>
      </c>
      <c r="E1400" s="39" t="s">
        <v>1204</v>
      </c>
    </row>
    <row r="1401" spans="1:16" ht="12.75">
      <c r="A1401" t="s">
        <v>50</v>
      </c>
      <c s="34" t="s">
        <v>1378</v>
      </c>
      <c s="34" t="s">
        <v>1098</v>
      </c>
      <c s="35" t="s">
        <v>5</v>
      </c>
      <c s="6" t="s">
        <v>994</v>
      </c>
      <c s="36" t="s">
        <v>244</v>
      </c>
      <c s="37">
        <v>2</v>
      </c>
      <c s="36">
        <v>0</v>
      </c>
      <c s="36">
        <f>ROUND(G1401*H1401,6)</f>
      </c>
      <c r="L1401" s="38">
        <v>0</v>
      </c>
      <c s="32">
        <f>ROUND(ROUND(L1401,2)*ROUND(G1401,3),2)</f>
      </c>
      <c s="36" t="s">
        <v>62</v>
      </c>
      <c>
        <f>(M1401*21)/100</f>
      </c>
      <c t="s">
        <v>28</v>
      </c>
    </row>
    <row r="1402" spans="1:5" ht="12.75">
      <c r="A1402" s="35" t="s">
        <v>56</v>
      </c>
      <c r="E1402" s="39" t="s">
        <v>994</v>
      </c>
    </row>
    <row r="1403" spans="1:5" ht="12.75">
      <c r="A1403" s="35" t="s">
        <v>57</v>
      </c>
      <c r="E1403" s="40" t="s">
        <v>5</v>
      </c>
    </row>
    <row r="1404" spans="1:5" ht="89.25">
      <c r="A1404" t="s">
        <v>58</v>
      </c>
      <c r="E1404" s="39" t="s">
        <v>995</v>
      </c>
    </row>
    <row r="1405" spans="1:16" ht="12.75">
      <c r="A1405" t="s">
        <v>50</v>
      </c>
      <c s="34" t="s">
        <v>1379</v>
      </c>
      <c s="34" t="s">
        <v>999</v>
      </c>
      <c s="35" t="s">
        <v>5</v>
      </c>
      <c s="6" t="s">
        <v>1000</v>
      </c>
      <c s="36" t="s">
        <v>54</v>
      </c>
      <c s="37">
        <v>2</v>
      </c>
      <c s="36">
        <v>0</v>
      </c>
      <c s="36">
        <f>ROUND(G1405*H1405,6)</f>
      </c>
      <c r="L1405" s="38">
        <v>0</v>
      </c>
      <c s="32">
        <f>ROUND(ROUND(L1405,2)*ROUND(G1405,3),2)</f>
      </c>
      <c s="36" t="s">
        <v>62</v>
      </c>
      <c>
        <f>(M1405*21)/100</f>
      </c>
      <c t="s">
        <v>28</v>
      </c>
    </row>
    <row r="1406" spans="1:5" ht="12.75">
      <c r="A1406" s="35" t="s">
        <v>56</v>
      </c>
      <c r="E1406" s="39" t="s">
        <v>1000</v>
      </c>
    </row>
    <row r="1407" spans="1:5" ht="12.75">
      <c r="A1407" s="35" t="s">
        <v>57</v>
      </c>
      <c r="E1407" s="40" t="s">
        <v>5</v>
      </c>
    </row>
    <row r="1408" spans="1:5" ht="89.25">
      <c r="A1408" t="s">
        <v>58</v>
      </c>
      <c r="E1408" s="39" t="s">
        <v>1001</v>
      </c>
    </row>
    <row r="1409" spans="1:16" ht="12.75">
      <c r="A1409" t="s">
        <v>50</v>
      </c>
      <c s="34" t="s">
        <v>1380</v>
      </c>
      <c s="34" t="s">
        <v>1163</v>
      </c>
      <c s="35" t="s">
        <v>5</v>
      </c>
      <c s="6" t="s">
        <v>1164</v>
      </c>
      <c s="36" t="s">
        <v>244</v>
      </c>
      <c s="37">
        <v>2</v>
      </c>
      <c s="36">
        <v>0</v>
      </c>
      <c s="36">
        <f>ROUND(G1409*H1409,6)</f>
      </c>
      <c r="L1409" s="38">
        <v>0</v>
      </c>
      <c s="32">
        <f>ROUND(ROUND(L1409,2)*ROUND(G1409,3),2)</f>
      </c>
      <c s="36" t="s">
        <v>62</v>
      </c>
      <c>
        <f>(M1409*21)/100</f>
      </c>
      <c t="s">
        <v>28</v>
      </c>
    </row>
    <row r="1410" spans="1:5" ht="12.75">
      <c r="A1410" s="35" t="s">
        <v>56</v>
      </c>
      <c r="E1410" s="39" t="s">
        <v>1164</v>
      </c>
    </row>
    <row r="1411" spans="1:5" ht="12.75">
      <c r="A1411" s="35" t="s">
        <v>57</v>
      </c>
      <c r="E1411" s="40" t="s">
        <v>5</v>
      </c>
    </row>
    <row r="1412" spans="1:5" ht="89.25">
      <c r="A1412" t="s">
        <v>58</v>
      </c>
      <c r="E1412" s="39" t="s">
        <v>1165</v>
      </c>
    </row>
    <row r="1413" spans="1:16" ht="12.75">
      <c r="A1413" t="s">
        <v>50</v>
      </c>
      <c s="34" t="s">
        <v>1381</v>
      </c>
      <c s="34" t="s">
        <v>103</v>
      </c>
      <c s="35" t="s">
        <v>5</v>
      </c>
      <c s="6" t="s">
        <v>104</v>
      </c>
      <c s="36" t="s">
        <v>54</v>
      </c>
      <c s="37">
        <v>1</v>
      </c>
      <c s="36">
        <v>0</v>
      </c>
      <c s="36">
        <f>ROUND(G1413*H1413,6)</f>
      </c>
      <c r="L1413" s="38">
        <v>0</v>
      </c>
      <c s="32">
        <f>ROUND(ROUND(L1413,2)*ROUND(G1413,3),2)</f>
      </c>
      <c s="36" t="s">
        <v>55</v>
      </c>
      <c>
        <f>(M1413*21)/100</f>
      </c>
      <c t="s">
        <v>28</v>
      </c>
    </row>
    <row r="1414" spans="1:5" ht="12.75">
      <c r="A1414" s="35" t="s">
        <v>56</v>
      </c>
      <c r="E1414" s="39" t="s">
        <v>104</v>
      </c>
    </row>
    <row r="1415" spans="1:5" ht="12.75">
      <c r="A1415" s="35" t="s">
        <v>57</v>
      </c>
      <c r="E1415" s="40" t="s">
        <v>5</v>
      </c>
    </row>
    <row r="1416" spans="1:5" ht="191.25">
      <c r="A1416" t="s">
        <v>58</v>
      </c>
      <c r="E1416" s="39" t="s">
        <v>105</v>
      </c>
    </row>
    <row r="1417" spans="1:16" ht="12.75">
      <c r="A1417" t="s">
        <v>50</v>
      </c>
      <c s="34" t="s">
        <v>1382</v>
      </c>
      <c s="34" t="s">
        <v>1168</v>
      </c>
      <c s="35" t="s">
        <v>5</v>
      </c>
      <c s="6" t="s">
        <v>1169</v>
      </c>
      <c s="36" t="s">
        <v>54</v>
      </c>
      <c s="37">
        <v>1</v>
      </c>
      <c s="36">
        <v>0</v>
      </c>
      <c s="36">
        <f>ROUND(G1417*H1417,6)</f>
      </c>
      <c r="L1417" s="38">
        <v>0</v>
      </c>
      <c s="32">
        <f>ROUND(ROUND(L1417,2)*ROUND(G1417,3),2)</f>
      </c>
      <c s="36" t="s">
        <v>62</v>
      </c>
      <c>
        <f>(M1417*21)/100</f>
      </c>
      <c t="s">
        <v>28</v>
      </c>
    </row>
    <row r="1418" spans="1:5" ht="12.75">
      <c r="A1418" s="35" t="s">
        <v>56</v>
      </c>
      <c r="E1418" s="39" t="s">
        <v>1169</v>
      </c>
    </row>
    <row r="1419" spans="1:5" ht="12.75">
      <c r="A1419" s="35" t="s">
        <v>57</v>
      </c>
      <c r="E1419" s="40" t="s">
        <v>5</v>
      </c>
    </row>
    <row r="1420" spans="1:5" ht="89.25">
      <c r="A1420" t="s">
        <v>58</v>
      </c>
      <c r="E1420" s="39" t="s">
        <v>1170</v>
      </c>
    </row>
    <row r="1421" spans="1:13" ht="12.75">
      <c r="A1421" t="s">
        <v>47</v>
      </c>
      <c r="C1421" s="31" t="s">
        <v>1383</v>
      </c>
      <c r="E1421" s="33" t="s">
        <v>1384</v>
      </c>
      <c r="J1421" s="32">
        <f>0</f>
      </c>
      <c s="32">
        <f>0</f>
      </c>
      <c s="32">
        <f>0+L1422+L1426+L1430+L1434+L1438+L1442+L1446+L1450+L1454+L1458+L1462+L1466+L1470+L1474+L1478+L1482+L1486+L1490+L1494+L1498+L1502+L1506+L1510+L1514</f>
      </c>
      <c s="32">
        <f>0+M1422+M1426+M1430+M1434+M1438+M1442+M1446+M1450+M1454+M1458+M1462+M1466+M1470+M1474+M1478+M1482+M1486+M1490+M1494+M1498+M1502+M1506+M1510+M1514</f>
      </c>
    </row>
    <row r="1422" spans="1:16" ht="12.75">
      <c r="A1422" t="s">
        <v>50</v>
      </c>
      <c s="34" t="s">
        <v>1385</v>
      </c>
      <c s="34" t="s">
        <v>723</v>
      </c>
      <c s="35" t="s">
        <v>5</v>
      </c>
      <c s="6" t="s">
        <v>724</v>
      </c>
      <c s="36" t="s">
        <v>54</v>
      </c>
      <c s="37">
        <v>1</v>
      </c>
      <c s="36">
        <v>0</v>
      </c>
      <c s="36">
        <f>ROUND(G1422*H1422,6)</f>
      </c>
      <c r="L1422" s="38">
        <v>0</v>
      </c>
      <c s="32">
        <f>ROUND(ROUND(L1422,2)*ROUND(G1422,3),2)</f>
      </c>
      <c s="36" t="s">
        <v>55</v>
      </c>
      <c>
        <f>(M1422*21)/100</f>
      </c>
      <c t="s">
        <v>28</v>
      </c>
    </row>
    <row r="1423" spans="1:5" ht="12.75">
      <c r="A1423" s="35" t="s">
        <v>56</v>
      </c>
      <c r="E1423" s="39" t="s">
        <v>724</v>
      </c>
    </row>
    <row r="1424" spans="1:5" ht="12.75">
      <c r="A1424" s="35" t="s">
        <v>57</v>
      </c>
      <c r="E1424" s="40" t="s">
        <v>5</v>
      </c>
    </row>
    <row r="1425" spans="1:5" ht="140.25">
      <c r="A1425" t="s">
        <v>58</v>
      </c>
      <c r="E1425" s="39" t="s">
        <v>725</v>
      </c>
    </row>
    <row r="1426" spans="1:16" ht="25.5">
      <c r="A1426" t="s">
        <v>50</v>
      </c>
      <c s="34" t="s">
        <v>1386</v>
      </c>
      <c s="34" t="s">
        <v>1127</v>
      </c>
      <c s="35" t="s">
        <v>5</v>
      </c>
      <c s="6" t="s">
        <v>1128</v>
      </c>
      <c s="36" t="s">
        <v>54</v>
      </c>
      <c s="37">
        <v>1</v>
      </c>
      <c s="36">
        <v>0</v>
      </c>
      <c s="36">
        <f>ROUND(G1426*H1426,6)</f>
      </c>
      <c r="L1426" s="38">
        <v>0</v>
      </c>
      <c s="32">
        <f>ROUND(ROUND(L1426,2)*ROUND(G1426,3),2)</f>
      </c>
      <c s="36" t="s">
        <v>62</v>
      </c>
      <c>
        <f>(M1426*21)/100</f>
      </c>
      <c t="s">
        <v>28</v>
      </c>
    </row>
    <row r="1427" spans="1:5" ht="25.5">
      <c r="A1427" s="35" t="s">
        <v>56</v>
      </c>
      <c r="E1427" s="39" t="s">
        <v>1128</v>
      </c>
    </row>
    <row r="1428" spans="1:5" ht="12.75">
      <c r="A1428" s="35" t="s">
        <v>57</v>
      </c>
      <c r="E1428" s="40" t="s">
        <v>5</v>
      </c>
    </row>
    <row r="1429" spans="1:5" ht="140.25">
      <c r="A1429" t="s">
        <v>58</v>
      </c>
      <c r="E1429" s="39" t="s">
        <v>1129</v>
      </c>
    </row>
    <row r="1430" spans="1:16" ht="12.75">
      <c r="A1430" t="s">
        <v>50</v>
      </c>
      <c s="34" t="s">
        <v>1387</v>
      </c>
      <c s="34" t="s">
        <v>141</v>
      </c>
      <c s="35" t="s">
        <v>5</v>
      </c>
      <c s="6" t="s">
        <v>142</v>
      </c>
      <c s="36" t="s">
        <v>54</v>
      </c>
      <c s="37">
        <v>1</v>
      </c>
      <c s="36">
        <v>0</v>
      </c>
      <c s="36">
        <f>ROUND(G1430*H1430,6)</f>
      </c>
      <c r="L1430" s="38">
        <v>0</v>
      </c>
      <c s="32">
        <f>ROUND(ROUND(L1430,2)*ROUND(G1430,3),2)</f>
      </c>
      <c s="36" t="s">
        <v>55</v>
      </c>
      <c>
        <f>(M1430*21)/100</f>
      </c>
      <c t="s">
        <v>28</v>
      </c>
    </row>
    <row r="1431" spans="1:5" ht="12.75">
      <c r="A1431" s="35" t="s">
        <v>56</v>
      </c>
      <c r="E1431" s="39" t="s">
        <v>142</v>
      </c>
    </row>
    <row r="1432" spans="1:5" ht="12.75">
      <c r="A1432" s="35" t="s">
        <v>57</v>
      </c>
      <c r="E1432" s="40" t="s">
        <v>5</v>
      </c>
    </row>
    <row r="1433" spans="1:5" ht="191.25">
      <c r="A1433" t="s">
        <v>58</v>
      </c>
      <c r="E1433" s="39" t="s">
        <v>143</v>
      </c>
    </row>
    <row r="1434" spans="1:16" ht="12.75">
      <c r="A1434" t="s">
        <v>50</v>
      </c>
      <c s="34" t="s">
        <v>1388</v>
      </c>
      <c s="34" t="s">
        <v>1065</v>
      </c>
      <c s="35" t="s">
        <v>5</v>
      </c>
      <c s="6" t="s">
        <v>1066</v>
      </c>
      <c s="36" t="s">
        <v>244</v>
      </c>
      <c s="37">
        <v>2</v>
      </c>
      <c s="36">
        <v>0</v>
      </c>
      <c s="36">
        <f>ROUND(G1434*H1434,6)</f>
      </c>
      <c r="L1434" s="38">
        <v>0</v>
      </c>
      <c s="32">
        <f>ROUND(ROUND(L1434,2)*ROUND(G1434,3),2)</f>
      </c>
      <c s="36" t="s">
        <v>62</v>
      </c>
      <c>
        <f>(M1434*21)/100</f>
      </c>
      <c t="s">
        <v>28</v>
      </c>
    </row>
    <row r="1435" spans="1:5" ht="12.75">
      <c r="A1435" s="35" t="s">
        <v>56</v>
      </c>
      <c r="E1435" s="39" t="s">
        <v>1066</v>
      </c>
    </row>
    <row r="1436" spans="1:5" ht="12.75">
      <c r="A1436" s="35" t="s">
        <v>57</v>
      </c>
      <c r="E1436" s="40" t="s">
        <v>5</v>
      </c>
    </row>
    <row r="1437" spans="1:5" ht="89.25">
      <c r="A1437" t="s">
        <v>58</v>
      </c>
      <c r="E1437" s="39" t="s">
        <v>1067</v>
      </c>
    </row>
    <row r="1438" spans="1:16" ht="12.75">
      <c r="A1438" t="s">
        <v>50</v>
      </c>
      <c s="34" t="s">
        <v>1389</v>
      </c>
      <c s="34" t="s">
        <v>149</v>
      </c>
      <c s="35" t="s">
        <v>5</v>
      </c>
      <c s="6" t="s">
        <v>142</v>
      </c>
      <c s="36" t="s">
        <v>54</v>
      </c>
      <c s="37">
        <v>2</v>
      </c>
      <c s="36">
        <v>0</v>
      </c>
      <c s="36">
        <f>ROUND(G1438*H1438,6)</f>
      </c>
      <c r="L1438" s="38">
        <v>0</v>
      </c>
      <c s="32">
        <f>ROUND(ROUND(L1438,2)*ROUND(G1438,3),2)</f>
      </c>
      <c s="36" t="s">
        <v>55</v>
      </c>
      <c>
        <f>(M1438*21)/100</f>
      </c>
      <c t="s">
        <v>28</v>
      </c>
    </row>
    <row r="1439" spans="1:5" ht="12.75">
      <c r="A1439" s="35" t="s">
        <v>56</v>
      </c>
      <c r="E1439" s="39" t="s">
        <v>142</v>
      </c>
    </row>
    <row r="1440" spans="1:5" ht="12.75">
      <c r="A1440" s="35" t="s">
        <v>57</v>
      </c>
      <c r="E1440" s="40" t="s">
        <v>5</v>
      </c>
    </row>
    <row r="1441" spans="1:5" ht="191.25">
      <c r="A1441" t="s">
        <v>58</v>
      </c>
      <c r="E1441" s="39" t="s">
        <v>150</v>
      </c>
    </row>
    <row r="1442" spans="1:16" ht="12.75">
      <c r="A1442" t="s">
        <v>50</v>
      </c>
      <c s="34" t="s">
        <v>1390</v>
      </c>
      <c s="34" t="s">
        <v>1053</v>
      </c>
      <c s="35" t="s">
        <v>5</v>
      </c>
      <c s="6" t="s">
        <v>153</v>
      </c>
      <c s="36" t="s">
        <v>54</v>
      </c>
      <c s="37">
        <v>2</v>
      </c>
      <c s="36">
        <v>0</v>
      </c>
      <c s="36">
        <f>ROUND(G1442*H1442,6)</f>
      </c>
      <c r="L1442" s="38">
        <v>0</v>
      </c>
      <c s="32">
        <f>ROUND(ROUND(L1442,2)*ROUND(G1442,3),2)</f>
      </c>
      <c s="36" t="s">
        <v>62</v>
      </c>
      <c>
        <f>(M1442*21)/100</f>
      </c>
      <c t="s">
        <v>28</v>
      </c>
    </row>
    <row r="1443" spans="1:5" ht="12.75">
      <c r="A1443" s="35" t="s">
        <v>56</v>
      </c>
      <c r="E1443" s="39" t="s">
        <v>153</v>
      </c>
    </row>
    <row r="1444" spans="1:5" ht="12.75">
      <c r="A1444" s="35" t="s">
        <v>57</v>
      </c>
      <c r="E1444" s="40" t="s">
        <v>5</v>
      </c>
    </row>
    <row r="1445" spans="1:5" ht="89.25">
      <c r="A1445" t="s">
        <v>58</v>
      </c>
      <c r="E1445" s="39" t="s">
        <v>154</v>
      </c>
    </row>
    <row r="1446" spans="1:16" ht="12.75">
      <c r="A1446" t="s">
        <v>50</v>
      </c>
      <c s="34" t="s">
        <v>1391</v>
      </c>
      <c s="34" t="s">
        <v>1071</v>
      </c>
      <c s="35" t="s">
        <v>51</v>
      </c>
      <c s="6" t="s">
        <v>1072</v>
      </c>
      <c s="36" t="s">
        <v>54</v>
      </c>
      <c s="37">
        <v>2</v>
      </c>
      <c s="36">
        <v>0</v>
      </c>
      <c s="36">
        <f>ROUND(G1446*H1446,6)</f>
      </c>
      <c r="L1446" s="38">
        <v>0</v>
      </c>
      <c s="32">
        <f>ROUND(ROUND(L1446,2)*ROUND(G1446,3),2)</f>
      </c>
      <c s="36" t="s">
        <v>55</v>
      </c>
      <c>
        <f>(M1446*21)/100</f>
      </c>
      <c t="s">
        <v>28</v>
      </c>
    </row>
    <row r="1447" spans="1:5" ht="12.75">
      <c r="A1447" s="35" t="s">
        <v>56</v>
      </c>
      <c r="E1447" s="39" t="s">
        <v>1072</v>
      </c>
    </row>
    <row r="1448" spans="1:5" ht="12.75">
      <c r="A1448" s="35" t="s">
        <v>57</v>
      </c>
      <c r="E1448" s="40" t="s">
        <v>5</v>
      </c>
    </row>
    <row r="1449" spans="1:5" ht="191.25">
      <c r="A1449" t="s">
        <v>58</v>
      </c>
      <c r="E1449" s="39" t="s">
        <v>1073</v>
      </c>
    </row>
    <row r="1450" spans="1:16" ht="12.75">
      <c r="A1450" t="s">
        <v>50</v>
      </c>
      <c s="34" t="s">
        <v>1392</v>
      </c>
      <c s="34" t="s">
        <v>127</v>
      </c>
      <c s="35" t="s">
        <v>5</v>
      </c>
      <c s="6" t="s">
        <v>1075</v>
      </c>
      <c s="36" t="s">
        <v>54</v>
      </c>
      <c s="37">
        <v>2</v>
      </c>
      <c s="36">
        <v>0</v>
      </c>
      <c s="36">
        <f>ROUND(G1450*H1450,6)</f>
      </c>
      <c r="L1450" s="38">
        <v>0</v>
      </c>
      <c s="32">
        <f>ROUND(ROUND(L1450,2)*ROUND(G1450,3),2)</f>
      </c>
      <c s="36" t="s">
        <v>62</v>
      </c>
      <c>
        <f>(M1450*21)/100</f>
      </c>
      <c t="s">
        <v>28</v>
      </c>
    </row>
    <row r="1451" spans="1:5" ht="12.75">
      <c r="A1451" s="35" t="s">
        <v>56</v>
      </c>
      <c r="E1451" s="39" t="s">
        <v>1075</v>
      </c>
    </row>
    <row r="1452" spans="1:5" ht="12.75">
      <c r="A1452" s="35" t="s">
        <v>57</v>
      </c>
      <c r="E1452" s="40" t="s">
        <v>5</v>
      </c>
    </row>
    <row r="1453" spans="1:5" ht="89.25">
      <c r="A1453" t="s">
        <v>58</v>
      </c>
      <c r="E1453" s="39" t="s">
        <v>1076</v>
      </c>
    </row>
    <row r="1454" spans="1:16" ht="12.75">
      <c r="A1454" t="s">
        <v>50</v>
      </c>
      <c s="34" t="s">
        <v>1393</v>
      </c>
      <c s="34" t="s">
        <v>690</v>
      </c>
      <c s="35" t="s">
        <v>5</v>
      </c>
      <c s="6" t="s">
        <v>691</v>
      </c>
      <c s="36" t="s">
        <v>54</v>
      </c>
      <c s="37">
        <v>8</v>
      </c>
      <c s="36">
        <v>0</v>
      </c>
      <c s="36">
        <f>ROUND(G1454*H1454,6)</f>
      </c>
      <c r="L1454" s="38">
        <v>0</v>
      </c>
      <c s="32">
        <f>ROUND(ROUND(L1454,2)*ROUND(G1454,3),2)</f>
      </c>
      <c s="36" t="s">
        <v>55</v>
      </c>
      <c>
        <f>(M1454*21)/100</f>
      </c>
      <c t="s">
        <v>28</v>
      </c>
    </row>
    <row r="1455" spans="1:5" ht="12.75">
      <c r="A1455" s="35" t="s">
        <v>56</v>
      </c>
      <c r="E1455" s="39" t="s">
        <v>691</v>
      </c>
    </row>
    <row r="1456" spans="1:5" ht="12.75">
      <c r="A1456" s="35" t="s">
        <v>57</v>
      </c>
      <c r="E1456" s="40" t="s">
        <v>5</v>
      </c>
    </row>
    <row r="1457" spans="1:5" ht="191.25">
      <c r="A1457" t="s">
        <v>58</v>
      </c>
      <c r="E1457" s="39" t="s">
        <v>692</v>
      </c>
    </row>
    <row r="1458" spans="1:16" ht="12.75">
      <c r="A1458" t="s">
        <v>50</v>
      </c>
      <c s="34" t="s">
        <v>1394</v>
      </c>
      <c s="34" t="s">
        <v>152</v>
      </c>
      <c s="35" t="s">
        <v>5</v>
      </c>
      <c s="6" t="s">
        <v>1087</v>
      </c>
      <c s="36" t="s">
        <v>54</v>
      </c>
      <c s="37">
        <v>8</v>
      </c>
      <c s="36">
        <v>0</v>
      </c>
      <c s="36">
        <f>ROUND(G1458*H1458,6)</f>
      </c>
      <c r="L1458" s="38">
        <v>0</v>
      </c>
      <c s="32">
        <f>ROUND(ROUND(L1458,2)*ROUND(G1458,3),2)</f>
      </c>
      <c s="36" t="s">
        <v>62</v>
      </c>
      <c>
        <f>(M1458*21)/100</f>
      </c>
      <c t="s">
        <v>28</v>
      </c>
    </row>
    <row r="1459" spans="1:5" ht="12.75">
      <c r="A1459" s="35" t="s">
        <v>56</v>
      </c>
      <c r="E1459" s="39" t="s">
        <v>1087</v>
      </c>
    </row>
    <row r="1460" spans="1:5" ht="12.75">
      <c r="A1460" s="35" t="s">
        <v>57</v>
      </c>
      <c r="E1460" s="40" t="s">
        <v>5</v>
      </c>
    </row>
    <row r="1461" spans="1:5" ht="89.25">
      <c r="A1461" t="s">
        <v>58</v>
      </c>
      <c r="E1461" s="39" t="s">
        <v>1088</v>
      </c>
    </row>
    <row r="1462" spans="1:16" ht="12.75">
      <c r="A1462" t="s">
        <v>50</v>
      </c>
      <c s="34" t="s">
        <v>1395</v>
      </c>
      <c s="34" t="s">
        <v>1071</v>
      </c>
      <c s="35" t="s">
        <v>5</v>
      </c>
      <c s="6" t="s">
        <v>1072</v>
      </c>
      <c s="36" t="s">
        <v>54</v>
      </c>
      <c s="37">
        <v>6</v>
      </c>
      <c s="36">
        <v>0</v>
      </c>
      <c s="36">
        <f>ROUND(G1462*H1462,6)</f>
      </c>
      <c r="L1462" s="38">
        <v>0</v>
      </c>
      <c s="32">
        <f>ROUND(ROUND(L1462,2)*ROUND(G1462,3),2)</f>
      </c>
      <c s="36" t="s">
        <v>55</v>
      </c>
      <c>
        <f>(M1462*21)/100</f>
      </c>
      <c t="s">
        <v>28</v>
      </c>
    </row>
    <row r="1463" spans="1:5" ht="12.75">
      <c r="A1463" s="35" t="s">
        <v>56</v>
      </c>
      <c r="E1463" s="39" t="s">
        <v>1072</v>
      </c>
    </row>
    <row r="1464" spans="1:5" ht="12.75">
      <c r="A1464" s="35" t="s">
        <v>57</v>
      </c>
      <c r="E1464" s="40" t="s">
        <v>5</v>
      </c>
    </row>
    <row r="1465" spans="1:5" ht="191.25">
      <c r="A1465" t="s">
        <v>58</v>
      </c>
      <c r="E1465" s="39" t="s">
        <v>1073</v>
      </c>
    </row>
    <row r="1466" spans="1:16" ht="12.75">
      <c r="A1466" t="s">
        <v>50</v>
      </c>
      <c s="34" t="s">
        <v>1396</v>
      </c>
      <c s="34" t="s">
        <v>1082</v>
      </c>
      <c s="35" t="s">
        <v>5</v>
      </c>
      <c s="6" t="s">
        <v>1083</v>
      </c>
      <c s="36" t="s">
        <v>244</v>
      </c>
      <c s="37">
        <v>5</v>
      </c>
      <c s="36">
        <v>0</v>
      </c>
      <c s="36">
        <f>ROUND(G1466*H1466,6)</f>
      </c>
      <c r="L1466" s="38">
        <v>0</v>
      </c>
      <c s="32">
        <f>ROUND(ROUND(L1466,2)*ROUND(G1466,3),2)</f>
      </c>
      <c s="36" t="s">
        <v>62</v>
      </c>
      <c>
        <f>(M1466*21)/100</f>
      </c>
      <c t="s">
        <v>28</v>
      </c>
    </row>
    <row r="1467" spans="1:5" ht="12.75">
      <c r="A1467" s="35" t="s">
        <v>56</v>
      </c>
      <c r="E1467" s="39" t="s">
        <v>1083</v>
      </c>
    </row>
    <row r="1468" spans="1:5" ht="12.75">
      <c r="A1468" s="35" t="s">
        <v>57</v>
      </c>
      <c r="E1468" s="40" t="s">
        <v>5</v>
      </c>
    </row>
    <row r="1469" spans="1:5" ht="89.25">
      <c r="A1469" t="s">
        <v>58</v>
      </c>
      <c r="E1469" s="39" t="s">
        <v>1084</v>
      </c>
    </row>
    <row r="1470" spans="1:16" ht="12.75">
      <c r="A1470" t="s">
        <v>50</v>
      </c>
      <c s="34" t="s">
        <v>1397</v>
      </c>
      <c s="34" t="s">
        <v>1141</v>
      </c>
      <c s="35" t="s">
        <v>5</v>
      </c>
      <c s="6" t="s">
        <v>1142</v>
      </c>
      <c s="36" t="s">
        <v>54</v>
      </c>
      <c s="37">
        <v>1</v>
      </c>
      <c s="36">
        <v>0</v>
      </c>
      <c s="36">
        <f>ROUND(G1470*H1470,6)</f>
      </c>
      <c r="L1470" s="38">
        <v>0</v>
      </c>
      <c s="32">
        <f>ROUND(ROUND(L1470,2)*ROUND(G1470,3),2)</f>
      </c>
      <c s="36" t="s">
        <v>55</v>
      </c>
      <c>
        <f>(M1470*21)/100</f>
      </c>
      <c t="s">
        <v>28</v>
      </c>
    </row>
    <row r="1471" spans="1:5" ht="12.75">
      <c r="A1471" s="35" t="s">
        <v>56</v>
      </c>
      <c r="E1471" s="39" t="s">
        <v>1142</v>
      </c>
    </row>
    <row r="1472" spans="1:5" ht="12.75">
      <c r="A1472" s="35" t="s">
        <v>57</v>
      </c>
      <c r="E1472" s="40" t="s">
        <v>5</v>
      </c>
    </row>
    <row r="1473" spans="1:5" ht="89.25">
      <c r="A1473" t="s">
        <v>58</v>
      </c>
      <c r="E1473" s="39" t="s">
        <v>1143</v>
      </c>
    </row>
    <row r="1474" spans="1:16" ht="12.75">
      <c r="A1474" t="s">
        <v>50</v>
      </c>
      <c s="34" t="s">
        <v>1398</v>
      </c>
      <c s="34" t="s">
        <v>1145</v>
      </c>
      <c s="35" t="s">
        <v>5</v>
      </c>
      <c s="6" t="s">
        <v>1146</v>
      </c>
      <c s="36" t="s">
        <v>54</v>
      </c>
      <c s="37">
        <v>1</v>
      </c>
      <c s="36">
        <v>0</v>
      </c>
      <c s="36">
        <f>ROUND(G1474*H1474,6)</f>
      </c>
      <c r="L1474" s="38">
        <v>0</v>
      </c>
      <c s="32">
        <f>ROUND(ROUND(L1474,2)*ROUND(G1474,3),2)</f>
      </c>
      <c s="36" t="s">
        <v>55</v>
      </c>
      <c>
        <f>(M1474*21)/100</f>
      </c>
      <c t="s">
        <v>28</v>
      </c>
    </row>
    <row r="1475" spans="1:5" ht="12.75">
      <c r="A1475" s="35" t="s">
        <v>56</v>
      </c>
      <c r="E1475" s="39" t="s">
        <v>1146</v>
      </c>
    </row>
    <row r="1476" spans="1:5" ht="12.75">
      <c r="A1476" s="35" t="s">
        <v>57</v>
      </c>
      <c r="E1476" s="40" t="s">
        <v>5</v>
      </c>
    </row>
    <row r="1477" spans="1:5" ht="191.25">
      <c r="A1477" t="s">
        <v>58</v>
      </c>
      <c r="E1477" s="39" t="s">
        <v>1147</v>
      </c>
    </row>
    <row r="1478" spans="1:16" ht="12.75">
      <c r="A1478" t="s">
        <v>50</v>
      </c>
      <c s="34" t="s">
        <v>1399</v>
      </c>
      <c s="34" t="s">
        <v>1149</v>
      </c>
      <c s="35" t="s">
        <v>5</v>
      </c>
      <c s="6" t="s">
        <v>1150</v>
      </c>
      <c s="36" t="s">
        <v>54</v>
      </c>
      <c s="37">
        <v>1</v>
      </c>
      <c s="36">
        <v>0</v>
      </c>
      <c s="36">
        <f>ROUND(G1478*H1478,6)</f>
      </c>
      <c r="L1478" s="38">
        <v>0</v>
      </c>
      <c s="32">
        <f>ROUND(ROUND(L1478,2)*ROUND(G1478,3),2)</f>
      </c>
      <c s="36" t="s">
        <v>55</v>
      </c>
      <c>
        <f>(M1478*21)/100</f>
      </c>
      <c t="s">
        <v>28</v>
      </c>
    </row>
    <row r="1479" spans="1:5" ht="12.75">
      <c r="A1479" s="35" t="s">
        <v>56</v>
      </c>
      <c r="E1479" s="39" t="s">
        <v>1150</v>
      </c>
    </row>
    <row r="1480" spans="1:5" ht="12.75">
      <c r="A1480" s="35" t="s">
        <v>57</v>
      </c>
      <c r="E1480" s="40" t="s">
        <v>5</v>
      </c>
    </row>
    <row r="1481" spans="1:5" ht="89.25">
      <c r="A1481" t="s">
        <v>58</v>
      </c>
      <c r="E1481" s="39" t="s">
        <v>1151</v>
      </c>
    </row>
    <row r="1482" spans="1:16" ht="12.75">
      <c r="A1482" t="s">
        <v>50</v>
      </c>
      <c s="34" t="s">
        <v>1400</v>
      </c>
      <c s="34" t="s">
        <v>160</v>
      </c>
      <c s="35" t="s">
        <v>5</v>
      </c>
      <c s="6" t="s">
        <v>161</v>
      </c>
      <c s="36" t="s">
        <v>54</v>
      </c>
      <c s="37">
        <v>1</v>
      </c>
      <c s="36">
        <v>0</v>
      </c>
      <c s="36">
        <f>ROUND(G1482*H1482,6)</f>
      </c>
      <c r="L1482" s="38">
        <v>0</v>
      </c>
      <c s="32">
        <f>ROUND(ROUND(L1482,2)*ROUND(G1482,3),2)</f>
      </c>
      <c s="36" t="s">
        <v>55</v>
      </c>
      <c>
        <f>(M1482*21)/100</f>
      </c>
      <c t="s">
        <v>28</v>
      </c>
    </row>
    <row r="1483" spans="1:5" ht="12.75">
      <c r="A1483" s="35" t="s">
        <v>56</v>
      </c>
      <c r="E1483" s="39" t="s">
        <v>161</v>
      </c>
    </row>
    <row r="1484" spans="1:5" ht="12.75">
      <c r="A1484" s="35" t="s">
        <v>57</v>
      </c>
      <c r="E1484" s="40" t="s">
        <v>5</v>
      </c>
    </row>
    <row r="1485" spans="1:5" ht="191.25">
      <c r="A1485" t="s">
        <v>58</v>
      </c>
      <c r="E1485" s="39" t="s">
        <v>162</v>
      </c>
    </row>
    <row r="1486" spans="1:16" ht="25.5">
      <c r="A1486" t="s">
        <v>50</v>
      </c>
      <c s="34" t="s">
        <v>1401</v>
      </c>
      <c s="34" t="s">
        <v>1154</v>
      </c>
      <c s="35" t="s">
        <v>5</v>
      </c>
      <c s="6" t="s">
        <v>1155</v>
      </c>
      <c s="36" t="s">
        <v>54</v>
      </c>
      <c s="37">
        <v>1</v>
      </c>
      <c s="36">
        <v>0</v>
      </c>
      <c s="36">
        <f>ROUND(G1486*H1486,6)</f>
      </c>
      <c r="L1486" s="38">
        <v>0</v>
      </c>
      <c s="32">
        <f>ROUND(ROUND(L1486,2)*ROUND(G1486,3),2)</f>
      </c>
      <c s="36" t="s">
        <v>62</v>
      </c>
      <c>
        <f>(M1486*21)/100</f>
      </c>
      <c t="s">
        <v>28</v>
      </c>
    </row>
    <row r="1487" spans="1:5" ht="25.5">
      <c r="A1487" s="35" t="s">
        <v>56</v>
      </c>
      <c r="E1487" s="39" t="s">
        <v>1155</v>
      </c>
    </row>
    <row r="1488" spans="1:5" ht="12.75">
      <c r="A1488" s="35" t="s">
        <v>57</v>
      </c>
      <c r="E1488" s="40" t="s">
        <v>5</v>
      </c>
    </row>
    <row r="1489" spans="1:5" ht="140.25">
      <c r="A1489" t="s">
        <v>58</v>
      </c>
      <c r="E1489" s="39" t="s">
        <v>1156</v>
      </c>
    </row>
    <row r="1490" spans="1:16" ht="12.75">
      <c r="A1490" t="s">
        <v>50</v>
      </c>
      <c s="34" t="s">
        <v>1402</v>
      </c>
      <c s="34" t="s">
        <v>103</v>
      </c>
      <c s="35" t="s">
        <v>51</v>
      </c>
      <c s="6" t="s">
        <v>104</v>
      </c>
      <c s="36" t="s">
        <v>54</v>
      </c>
      <c s="37">
        <v>2</v>
      </c>
      <c s="36">
        <v>0</v>
      </c>
      <c s="36">
        <f>ROUND(G1490*H1490,6)</f>
      </c>
      <c r="L1490" s="38">
        <v>0</v>
      </c>
      <c s="32">
        <f>ROUND(ROUND(L1490,2)*ROUND(G1490,3),2)</f>
      </c>
      <c s="36" t="s">
        <v>55</v>
      </c>
      <c>
        <f>(M1490*21)/100</f>
      </c>
      <c t="s">
        <v>28</v>
      </c>
    </row>
    <row r="1491" spans="1:5" ht="12.75">
      <c r="A1491" s="35" t="s">
        <v>56</v>
      </c>
      <c r="E1491" s="39" t="s">
        <v>104</v>
      </c>
    </row>
    <row r="1492" spans="1:5" ht="12.75">
      <c r="A1492" s="35" t="s">
        <v>57</v>
      </c>
      <c r="E1492" s="40" t="s">
        <v>5</v>
      </c>
    </row>
    <row r="1493" spans="1:5" ht="191.25">
      <c r="A1493" t="s">
        <v>58</v>
      </c>
      <c r="E1493" s="39" t="s">
        <v>105</v>
      </c>
    </row>
    <row r="1494" spans="1:16" ht="12.75">
      <c r="A1494" t="s">
        <v>50</v>
      </c>
      <c s="34" t="s">
        <v>1403</v>
      </c>
      <c s="34" t="s">
        <v>178</v>
      </c>
      <c s="35" t="s">
        <v>5</v>
      </c>
      <c s="6" t="s">
        <v>1159</v>
      </c>
      <c s="36" t="s">
        <v>54</v>
      </c>
      <c s="37">
        <v>2</v>
      </c>
      <c s="36">
        <v>0</v>
      </c>
      <c s="36">
        <f>ROUND(G1494*H1494,6)</f>
      </c>
      <c r="L1494" s="38">
        <v>0</v>
      </c>
      <c s="32">
        <f>ROUND(ROUND(L1494,2)*ROUND(G1494,3),2)</f>
      </c>
      <c s="36" t="s">
        <v>62</v>
      </c>
      <c>
        <f>(M1494*21)/100</f>
      </c>
      <c t="s">
        <v>28</v>
      </c>
    </row>
    <row r="1495" spans="1:5" ht="12.75">
      <c r="A1495" s="35" t="s">
        <v>56</v>
      </c>
      <c r="E1495" s="39" t="s">
        <v>1159</v>
      </c>
    </row>
    <row r="1496" spans="1:5" ht="12.75">
      <c r="A1496" s="35" t="s">
        <v>57</v>
      </c>
      <c r="E1496" s="40" t="s">
        <v>5</v>
      </c>
    </row>
    <row r="1497" spans="1:5" ht="89.25">
      <c r="A1497" t="s">
        <v>58</v>
      </c>
      <c r="E1497" s="39" t="s">
        <v>1204</v>
      </c>
    </row>
    <row r="1498" spans="1:16" ht="12.75">
      <c r="A1498" t="s">
        <v>50</v>
      </c>
      <c s="34" t="s">
        <v>1404</v>
      </c>
      <c s="34" t="s">
        <v>1098</v>
      </c>
      <c s="35" t="s">
        <v>5</v>
      </c>
      <c s="6" t="s">
        <v>994</v>
      </c>
      <c s="36" t="s">
        <v>244</v>
      </c>
      <c s="37">
        <v>2</v>
      </c>
      <c s="36">
        <v>0</v>
      </c>
      <c s="36">
        <f>ROUND(G1498*H1498,6)</f>
      </c>
      <c r="L1498" s="38">
        <v>0</v>
      </c>
      <c s="32">
        <f>ROUND(ROUND(L1498,2)*ROUND(G1498,3),2)</f>
      </c>
      <c s="36" t="s">
        <v>62</v>
      </c>
      <c>
        <f>(M1498*21)/100</f>
      </c>
      <c t="s">
        <v>28</v>
      </c>
    </row>
    <row r="1499" spans="1:5" ht="12.75">
      <c r="A1499" s="35" t="s">
        <v>56</v>
      </c>
      <c r="E1499" s="39" t="s">
        <v>994</v>
      </c>
    </row>
    <row r="1500" spans="1:5" ht="12.75">
      <c r="A1500" s="35" t="s">
        <v>57</v>
      </c>
      <c r="E1500" s="40" t="s">
        <v>5</v>
      </c>
    </row>
    <row r="1501" spans="1:5" ht="89.25">
      <c r="A1501" t="s">
        <v>58</v>
      </c>
      <c r="E1501" s="39" t="s">
        <v>995</v>
      </c>
    </row>
    <row r="1502" spans="1:16" ht="12.75">
      <c r="A1502" t="s">
        <v>50</v>
      </c>
      <c s="34" t="s">
        <v>1405</v>
      </c>
      <c s="34" t="s">
        <v>999</v>
      </c>
      <c s="35" t="s">
        <v>5</v>
      </c>
      <c s="6" t="s">
        <v>1000</v>
      </c>
      <c s="36" t="s">
        <v>54</v>
      </c>
      <c s="37">
        <v>3</v>
      </c>
      <c s="36">
        <v>0</v>
      </c>
      <c s="36">
        <f>ROUND(G1502*H1502,6)</f>
      </c>
      <c r="L1502" s="38">
        <v>0</v>
      </c>
      <c s="32">
        <f>ROUND(ROUND(L1502,2)*ROUND(G1502,3),2)</f>
      </c>
      <c s="36" t="s">
        <v>62</v>
      </c>
      <c>
        <f>(M1502*21)/100</f>
      </c>
      <c t="s">
        <v>28</v>
      </c>
    </row>
    <row r="1503" spans="1:5" ht="12.75">
      <c r="A1503" s="35" t="s">
        <v>56</v>
      </c>
      <c r="E1503" s="39" t="s">
        <v>1000</v>
      </c>
    </row>
    <row r="1504" spans="1:5" ht="12.75">
      <c r="A1504" s="35" t="s">
        <v>57</v>
      </c>
      <c r="E1504" s="40" t="s">
        <v>5</v>
      </c>
    </row>
    <row r="1505" spans="1:5" ht="89.25">
      <c r="A1505" t="s">
        <v>58</v>
      </c>
      <c r="E1505" s="39" t="s">
        <v>1001</v>
      </c>
    </row>
    <row r="1506" spans="1:16" ht="12.75">
      <c r="A1506" t="s">
        <v>50</v>
      </c>
      <c s="34" t="s">
        <v>1406</v>
      </c>
      <c s="34" t="s">
        <v>1163</v>
      </c>
      <c s="35" t="s">
        <v>5</v>
      </c>
      <c s="6" t="s">
        <v>1164</v>
      </c>
      <c s="36" t="s">
        <v>244</v>
      </c>
      <c s="37">
        <v>3</v>
      </c>
      <c s="36">
        <v>0</v>
      </c>
      <c s="36">
        <f>ROUND(G1506*H1506,6)</f>
      </c>
      <c r="L1506" s="38">
        <v>0</v>
      </c>
      <c s="32">
        <f>ROUND(ROUND(L1506,2)*ROUND(G1506,3),2)</f>
      </c>
      <c s="36" t="s">
        <v>62</v>
      </c>
      <c>
        <f>(M1506*21)/100</f>
      </c>
      <c t="s">
        <v>28</v>
      </c>
    </row>
    <row r="1507" spans="1:5" ht="12.75">
      <c r="A1507" s="35" t="s">
        <v>56</v>
      </c>
      <c r="E1507" s="39" t="s">
        <v>1164</v>
      </c>
    </row>
    <row r="1508" spans="1:5" ht="12.75">
      <c r="A1508" s="35" t="s">
        <v>57</v>
      </c>
      <c r="E1508" s="40" t="s">
        <v>5</v>
      </c>
    </row>
    <row r="1509" spans="1:5" ht="89.25">
      <c r="A1509" t="s">
        <v>58</v>
      </c>
      <c r="E1509" s="39" t="s">
        <v>1165</v>
      </c>
    </row>
    <row r="1510" spans="1:16" ht="12.75">
      <c r="A1510" t="s">
        <v>50</v>
      </c>
      <c s="34" t="s">
        <v>1407</v>
      </c>
      <c s="34" t="s">
        <v>103</v>
      </c>
      <c s="35" t="s">
        <v>5</v>
      </c>
      <c s="6" t="s">
        <v>104</v>
      </c>
      <c s="36" t="s">
        <v>54</v>
      </c>
      <c s="37">
        <v>1</v>
      </c>
      <c s="36">
        <v>0</v>
      </c>
      <c s="36">
        <f>ROUND(G1510*H1510,6)</f>
      </c>
      <c r="L1510" s="38">
        <v>0</v>
      </c>
      <c s="32">
        <f>ROUND(ROUND(L1510,2)*ROUND(G1510,3),2)</f>
      </c>
      <c s="36" t="s">
        <v>55</v>
      </c>
      <c>
        <f>(M1510*21)/100</f>
      </c>
      <c t="s">
        <v>28</v>
      </c>
    </row>
    <row r="1511" spans="1:5" ht="12.75">
      <c r="A1511" s="35" t="s">
        <v>56</v>
      </c>
      <c r="E1511" s="39" t="s">
        <v>104</v>
      </c>
    </row>
    <row r="1512" spans="1:5" ht="12.75">
      <c r="A1512" s="35" t="s">
        <v>57</v>
      </c>
      <c r="E1512" s="40" t="s">
        <v>5</v>
      </c>
    </row>
    <row r="1513" spans="1:5" ht="191.25">
      <c r="A1513" t="s">
        <v>58</v>
      </c>
      <c r="E1513" s="39" t="s">
        <v>105</v>
      </c>
    </row>
    <row r="1514" spans="1:16" ht="12.75">
      <c r="A1514" t="s">
        <v>50</v>
      </c>
      <c s="34" t="s">
        <v>1408</v>
      </c>
      <c s="34" t="s">
        <v>1168</v>
      </c>
      <c s="35" t="s">
        <v>5</v>
      </c>
      <c s="6" t="s">
        <v>1169</v>
      </c>
      <c s="36" t="s">
        <v>54</v>
      </c>
      <c s="37">
        <v>1</v>
      </c>
      <c s="36">
        <v>0</v>
      </c>
      <c s="36">
        <f>ROUND(G1514*H1514,6)</f>
      </c>
      <c r="L1514" s="38">
        <v>0</v>
      </c>
      <c s="32">
        <f>ROUND(ROUND(L1514,2)*ROUND(G1514,3),2)</f>
      </c>
      <c s="36" t="s">
        <v>62</v>
      </c>
      <c>
        <f>(M1514*21)/100</f>
      </c>
      <c t="s">
        <v>28</v>
      </c>
    </row>
    <row r="1515" spans="1:5" ht="12.75">
      <c r="A1515" s="35" t="s">
        <v>56</v>
      </c>
      <c r="E1515" s="39" t="s">
        <v>1169</v>
      </c>
    </row>
    <row r="1516" spans="1:5" ht="12.75">
      <c r="A1516" s="35" t="s">
        <v>57</v>
      </c>
      <c r="E1516" s="40" t="s">
        <v>5</v>
      </c>
    </row>
    <row r="1517" spans="1:5" ht="89.25">
      <c r="A1517" t="s">
        <v>58</v>
      </c>
      <c r="E1517" s="39" t="s">
        <v>1170</v>
      </c>
    </row>
    <row r="1518" spans="1:13" ht="12.75">
      <c r="A1518" t="s">
        <v>47</v>
      </c>
      <c r="C1518" s="31" t="s">
        <v>1409</v>
      </c>
      <c r="E1518" s="33" t="s">
        <v>1172</v>
      </c>
      <c r="J1518" s="32">
        <f>0</f>
      </c>
      <c s="32">
        <f>0</f>
      </c>
      <c s="32">
        <f>0+L1519+L1523+L1527+L1531+L1535+L1539+L1543+L1547+L1551+L1555+L1559+L1563+L1567+L1571+L1575+L1579+L1583</f>
      </c>
      <c s="32">
        <f>0+M1519+M1523+M1527+M1531+M1535+M1539+M1543+M1547+M1551+M1555+M1559+M1563+M1567+M1571+M1575+M1579+M1583</f>
      </c>
    </row>
    <row r="1519" spans="1:16" ht="12.75">
      <c r="A1519" t="s">
        <v>50</v>
      </c>
      <c s="34" t="s">
        <v>1410</v>
      </c>
      <c s="34" t="s">
        <v>723</v>
      </c>
      <c s="35" t="s">
        <v>5</v>
      </c>
      <c s="6" t="s">
        <v>724</v>
      </c>
      <c s="36" t="s">
        <v>54</v>
      </c>
      <c s="37">
        <v>1</v>
      </c>
      <c s="36">
        <v>0</v>
      </c>
      <c s="36">
        <f>ROUND(G1519*H1519,6)</f>
      </c>
      <c r="L1519" s="38">
        <v>0</v>
      </c>
      <c s="32">
        <f>ROUND(ROUND(L1519,2)*ROUND(G1519,3),2)</f>
      </c>
      <c s="36" t="s">
        <v>55</v>
      </c>
      <c>
        <f>(M1519*21)/100</f>
      </c>
      <c t="s">
        <v>28</v>
      </c>
    </row>
    <row r="1520" spans="1:5" ht="12.75">
      <c r="A1520" s="35" t="s">
        <v>56</v>
      </c>
      <c r="E1520" s="39" t="s">
        <v>724</v>
      </c>
    </row>
    <row r="1521" spans="1:5" ht="12.75">
      <c r="A1521" s="35" t="s">
        <v>57</v>
      </c>
      <c r="E1521" s="40" t="s">
        <v>5</v>
      </c>
    </row>
    <row r="1522" spans="1:5" ht="140.25">
      <c r="A1522" t="s">
        <v>58</v>
      </c>
      <c r="E1522" s="39" t="s">
        <v>725</v>
      </c>
    </row>
    <row r="1523" spans="1:16" ht="12.75">
      <c r="A1523" t="s">
        <v>50</v>
      </c>
      <c s="34" t="s">
        <v>1411</v>
      </c>
      <c s="34" t="s">
        <v>1249</v>
      </c>
      <c s="35" t="s">
        <v>5</v>
      </c>
      <c s="6" t="s">
        <v>1250</v>
      </c>
      <c s="36" t="s">
        <v>54</v>
      </c>
      <c s="37">
        <v>1</v>
      </c>
      <c s="36">
        <v>0</v>
      </c>
      <c s="36">
        <f>ROUND(G1523*H1523,6)</f>
      </c>
      <c r="L1523" s="38">
        <v>0</v>
      </c>
      <c s="32">
        <f>ROUND(ROUND(L1523,2)*ROUND(G1523,3),2)</f>
      </c>
      <c s="36" t="s">
        <v>62</v>
      </c>
      <c>
        <f>(M1523*21)/100</f>
      </c>
      <c t="s">
        <v>28</v>
      </c>
    </row>
    <row r="1524" spans="1:5" ht="12.75">
      <c r="A1524" s="35" t="s">
        <v>56</v>
      </c>
      <c r="E1524" s="39" t="s">
        <v>1250</v>
      </c>
    </row>
    <row r="1525" spans="1:5" ht="12.75">
      <c r="A1525" s="35" t="s">
        <v>57</v>
      </c>
      <c r="E1525" s="40" t="s">
        <v>5</v>
      </c>
    </row>
    <row r="1526" spans="1:5" ht="89.25">
      <c r="A1526" t="s">
        <v>58</v>
      </c>
      <c r="E1526" s="39" t="s">
        <v>1251</v>
      </c>
    </row>
    <row r="1527" spans="1:16" ht="12.75">
      <c r="A1527" t="s">
        <v>50</v>
      </c>
      <c s="34" t="s">
        <v>1412</v>
      </c>
      <c s="34" t="s">
        <v>141</v>
      </c>
      <c s="35" t="s">
        <v>5</v>
      </c>
      <c s="6" t="s">
        <v>142</v>
      </c>
      <c s="36" t="s">
        <v>54</v>
      </c>
      <c s="37">
        <v>1</v>
      </c>
      <c s="36">
        <v>0</v>
      </c>
      <c s="36">
        <f>ROUND(G1527*H1527,6)</f>
      </c>
      <c r="L1527" s="38">
        <v>0</v>
      </c>
      <c s="32">
        <f>ROUND(ROUND(L1527,2)*ROUND(G1527,3),2)</f>
      </c>
      <c s="36" t="s">
        <v>55</v>
      </c>
      <c>
        <f>(M1527*21)/100</f>
      </c>
      <c t="s">
        <v>28</v>
      </c>
    </row>
    <row r="1528" spans="1:5" ht="12.75">
      <c r="A1528" s="35" t="s">
        <v>56</v>
      </c>
      <c r="E1528" s="39" t="s">
        <v>142</v>
      </c>
    </row>
    <row r="1529" spans="1:5" ht="12.75">
      <c r="A1529" s="35" t="s">
        <v>57</v>
      </c>
      <c r="E1529" s="40" t="s">
        <v>5</v>
      </c>
    </row>
    <row r="1530" spans="1:5" ht="191.25">
      <c r="A1530" t="s">
        <v>58</v>
      </c>
      <c r="E1530" s="39" t="s">
        <v>143</v>
      </c>
    </row>
    <row r="1531" spans="1:16" ht="12.75">
      <c r="A1531" t="s">
        <v>50</v>
      </c>
      <c s="34" t="s">
        <v>1413</v>
      </c>
      <c s="34" t="s">
        <v>1065</v>
      </c>
      <c s="35" t="s">
        <v>5</v>
      </c>
      <c s="6" t="s">
        <v>1066</v>
      </c>
      <c s="36" t="s">
        <v>244</v>
      </c>
      <c s="37">
        <v>1</v>
      </c>
      <c s="36">
        <v>0</v>
      </c>
      <c s="36">
        <f>ROUND(G1531*H1531,6)</f>
      </c>
      <c r="L1531" s="38">
        <v>0</v>
      </c>
      <c s="32">
        <f>ROUND(ROUND(L1531,2)*ROUND(G1531,3),2)</f>
      </c>
      <c s="36" t="s">
        <v>62</v>
      </c>
      <c>
        <f>(M1531*21)/100</f>
      </c>
      <c t="s">
        <v>28</v>
      </c>
    </row>
    <row r="1532" spans="1:5" ht="12.75">
      <c r="A1532" s="35" t="s">
        <v>56</v>
      </c>
      <c r="E1532" s="39" t="s">
        <v>1066</v>
      </c>
    </row>
    <row r="1533" spans="1:5" ht="12.75">
      <c r="A1533" s="35" t="s">
        <v>57</v>
      </c>
      <c r="E1533" s="40" t="s">
        <v>5</v>
      </c>
    </row>
    <row r="1534" spans="1:5" ht="89.25">
      <c r="A1534" t="s">
        <v>58</v>
      </c>
      <c r="E1534" s="39" t="s">
        <v>1067</v>
      </c>
    </row>
    <row r="1535" spans="1:16" ht="12.75">
      <c r="A1535" t="s">
        <v>50</v>
      </c>
      <c s="34" t="s">
        <v>1414</v>
      </c>
      <c s="34" t="s">
        <v>149</v>
      </c>
      <c s="35" t="s">
        <v>5</v>
      </c>
      <c s="6" t="s">
        <v>142</v>
      </c>
      <c s="36" t="s">
        <v>54</v>
      </c>
      <c s="37">
        <v>1</v>
      </c>
      <c s="36">
        <v>0</v>
      </c>
      <c s="36">
        <f>ROUND(G1535*H1535,6)</f>
      </c>
      <c r="L1535" s="38">
        <v>0</v>
      </c>
      <c s="32">
        <f>ROUND(ROUND(L1535,2)*ROUND(G1535,3),2)</f>
      </c>
      <c s="36" t="s">
        <v>55</v>
      </c>
      <c>
        <f>(M1535*21)/100</f>
      </c>
      <c t="s">
        <v>28</v>
      </c>
    </row>
    <row r="1536" spans="1:5" ht="12.75">
      <c r="A1536" s="35" t="s">
        <v>56</v>
      </c>
      <c r="E1536" s="39" t="s">
        <v>142</v>
      </c>
    </row>
    <row r="1537" spans="1:5" ht="12.75">
      <c r="A1537" s="35" t="s">
        <v>57</v>
      </c>
      <c r="E1537" s="40" t="s">
        <v>5</v>
      </c>
    </row>
    <row r="1538" spans="1:5" ht="191.25">
      <c r="A1538" t="s">
        <v>58</v>
      </c>
      <c r="E1538" s="39" t="s">
        <v>150</v>
      </c>
    </row>
    <row r="1539" spans="1:16" ht="12.75">
      <c r="A1539" t="s">
        <v>50</v>
      </c>
      <c s="34" t="s">
        <v>1415</v>
      </c>
      <c s="34" t="s">
        <v>1053</v>
      </c>
      <c s="35" t="s">
        <v>5</v>
      </c>
      <c s="6" t="s">
        <v>153</v>
      </c>
      <c s="36" t="s">
        <v>54</v>
      </c>
      <c s="37">
        <v>1</v>
      </c>
      <c s="36">
        <v>0</v>
      </c>
      <c s="36">
        <f>ROUND(G1539*H1539,6)</f>
      </c>
      <c r="L1539" s="38">
        <v>0</v>
      </c>
      <c s="32">
        <f>ROUND(ROUND(L1539,2)*ROUND(G1539,3),2)</f>
      </c>
      <c s="36" t="s">
        <v>62</v>
      </c>
      <c>
        <f>(M1539*21)/100</f>
      </c>
      <c t="s">
        <v>28</v>
      </c>
    </row>
    <row r="1540" spans="1:5" ht="12.75">
      <c r="A1540" s="35" t="s">
        <v>56</v>
      </c>
      <c r="E1540" s="39" t="s">
        <v>153</v>
      </c>
    </row>
    <row r="1541" spans="1:5" ht="12.75">
      <c r="A1541" s="35" t="s">
        <v>57</v>
      </c>
      <c r="E1541" s="40" t="s">
        <v>5</v>
      </c>
    </row>
    <row r="1542" spans="1:5" ht="89.25">
      <c r="A1542" t="s">
        <v>58</v>
      </c>
      <c r="E1542" s="39" t="s">
        <v>154</v>
      </c>
    </row>
    <row r="1543" spans="1:16" ht="12.75">
      <c r="A1543" t="s">
        <v>50</v>
      </c>
      <c s="34" t="s">
        <v>1416</v>
      </c>
      <c s="34" t="s">
        <v>1071</v>
      </c>
      <c s="35" t="s">
        <v>51</v>
      </c>
      <c s="6" t="s">
        <v>1072</v>
      </c>
      <c s="36" t="s">
        <v>54</v>
      </c>
      <c s="37">
        <v>2</v>
      </c>
      <c s="36">
        <v>0</v>
      </c>
      <c s="36">
        <f>ROUND(G1543*H1543,6)</f>
      </c>
      <c r="L1543" s="38">
        <v>0</v>
      </c>
      <c s="32">
        <f>ROUND(ROUND(L1543,2)*ROUND(G1543,3),2)</f>
      </c>
      <c s="36" t="s">
        <v>55</v>
      </c>
      <c>
        <f>(M1543*21)/100</f>
      </c>
      <c t="s">
        <v>28</v>
      </c>
    </row>
    <row r="1544" spans="1:5" ht="12.75">
      <c r="A1544" s="35" t="s">
        <v>56</v>
      </c>
      <c r="E1544" s="39" t="s">
        <v>1072</v>
      </c>
    </row>
    <row r="1545" spans="1:5" ht="12.75">
      <c r="A1545" s="35" t="s">
        <v>57</v>
      </c>
      <c r="E1545" s="40" t="s">
        <v>5</v>
      </c>
    </row>
    <row r="1546" spans="1:5" ht="191.25">
      <c r="A1546" t="s">
        <v>58</v>
      </c>
      <c r="E1546" s="39" t="s">
        <v>1073</v>
      </c>
    </row>
    <row r="1547" spans="1:16" ht="12.75">
      <c r="A1547" t="s">
        <v>50</v>
      </c>
      <c s="34" t="s">
        <v>1417</v>
      </c>
      <c s="34" t="s">
        <v>127</v>
      </c>
      <c s="35" t="s">
        <v>5</v>
      </c>
      <c s="6" t="s">
        <v>1075</v>
      </c>
      <c s="36" t="s">
        <v>54</v>
      </c>
      <c s="37">
        <v>2</v>
      </c>
      <c s="36">
        <v>0</v>
      </c>
      <c s="36">
        <f>ROUND(G1547*H1547,6)</f>
      </c>
      <c r="L1547" s="38">
        <v>0</v>
      </c>
      <c s="32">
        <f>ROUND(ROUND(L1547,2)*ROUND(G1547,3),2)</f>
      </c>
      <c s="36" t="s">
        <v>62</v>
      </c>
      <c>
        <f>(M1547*21)/100</f>
      </c>
      <c t="s">
        <v>28</v>
      </c>
    </row>
    <row r="1548" spans="1:5" ht="12.75">
      <c r="A1548" s="35" t="s">
        <v>56</v>
      </c>
      <c r="E1548" s="39" t="s">
        <v>1075</v>
      </c>
    </row>
    <row r="1549" spans="1:5" ht="12.75">
      <c r="A1549" s="35" t="s">
        <v>57</v>
      </c>
      <c r="E1549" s="40" t="s">
        <v>5</v>
      </c>
    </row>
    <row r="1550" spans="1:5" ht="89.25">
      <c r="A1550" t="s">
        <v>58</v>
      </c>
      <c r="E1550" s="39" t="s">
        <v>1076</v>
      </c>
    </row>
    <row r="1551" spans="1:16" ht="12.75">
      <c r="A1551" t="s">
        <v>50</v>
      </c>
      <c s="34" t="s">
        <v>1418</v>
      </c>
      <c s="34" t="s">
        <v>690</v>
      </c>
      <c s="35" t="s">
        <v>5</v>
      </c>
      <c s="6" t="s">
        <v>691</v>
      </c>
      <c s="36" t="s">
        <v>54</v>
      </c>
      <c s="37">
        <v>9</v>
      </c>
      <c s="36">
        <v>0</v>
      </c>
      <c s="36">
        <f>ROUND(G1551*H1551,6)</f>
      </c>
      <c r="L1551" s="38">
        <v>0</v>
      </c>
      <c s="32">
        <f>ROUND(ROUND(L1551,2)*ROUND(G1551,3),2)</f>
      </c>
      <c s="36" t="s">
        <v>55</v>
      </c>
      <c>
        <f>(M1551*21)/100</f>
      </c>
      <c t="s">
        <v>28</v>
      </c>
    </row>
    <row r="1552" spans="1:5" ht="12.75">
      <c r="A1552" s="35" t="s">
        <v>56</v>
      </c>
      <c r="E1552" s="39" t="s">
        <v>691</v>
      </c>
    </row>
    <row r="1553" spans="1:5" ht="12.75">
      <c r="A1553" s="35" t="s">
        <v>57</v>
      </c>
      <c r="E1553" s="40" t="s">
        <v>5</v>
      </c>
    </row>
    <row r="1554" spans="1:5" ht="191.25">
      <c r="A1554" t="s">
        <v>58</v>
      </c>
      <c r="E1554" s="39" t="s">
        <v>692</v>
      </c>
    </row>
    <row r="1555" spans="1:16" ht="12.75">
      <c r="A1555" t="s">
        <v>50</v>
      </c>
      <c s="34" t="s">
        <v>1419</v>
      </c>
      <c s="34" t="s">
        <v>152</v>
      </c>
      <c s="35" t="s">
        <v>5</v>
      </c>
      <c s="6" t="s">
        <v>1087</v>
      </c>
      <c s="36" t="s">
        <v>54</v>
      </c>
      <c s="37">
        <v>9</v>
      </c>
      <c s="36">
        <v>0</v>
      </c>
      <c s="36">
        <f>ROUND(G1555*H1555,6)</f>
      </c>
      <c r="L1555" s="38">
        <v>0</v>
      </c>
      <c s="32">
        <f>ROUND(ROUND(L1555,2)*ROUND(G1555,3),2)</f>
      </c>
      <c s="36" t="s">
        <v>62</v>
      </c>
      <c>
        <f>(M1555*21)/100</f>
      </c>
      <c t="s">
        <v>28</v>
      </c>
    </row>
    <row r="1556" spans="1:5" ht="12.75">
      <c r="A1556" s="35" t="s">
        <v>56</v>
      </c>
      <c r="E1556" s="39" t="s">
        <v>1087</v>
      </c>
    </row>
    <row r="1557" spans="1:5" ht="12.75">
      <c r="A1557" s="35" t="s">
        <v>57</v>
      </c>
      <c r="E1557" s="40" t="s">
        <v>5</v>
      </c>
    </row>
    <row r="1558" spans="1:5" ht="89.25">
      <c r="A1558" t="s">
        <v>58</v>
      </c>
      <c r="E1558" s="39" t="s">
        <v>1088</v>
      </c>
    </row>
    <row r="1559" spans="1:16" ht="12.75">
      <c r="A1559" t="s">
        <v>50</v>
      </c>
      <c s="34" t="s">
        <v>1420</v>
      </c>
      <c s="34" t="s">
        <v>1071</v>
      </c>
      <c s="35" t="s">
        <v>5</v>
      </c>
      <c s="6" t="s">
        <v>1072</v>
      </c>
      <c s="36" t="s">
        <v>54</v>
      </c>
      <c s="37">
        <v>4</v>
      </c>
      <c s="36">
        <v>0</v>
      </c>
      <c s="36">
        <f>ROUND(G1559*H1559,6)</f>
      </c>
      <c r="L1559" s="38">
        <v>0</v>
      </c>
      <c s="32">
        <f>ROUND(ROUND(L1559,2)*ROUND(G1559,3),2)</f>
      </c>
      <c s="36" t="s">
        <v>55</v>
      </c>
      <c>
        <f>(M1559*21)/100</f>
      </c>
      <c t="s">
        <v>28</v>
      </c>
    </row>
    <row r="1560" spans="1:5" ht="12.75">
      <c r="A1560" s="35" t="s">
        <v>56</v>
      </c>
      <c r="E1560" s="39" t="s">
        <v>1072</v>
      </c>
    </row>
    <row r="1561" spans="1:5" ht="12.75">
      <c r="A1561" s="35" t="s">
        <v>57</v>
      </c>
      <c r="E1561" s="40" t="s">
        <v>5</v>
      </c>
    </row>
    <row r="1562" spans="1:5" ht="191.25">
      <c r="A1562" t="s">
        <v>58</v>
      </c>
      <c r="E1562" s="39" t="s">
        <v>1073</v>
      </c>
    </row>
    <row r="1563" spans="1:16" ht="12.75">
      <c r="A1563" t="s">
        <v>50</v>
      </c>
      <c s="34" t="s">
        <v>1421</v>
      </c>
      <c s="34" t="s">
        <v>1141</v>
      </c>
      <c s="35" t="s">
        <v>5</v>
      </c>
      <c s="6" t="s">
        <v>1142</v>
      </c>
      <c s="36" t="s">
        <v>54</v>
      </c>
      <c s="37">
        <v>1</v>
      </c>
      <c s="36">
        <v>0</v>
      </c>
      <c s="36">
        <f>ROUND(G1563*H1563,6)</f>
      </c>
      <c r="L1563" s="38">
        <v>0</v>
      </c>
      <c s="32">
        <f>ROUND(ROUND(L1563,2)*ROUND(G1563,3),2)</f>
      </c>
      <c s="36" t="s">
        <v>55</v>
      </c>
      <c>
        <f>(M1563*21)/100</f>
      </c>
      <c t="s">
        <v>28</v>
      </c>
    </row>
    <row r="1564" spans="1:5" ht="12.75">
      <c r="A1564" s="35" t="s">
        <v>56</v>
      </c>
      <c r="E1564" s="39" t="s">
        <v>1142</v>
      </c>
    </row>
    <row r="1565" spans="1:5" ht="12.75">
      <c r="A1565" s="35" t="s">
        <v>57</v>
      </c>
      <c r="E1565" s="40" t="s">
        <v>5</v>
      </c>
    </row>
    <row r="1566" spans="1:5" ht="89.25">
      <c r="A1566" t="s">
        <v>58</v>
      </c>
      <c r="E1566" s="39" t="s">
        <v>1143</v>
      </c>
    </row>
    <row r="1567" spans="1:16" ht="12.75">
      <c r="A1567" t="s">
        <v>50</v>
      </c>
      <c s="34" t="s">
        <v>1422</v>
      </c>
      <c s="34" t="s">
        <v>1082</v>
      </c>
      <c s="35" t="s">
        <v>5</v>
      </c>
      <c s="6" t="s">
        <v>1083</v>
      </c>
      <c s="36" t="s">
        <v>244</v>
      </c>
      <c s="37">
        <v>3</v>
      </c>
      <c s="36">
        <v>0</v>
      </c>
      <c s="36">
        <f>ROUND(G1567*H1567,6)</f>
      </c>
      <c r="L1567" s="38">
        <v>0</v>
      </c>
      <c s="32">
        <f>ROUND(ROUND(L1567,2)*ROUND(G1567,3),2)</f>
      </c>
      <c s="36" t="s">
        <v>62</v>
      </c>
      <c>
        <f>(M1567*21)/100</f>
      </c>
      <c t="s">
        <v>28</v>
      </c>
    </row>
    <row r="1568" spans="1:5" ht="12.75">
      <c r="A1568" s="35" t="s">
        <v>56</v>
      </c>
      <c r="E1568" s="39" t="s">
        <v>1083</v>
      </c>
    </row>
    <row r="1569" spans="1:5" ht="12.75">
      <c r="A1569" s="35" t="s">
        <v>57</v>
      </c>
      <c r="E1569" s="40" t="s">
        <v>5</v>
      </c>
    </row>
    <row r="1570" spans="1:5" ht="89.25">
      <c r="A1570" t="s">
        <v>58</v>
      </c>
      <c r="E1570" s="39" t="s">
        <v>1084</v>
      </c>
    </row>
    <row r="1571" spans="1:16" ht="12.75">
      <c r="A1571" t="s">
        <v>50</v>
      </c>
      <c s="34" t="s">
        <v>1423</v>
      </c>
      <c s="34" t="s">
        <v>1145</v>
      </c>
      <c s="35" t="s">
        <v>5</v>
      </c>
      <c s="6" t="s">
        <v>1146</v>
      </c>
      <c s="36" t="s">
        <v>54</v>
      </c>
      <c s="37">
        <v>1</v>
      </c>
      <c s="36">
        <v>0</v>
      </c>
      <c s="36">
        <f>ROUND(G1571*H1571,6)</f>
      </c>
      <c r="L1571" s="38">
        <v>0</v>
      </c>
      <c s="32">
        <f>ROUND(ROUND(L1571,2)*ROUND(G1571,3),2)</f>
      </c>
      <c s="36" t="s">
        <v>55</v>
      </c>
      <c>
        <f>(M1571*21)/100</f>
      </c>
      <c t="s">
        <v>28</v>
      </c>
    </row>
    <row r="1572" spans="1:5" ht="12.75">
      <c r="A1572" s="35" t="s">
        <v>56</v>
      </c>
      <c r="E1572" s="39" t="s">
        <v>1146</v>
      </c>
    </row>
    <row r="1573" spans="1:5" ht="12.75">
      <c r="A1573" s="35" t="s">
        <v>57</v>
      </c>
      <c r="E1573" s="40" t="s">
        <v>5</v>
      </c>
    </row>
    <row r="1574" spans="1:5" ht="191.25">
      <c r="A1574" t="s">
        <v>58</v>
      </c>
      <c r="E1574" s="39" t="s">
        <v>1147</v>
      </c>
    </row>
    <row r="1575" spans="1:16" ht="12.75">
      <c r="A1575" t="s">
        <v>50</v>
      </c>
      <c s="34" t="s">
        <v>1424</v>
      </c>
      <c s="34" t="s">
        <v>1149</v>
      </c>
      <c s="35" t="s">
        <v>5</v>
      </c>
      <c s="6" t="s">
        <v>1150</v>
      </c>
      <c s="36" t="s">
        <v>54</v>
      </c>
      <c s="37">
        <v>1</v>
      </c>
      <c s="36">
        <v>0</v>
      </c>
      <c s="36">
        <f>ROUND(G1575*H1575,6)</f>
      </c>
      <c r="L1575" s="38">
        <v>0</v>
      </c>
      <c s="32">
        <f>ROUND(ROUND(L1575,2)*ROUND(G1575,3),2)</f>
      </c>
      <c s="36" t="s">
        <v>55</v>
      </c>
      <c>
        <f>(M1575*21)/100</f>
      </c>
      <c t="s">
        <v>28</v>
      </c>
    </row>
    <row r="1576" spans="1:5" ht="12.75">
      <c r="A1576" s="35" t="s">
        <v>56</v>
      </c>
      <c r="E1576" s="39" t="s">
        <v>1150</v>
      </c>
    </row>
    <row r="1577" spans="1:5" ht="12.75">
      <c r="A1577" s="35" t="s">
        <v>57</v>
      </c>
      <c r="E1577" s="40" t="s">
        <v>5</v>
      </c>
    </row>
    <row r="1578" spans="1:5" ht="89.25">
      <c r="A1578" t="s">
        <v>58</v>
      </c>
      <c r="E1578" s="39" t="s">
        <v>1151</v>
      </c>
    </row>
    <row r="1579" spans="1:16" ht="12.75">
      <c r="A1579" t="s">
        <v>50</v>
      </c>
      <c s="34" t="s">
        <v>1425</v>
      </c>
      <c s="34" t="s">
        <v>160</v>
      </c>
      <c s="35" t="s">
        <v>5</v>
      </c>
      <c s="6" t="s">
        <v>161</v>
      </c>
      <c s="36" t="s">
        <v>54</v>
      </c>
      <c s="37">
        <v>1</v>
      </c>
      <c s="36">
        <v>0</v>
      </c>
      <c s="36">
        <f>ROUND(G1579*H1579,6)</f>
      </c>
      <c r="L1579" s="38">
        <v>0</v>
      </c>
      <c s="32">
        <f>ROUND(ROUND(L1579,2)*ROUND(G1579,3),2)</f>
      </c>
      <c s="36" t="s">
        <v>55</v>
      </c>
      <c>
        <f>(M1579*21)/100</f>
      </c>
      <c t="s">
        <v>28</v>
      </c>
    </row>
    <row r="1580" spans="1:5" ht="12.75">
      <c r="A1580" s="35" t="s">
        <v>56</v>
      </c>
      <c r="E1580" s="39" t="s">
        <v>161</v>
      </c>
    </row>
    <row r="1581" spans="1:5" ht="12.75">
      <c r="A1581" s="35" t="s">
        <v>57</v>
      </c>
      <c r="E1581" s="40" t="s">
        <v>5</v>
      </c>
    </row>
    <row r="1582" spans="1:5" ht="191.25">
      <c r="A1582" t="s">
        <v>58</v>
      </c>
      <c r="E1582" s="39" t="s">
        <v>162</v>
      </c>
    </row>
    <row r="1583" spans="1:16" ht="25.5">
      <c r="A1583" t="s">
        <v>50</v>
      </c>
      <c s="34" t="s">
        <v>1426</v>
      </c>
      <c s="34" t="s">
        <v>1154</v>
      </c>
      <c s="35" t="s">
        <v>5</v>
      </c>
      <c s="6" t="s">
        <v>1155</v>
      </c>
      <c s="36" t="s">
        <v>54</v>
      </c>
      <c s="37">
        <v>1</v>
      </c>
      <c s="36">
        <v>0</v>
      </c>
      <c s="36">
        <f>ROUND(G1583*H1583,6)</f>
      </c>
      <c r="L1583" s="38">
        <v>0</v>
      </c>
      <c s="32">
        <f>ROUND(ROUND(L1583,2)*ROUND(G1583,3),2)</f>
      </c>
      <c s="36" t="s">
        <v>62</v>
      </c>
      <c>
        <f>(M1583*21)/100</f>
      </c>
      <c t="s">
        <v>28</v>
      </c>
    </row>
    <row r="1584" spans="1:5" ht="25.5">
      <c r="A1584" s="35" t="s">
        <v>56</v>
      </c>
      <c r="E1584" s="39" t="s">
        <v>1155</v>
      </c>
    </row>
    <row r="1585" spans="1:5" ht="12.75">
      <c r="A1585" s="35" t="s">
        <v>57</v>
      </c>
      <c r="E1585" s="40" t="s">
        <v>5</v>
      </c>
    </row>
    <row r="1586" spans="1:5" ht="140.25">
      <c r="A1586" t="s">
        <v>58</v>
      </c>
      <c r="E1586" s="39" t="s">
        <v>1156</v>
      </c>
    </row>
    <row r="1587" spans="1:13" ht="12.75">
      <c r="A1587" t="s">
        <v>47</v>
      </c>
      <c r="C1587" s="31" t="s">
        <v>1427</v>
      </c>
      <c r="E1587" s="33" t="s">
        <v>1191</v>
      </c>
      <c r="J1587" s="32">
        <f>0</f>
      </c>
      <c s="32">
        <f>0</f>
      </c>
      <c s="32">
        <f>0+L1588+L1592+L1596+L1600+L1604+L1608+L1612+L1616+L1620+L1624+L1628+L1632+L1636+L1640+L1644+L1648+L1652</f>
      </c>
      <c s="32">
        <f>0+M1588+M1592+M1596+M1600+M1604+M1608+M1612+M1616+M1620+M1624+M1628+M1632+M1636+M1640+M1644+M1648+M1652</f>
      </c>
    </row>
    <row r="1588" spans="1:16" ht="12.75">
      <c r="A1588" t="s">
        <v>50</v>
      </c>
      <c s="34" t="s">
        <v>1428</v>
      </c>
      <c s="34" t="s">
        <v>723</v>
      </c>
      <c s="35" t="s">
        <v>5</v>
      </c>
      <c s="6" t="s">
        <v>724</v>
      </c>
      <c s="36" t="s">
        <v>54</v>
      </c>
      <c s="37">
        <v>1</v>
      </c>
      <c s="36">
        <v>0</v>
      </c>
      <c s="36">
        <f>ROUND(G1588*H1588,6)</f>
      </c>
      <c r="L1588" s="38">
        <v>0</v>
      </c>
      <c s="32">
        <f>ROUND(ROUND(L1588,2)*ROUND(G1588,3),2)</f>
      </c>
      <c s="36" t="s">
        <v>55</v>
      </c>
      <c>
        <f>(M1588*21)/100</f>
      </c>
      <c t="s">
        <v>28</v>
      </c>
    </row>
    <row r="1589" spans="1:5" ht="12.75">
      <c r="A1589" s="35" t="s">
        <v>56</v>
      </c>
      <c r="E1589" s="39" t="s">
        <v>724</v>
      </c>
    </row>
    <row r="1590" spans="1:5" ht="12.75">
      <c r="A1590" s="35" t="s">
        <v>57</v>
      </c>
      <c r="E1590" s="40" t="s">
        <v>5</v>
      </c>
    </row>
    <row r="1591" spans="1:5" ht="140.25">
      <c r="A1591" t="s">
        <v>58</v>
      </c>
      <c r="E1591" s="39" t="s">
        <v>725</v>
      </c>
    </row>
    <row r="1592" spans="1:16" ht="12.75">
      <c r="A1592" t="s">
        <v>50</v>
      </c>
      <c s="34" t="s">
        <v>1429</v>
      </c>
      <c s="34" t="s">
        <v>1249</v>
      </c>
      <c s="35" t="s">
        <v>5</v>
      </c>
      <c s="6" t="s">
        <v>1250</v>
      </c>
      <c s="36" t="s">
        <v>54</v>
      </c>
      <c s="37">
        <v>1</v>
      </c>
      <c s="36">
        <v>0</v>
      </c>
      <c s="36">
        <f>ROUND(G1592*H1592,6)</f>
      </c>
      <c r="L1592" s="38">
        <v>0</v>
      </c>
      <c s="32">
        <f>ROUND(ROUND(L1592,2)*ROUND(G1592,3),2)</f>
      </c>
      <c s="36" t="s">
        <v>62</v>
      </c>
      <c>
        <f>(M1592*21)/100</f>
      </c>
      <c t="s">
        <v>28</v>
      </c>
    </row>
    <row r="1593" spans="1:5" ht="12.75">
      <c r="A1593" s="35" t="s">
        <v>56</v>
      </c>
      <c r="E1593" s="39" t="s">
        <v>1250</v>
      </c>
    </row>
    <row r="1594" spans="1:5" ht="12.75">
      <c r="A1594" s="35" t="s">
        <v>57</v>
      </c>
      <c r="E1594" s="40" t="s">
        <v>5</v>
      </c>
    </row>
    <row r="1595" spans="1:5" ht="89.25">
      <c r="A1595" t="s">
        <v>58</v>
      </c>
      <c r="E1595" s="39" t="s">
        <v>1251</v>
      </c>
    </row>
    <row r="1596" spans="1:16" ht="12.75">
      <c r="A1596" t="s">
        <v>50</v>
      </c>
      <c s="34" t="s">
        <v>1430</v>
      </c>
      <c s="34" t="s">
        <v>141</v>
      </c>
      <c s="35" t="s">
        <v>5</v>
      </c>
      <c s="6" t="s">
        <v>142</v>
      </c>
      <c s="36" t="s">
        <v>54</v>
      </c>
      <c s="37">
        <v>1</v>
      </c>
      <c s="36">
        <v>0</v>
      </c>
      <c s="36">
        <f>ROUND(G1596*H1596,6)</f>
      </c>
      <c r="L1596" s="38">
        <v>0</v>
      </c>
      <c s="32">
        <f>ROUND(ROUND(L1596,2)*ROUND(G1596,3),2)</f>
      </c>
      <c s="36" t="s">
        <v>55</v>
      </c>
      <c>
        <f>(M1596*21)/100</f>
      </c>
      <c t="s">
        <v>28</v>
      </c>
    </row>
    <row r="1597" spans="1:5" ht="12.75">
      <c r="A1597" s="35" t="s">
        <v>56</v>
      </c>
      <c r="E1597" s="39" t="s">
        <v>142</v>
      </c>
    </row>
    <row r="1598" spans="1:5" ht="12.75">
      <c r="A1598" s="35" t="s">
        <v>57</v>
      </c>
      <c r="E1598" s="40" t="s">
        <v>5</v>
      </c>
    </row>
    <row r="1599" spans="1:5" ht="191.25">
      <c r="A1599" t="s">
        <v>58</v>
      </c>
      <c r="E1599" s="39" t="s">
        <v>143</v>
      </c>
    </row>
    <row r="1600" spans="1:16" ht="12.75">
      <c r="A1600" t="s">
        <v>50</v>
      </c>
      <c s="34" t="s">
        <v>1431</v>
      </c>
      <c s="34" t="s">
        <v>1065</v>
      </c>
      <c s="35" t="s">
        <v>5</v>
      </c>
      <c s="6" t="s">
        <v>1066</v>
      </c>
      <c s="36" t="s">
        <v>244</v>
      </c>
      <c s="37">
        <v>1</v>
      </c>
      <c s="36">
        <v>0</v>
      </c>
      <c s="36">
        <f>ROUND(G1600*H1600,6)</f>
      </c>
      <c r="L1600" s="38">
        <v>0</v>
      </c>
      <c s="32">
        <f>ROUND(ROUND(L1600,2)*ROUND(G1600,3),2)</f>
      </c>
      <c s="36" t="s">
        <v>62</v>
      </c>
      <c>
        <f>(M1600*21)/100</f>
      </c>
      <c t="s">
        <v>28</v>
      </c>
    </row>
    <row r="1601" spans="1:5" ht="12.75">
      <c r="A1601" s="35" t="s">
        <v>56</v>
      </c>
      <c r="E1601" s="39" t="s">
        <v>1066</v>
      </c>
    </row>
    <row r="1602" spans="1:5" ht="12.75">
      <c r="A1602" s="35" t="s">
        <v>57</v>
      </c>
      <c r="E1602" s="40" t="s">
        <v>5</v>
      </c>
    </row>
    <row r="1603" spans="1:5" ht="89.25">
      <c r="A1603" t="s">
        <v>58</v>
      </c>
      <c r="E1603" s="39" t="s">
        <v>1067</v>
      </c>
    </row>
    <row r="1604" spans="1:16" ht="12.75">
      <c r="A1604" t="s">
        <v>50</v>
      </c>
      <c s="34" t="s">
        <v>1432</v>
      </c>
      <c s="34" t="s">
        <v>149</v>
      </c>
      <c s="35" t="s">
        <v>5</v>
      </c>
      <c s="6" t="s">
        <v>142</v>
      </c>
      <c s="36" t="s">
        <v>54</v>
      </c>
      <c s="37">
        <v>1</v>
      </c>
      <c s="36">
        <v>0</v>
      </c>
      <c s="36">
        <f>ROUND(G1604*H1604,6)</f>
      </c>
      <c r="L1604" s="38">
        <v>0</v>
      </c>
      <c s="32">
        <f>ROUND(ROUND(L1604,2)*ROUND(G1604,3),2)</f>
      </c>
      <c s="36" t="s">
        <v>55</v>
      </c>
      <c>
        <f>(M1604*21)/100</f>
      </c>
      <c t="s">
        <v>28</v>
      </c>
    </row>
    <row r="1605" spans="1:5" ht="12.75">
      <c r="A1605" s="35" t="s">
        <v>56</v>
      </c>
      <c r="E1605" s="39" t="s">
        <v>142</v>
      </c>
    </row>
    <row r="1606" spans="1:5" ht="12.75">
      <c r="A1606" s="35" t="s">
        <v>57</v>
      </c>
      <c r="E1606" s="40" t="s">
        <v>5</v>
      </c>
    </row>
    <row r="1607" spans="1:5" ht="191.25">
      <c r="A1607" t="s">
        <v>58</v>
      </c>
      <c r="E1607" s="39" t="s">
        <v>150</v>
      </c>
    </row>
    <row r="1608" spans="1:16" ht="12.75">
      <c r="A1608" t="s">
        <v>50</v>
      </c>
      <c s="34" t="s">
        <v>1433</v>
      </c>
      <c s="34" t="s">
        <v>1053</v>
      </c>
      <c s="35" t="s">
        <v>5</v>
      </c>
      <c s="6" t="s">
        <v>153</v>
      </c>
      <c s="36" t="s">
        <v>54</v>
      </c>
      <c s="37">
        <v>1</v>
      </c>
      <c s="36">
        <v>0</v>
      </c>
      <c s="36">
        <f>ROUND(G1608*H1608,6)</f>
      </c>
      <c r="L1608" s="38">
        <v>0</v>
      </c>
      <c s="32">
        <f>ROUND(ROUND(L1608,2)*ROUND(G1608,3),2)</f>
      </c>
      <c s="36" t="s">
        <v>62</v>
      </c>
      <c>
        <f>(M1608*21)/100</f>
      </c>
      <c t="s">
        <v>28</v>
      </c>
    </row>
    <row r="1609" spans="1:5" ht="12.75">
      <c r="A1609" s="35" t="s">
        <v>56</v>
      </c>
      <c r="E1609" s="39" t="s">
        <v>153</v>
      </c>
    </row>
    <row r="1610" spans="1:5" ht="12.75">
      <c r="A1610" s="35" t="s">
        <v>57</v>
      </c>
      <c r="E1610" s="40" t="s">
        <v>5</v>
      </c>
    </row>
    <row r="1611" spans="1:5" ht="89.25">
      <c r="A1611" t="s">
        <v>58</v>
      </c>
      <c r="E1611" s="39" t="s">
        <v>154</v>
      </c>
    </row>
    <row r="1612" spans="1:16" ht="12.75">
      <c r="A1612" t="s">
        <v>50</v>
      </c>
      <c s="34" t="s">
        <v>1434</v>
      </c>
      <c s="34" t="s">
        <v>1071</v>
      </c>
      <c s="35" t="s">
        <v>5</v>
      </c>
      <c s="6" t="s">
        <v>1072</v>
      </c>
      <c s="36" t="s">
        <v>54</v>
      </c>
      <c s="37">
        <v>2</v>
      </c>
      <c s="36">
        <v>0</v>
      </c>
      <c s="36">
        <f>ROUND(G1612*H1612,6)</f>
      </c>
      <c r="L1612" s="38">
        <v>0</v>
      </c>
      <c s="32">
        <f>ROUND(ROUND(L1612,2)*ROUND(G1612,3),2)</f>
      </c>
      <c s="36" t="s">
        <v>55</v>
      </c>
      <c>
        <f>(M1612*21)/100</f>
      </c>
      <c t="s">
        <v>28</v>
      </c>
    </row>
    <row r="1613" spans="1:5" ht="12.75">
      <c r="A1613" s="35" t="s">
        <v>56</v>
      </c>
      <c r="E1613" s="39" t="s">
        <v>1072</v>
      </c>
    </row>
    <row r="1614" spans="1:5" ht="12.75">
      <c r="A1614" s="35" t="s">
        <v>57</v>
      </c>
      <c r="E1614" s="40" t="s">
        <v>5</v>
      </c>
    </row>
    <row r="1615" spans="1:5" ht="191.25">
      <c r="A1615" t="s">
        <v>58</v>
      </c>
      <c r="E1615" s="39" t="s">
        <v>1073</v>
      </c>
    </row>
    <row r="1616" spans="1:16" ht="12.75">
      <c r="A1616" t="s">
        <v>50</v>
      </c>
      <c s="34" t="s">
        <v>1435</v>
      </c>
      <c s="34" t="s">
        <v>127</v>
      </c>
      <c s="35" t="s">
        <v>5</v>
      </c>
      <c s="6" t="s">
        <v>1075</v>
      </c>
      <c s="36" t="s">
        <v>54</v>
      </c>
      <c s="37">
        <v>2</v>
      </c>
      <c s="36">
        <v>0</v>
      </c>
      <c s="36">
        <f>ROUND(G1616*H1616,6)</f>
      </c>
      <c r="L1616" s="38">
        <v>0</v>
      </c>
      <c s="32">
        <f>ROUND(ROUND(L1616,2)*ROUND(G1616,3),2)</f>
      </c>
      <c s="36" t="s">
        <v>62</v>
      </c>
      <c>
        <f>(M1616*21)/100</f>
      </c>
      <c t="s">
        <v>28</v>
      </c>
    </row>
    <row r="1617" spans="1:5" ht="12.75">
      <c r="A1617" s="35" t="s">
        <v>56</v>
      </c>
      <c r="E1617" s="39" t="s">
        <v>1075</v>
      </c>
    </row>
    <row r="1618" spans="1:5" ht="12.75">
      <c r="A1618" s="35" t="s">
        <v>57</v>
      </c>
      <c r="E1618" s="40" t="s">
        <v>5</v>
      </c>
    </row>
    <row r="1619" spans="1:5" ht="89.25">
      <c r="A1619" t="s">
        <v>58</v>
      </c>
      <c r="E1619" s="39" t="s">
        <v>1076</v>
      </c>
    </row>
    <row r="1620" spans="1:16" ht="12.75">
      <c r="A1620" t="s">
        <v>50</v>
      </c>
      <c s="34" t="s">
        <v>1436</v>
      </c>
      <c s="34" t="s">
        <v>1071</v>
      </c>
      <c s="35" t="s">
        <v>51</v>
      </c>
      <c s="6" t="s">
        <v>1072</v>
      </c>
      <c s="36" t="s">
        <v>54</v>
      </c>
      <c s="37">
        <v>1</v>
      </c>
      <c s="36">
        <v>0</v>
      </c>
      <c s="36">
        <f>ROUND(G1620*H1620,6)</f>
      </c>
      <c r="L1620" s="38">
        <v>0</v>
      </c>
      <c s="32">
        <f>ROUND(ROUND(L1620,2)*ROUND(G1620,3),2)</f>
      </c>
      <c s="36" t="s">
        <v>55</v>
      </c>
      <c>
        <f>(M1620*21)/100</f>
      </c>
      <c t="s">
        <v>28</v>
      </c>
    </row>
    <row r="1621" spans="1:5" ht="12.75">
      <c r="A1621" s="35" t="s">
        <v>56</v>
      </c>
      <c r="E1621" s="39" t="s">
        <v>1072</v>
      </c>
    </row>
    <row r="1622" spans="1:5" ht="12.75">
      <c r="A1622" s="35" t="s">
        <v>57</v>
      </c>
      <c r="E1622" s="40" t="s">
        <v>5</v>
      </c>
    </row>
    <row r="1623" spans="1:5" ht="191.25">
      <c r="A1623" t="s">
        <v>58</v>
      </c>
      <c r="E1623" s="39" t="s">
        <v>1073</v>
      </c>
    </row>
    <row r="1624" spans="1:16" ht="12.75">
      <c r="A1624" t="s">
        <v>50</v>
      </c>
      <c s="34" t="s">
        <v>1437</v>
      </c>
      <c s="34" t="s">
        <v>1082</v>
      </c>
      <c s="35" t="s">
        <v>5</v>
      </c>
      <c s="6" t="s">
        <v>1083</v>
      </c>
      <c s="36" t="s">
        <v>244</v>
      </c>
      <c s="37">
        <v>1</v>
      </c>
      <c s="36">
        <v>0</v>
      </c>
      <c s="36">
        <f>ROUND(G1624*H1624,6)</f>
      </c>
      <c r="L1624" s="38">
        <v>0</v>
      </c>
      <c s="32">
        <f>ROUND(ROUND(L1624,2)*ROUND(G1624,3),2)</f>
      </c>
      <c s="36" t="s">
        <v>62</v>
      </c>
      <c>
        <f>(M1624*21)/100</f>
      </c>
      <c t="s">
        <v>28</v>
      </c>
    </row>
    <row r="1625" spans="1:5" ht="12.75">
      <c r="A1625" s="35" t="s">
        <v>56</v>
      </c>
      <c r="E1625" s="39" t="s">
        <v>1083</v>
      </c>
    </row>
    <row r="1626" spans="1:5" ht="12.75">
      <c r="A1626" s="35" t="s">
        <v>57</v>
      </c>
      <c r="E1626" s="40" t="s">
        <v>5</v>
      </c>
    </row>
    <row r="1627" spans="1:5" ht="89.25">
      <c r="A1627" t="s">
        <v>58</v>
      </c>
      <c r="E1627" s="39" t="s">
        <v>1084</v>
      </c>
    </row>
    <row r="1628" spans="1:16" ht="12.75">
      <c r="A1628" t="s">
        <v>50</v>
      </c>
      <c s="34" t="s">
        <v>1438</v>
      </c>
      <c s="34" t="s">
        <v>103</v>
      </c>
      <c s="35" t="s">
        <v>51</v>
      </c>
      <c s="6" t="s">
        <v>104</v>
      </c>
      <c s="36" t="s">
        <v>54</v>
      </c>
      <c s="37">
        <v>2</v>
      </c>
      <c s="36">
        <v>0</v>
      </c>
      <c s="36">
        <f>ROUND(G1628*H1628,6)</f>
      </c>
      <c r="L1628" s="38">
        <v>0</v>
      </c>
      <c s="32">
        <f>ROUND(ROUND(L1628,2)*ROUND(G1628,3),2)</f>
      </c>
      <c s="36" t="s">
        <v>55</v>
      </c>
      <c>
        <f>(M1628*21)/100</f>
      </c>
      <c t="s">
        <v>28</v>
      </c>
    </row>
    <row r="1629" spans="1:5" ht="12.75">
      <c r="A1629" s="35" t="s">
        <v>56</v>
      </c>
      <c r="E1629" s="39" t="s">
        <v>104</v>
      </c>
    </row>
    <row r="1630" spans="1:5" ht="12.75">
      <c r="A1630" s="35" t="s">
        <v>57</v>
      </c>
      <c r="E1630" s="40" t="s">
        <v>5</v>
      </c>
    </row>
    <row r="1631" spans="1:5" ht="191.25">
      <c r="A1631" t="s">
        <v>58</v>
      </c>
      <c r="E1631" s="39" t="s">
        <v>105</v>
      </c>
    </row>
    <row r="1632" spans="1:16" ht="12.75">
      <c r="A1632" t="s">
        <v>50</v>
      </c>
      <c s="34" t="s">
        <v>1439</v>
      </c>
      <c s="34" t="s">
        <v>178</v>
      </c>
      <c s="35" t="s">
        <v>5</v>
      </c>
      <c s="6" t="s">
        <v>1159</v>
      </c>
      <c s="36" t="s">
        <v>54</v>
      </c>
      <c s="37">
        <v>2</v>
      </c>
      <c s="36">
        <v>0</v>
      </c>
      <c s="36">
        <f>ROUND(G1632*H1632,6)</f>
      </c>
      <c r="L1632" s="38">
        <v>0</v>
      </c>
      <c s="32">
        <f>ROUND(ROUND(L1632,2)*ROUND(G1632,3),2)</f>
      </c>
      <c s="36" t="s">
        <v>62</v>
      </c>
      <c>
        <f>(M1632*21)/100</f>
      </c>
      <c t="s">
        <v>28</v>
      </c>
    </row>
    <row r="1633" spans="1:5" ht="12.75">
      <c r="A1633" s="35" t="s">
        <v>56</v>
      </c>
      <c r="E1633" s="39" t="s">
        <v>1159</v>
      </c>
    </row>
    <row r="1634" spans="1:5" ht="12.75">
      <c r="A1634" s="35" t="s">
        <v>57</v>
      </c>
      <c r="E1634" s="40" t="s">
        <v>5</v>
      </c>
    </row>
    <row r="1635" spans="1:5" ht="89.25">
      <c r="A1635" t="s">
        <v>58</v>
      </c>
      <c r="E1635" s="39" t="s">
        <v>1204</v>
      </c>
    </row>
    <row r="1636" spans="1:16" ht="12.75">
      <c r="A1636" t="s">
        <v>50</v>
      </c>
      <c s="34" t="s">
        <v>1440</v>
      </c>
      <c s="34" t="s">
        <v>1098</v>
      </c>
      <c s="35" t="s">
        <v>5</v>
      </c>
      <c s="6" t="s">
        <v>994</v>
      </c>
      <c s="36" t="s">
        <v>244</v>
      </c>
      <c s="37">
        <v>2</v>
      </c>
      <c s="36">
        <v>0</v>
      </c>
      <c s="36">
        <f>ROUND(G1636*H1636,6)</f>
      </c>
      <c r="L1636" s="38">
        <v>0</v>
      </c>
      <c s="32">
        <f>ROUND(ROUND(L1636,2)*ROUND(G1636,3),2)</f>
      </c>
      <c s="36" t="s">
        <v>62</v>
      </c>
      <c>
        <f>(M1636*21)/100</f>
      </c>
      <c t="s">
        <v>28</v>
      </c>
    </row>
    <row r="1637" spans="1:5" ht="12.75">
      <c r="A1637" s="35" t="s">
        <v>56</v>
      </c>
      <c r="E1637" s="39" t="s">
        <v>994</v>
      </c>
    </row>
    <row r="1638" spans="1:5" ht="12.75">
      <c r="A1638" s="35" t="s">
        <v>57</v>
      </c>
      <c r="E1638" s="40" t="s">
        <v>5</v>
      </c>
    </row>
    <row r="1639" spans="1:5" ht="89.25">
      <c r="A1639" t="s">
        <v>58</v>
      </c>
      <c r="E1639" s="39" t="s">
        <v>995</v>
      </c>
    </row>
    <row r="1640" spans="1:16" ht="12.75">
      <c r="A1640" t="s">
        <v>50</v>
      </c>
      <c s="34" t="s">
        <v>1441</v>
      </c>
      <c s="34" t="s">
        <v>999</v>
      </c>
      <c s="35" t="s">
        <v>5</v>
      </c>
      <c s="6" t="s">
        <v>1000</v>
      </c>
      <c s="36" t="s">
        <v>54</v>
      </c>
      <c s="37">
        <v>2</v>
      </c>
      <c s="36">
        <v>0</v>
      </c>
      <c s="36">
        <f>ROUND(G1640*H1640,6)</f>
      </c>
      <c r="L1640" s="38">
        <v>0</v>
      </c>
      <c s="32">
        <f>ROUND(ROUND(L1640,2)*ROUND(G1640,3),2)</f>
      </c>
      <c s="36" t="s">
        <v>62</v>
      </c>
      <c>
        <f>(M1640*21)/100</f>
      </c>
      <c t="s">
        <v>28</v>
      </c>
    </row>
    <row r="1641" spans="1:5" ht="12.75">
      <c r="A1641" s="35" t="s">
        <v>56</v>
      </c>
      <c r="E1641" s="39" t="s">
        <v>1000</v>
      </c>
    </row>
    <row r="1642" spans="1:5" ht="12.75">
      <c r="A1642" s="35" t="s">
        <v>57</v>
      </c>
      <c r="E1642" s="40" t="s">
        <v>5</v>
      </c>
    </row>
    <row r="1643" spans="1:5" ht="89.25">
      <c r="A1643" t="s">
        <v>58</v>
      </c>
      <c r="E1643" s="39" t="s">
        <v>1001</v>
      </c>
    </row>
    <row r="1644" spans="1:16" ht="12.75">
      <c r="A1644" t="s">
        <v>50</v>
      </c>
      <c s="34" t="s">
        <v>1442</v>
      </c>
      <c s="34" t="s">
        <v>1163</v>
      </c>
      <c s="35" t="s">
        <v>5</v>
      </c>
      <c s="6" t="s">
        <v>1164</v>
      </c>
      <c s="36" t="s">
        <v>244</v>
      </c>
      <c s="37">
        <v>2</v>
      </c>
      <c s="36">
        <v>0</v>
      </c>
      <c s="36">
        <f>ROUND(G1644*H1644,6)</f>
      </c>
      <c r="L1644" s="38">
        <v>0</v>
      </c>
      <c s="32">
        <f>ROUND(ROUND(L1644,2)*ROUND(G1644,3),2)</f>
      </c>
      <c s="36" t="s">
        <v>62</v>
      </c>
      <c>
        <f>(M1644*21)/100</f>
      </c>
      <c t="s">
        <v>28</v>
      </c>
    </row>
    <row r="1645" spans="1:5" ht="12.75">
      <c r="A1645" s="35" t="s">
        <v>56</v>
      </c>
      <c r="E1645" s="39" t="s">
        <v>1164</v>
      </c>
    </row>
    <row r="1646" spans="1:5" ht="12.75">
      <c r="A1646" s="35" t="s">
        <v>57</v>
      </c>
      <c r="E1646" s="40" t="s">
        <v>5</v>
      </c>
    </row>
    <row r="1647" spans="1:5" ht="89.25">
      <c r="A1647" t="s">
        <v>58</v>
      </c>
      <c r="E1647" s="39" t="s">
        <v>1165</v>
      </c>
    </row>
    <row r="1648" spans="1:16" ht="12.75">
      <c r="A1648" t="s">
        <v>50</v>
      </c>
      <c s="34" t="s">
        <v>1443</v>
      </c>
      <c s="34" t="s">
        <v>103</v>
      </c>
      <c s="35" t="s">
        <v>5</v>
      </c>
      <c s="6" t="s">
        <v>104</v>
      </c>
      <c s="36" t="s">
        <v>54</v>
      </c>
      <c s="37">
        <v>1</v>
      </c>
      <c s="36">
        <v>0</v>
      </c>
      <c s="36">
        <f>ROUND(G1648*H1648,6)</f>
      </c>
      <c r="L1648" s="38">
        <v>0</v>
      </c>
      <c s="32">
        <f>ROUND(ROUND(L1648,2)*ROUND(G1648,3),2)</f>
      </c>
      <c s="36" t="s">
        <v>55</v>
      </c>
      <c>
        <f>(M1648*21)/100</f>
      </c>
      <c t="s">
        <v>28</v>
      </c>
    </row>
    <row r="1649" spans="1:5" ht="12.75">
      <c r="A1649" s="35" t="s">
        <v>56</v>
      </c>
      <c r="E1649" s="39" t="s">
        <v>104</v>
      </c>
    </row>
    <row r="1650" spans="1:5" ht="12.75">
      <c r="A1650" s="35" t="s">
        <v>57</v>
      </c>
      <c r="E1650" s="40" t="s">
        <v>5</v>
      </c>
    </row>
    <row r="1651" spans="1:5" ht="191.25">
      <c r="A1651" t="s">
        <v>58</v>
      </c>
      <c r="E1651" s="39" t="s">
        <v>105</v>
      </c>
    </row>
    <row r="1652" spans="1:16" ht="12.75">
      <c r="A1652" t="s">
        <v>50</v>
      </c>
      <c s="34" t="s">
        <v>1444</v>
      </c>
      <c s="34" t="s">
        <v>1168</v>
      </c>
      <c s="35" t="s">
        <v>5</v>
      </c>
      <c s="6" t="s">
        <v>1169</v>
      </c>
      <c s="36" t="s">
        <v>54</v>
      </c>
      <c s="37">
        <v>1</v>
      </c>
      <c s="36">
        <v>0</v>
      </c>
      <c s="36">
        <f>ROUND(G1652*H1652,6)</f>
      </c>
      <c r="L1652" s="38">
        <v>0</v>
      </c>
      <c s="32">
        <f>ROUND(ROUND(L1652,2)*ROUND(G1652,3),2)</f>
      </c>
      <c s="36" t="s">
        <v>62</v>
      </c>
      <c>
        <f>(M1652*21)/100</f>
      </c>
      <c t="s">
        <v>28</v>
      </c>
    </row>
    <row r="1653" spans="1:5" ht="12.75">
      <c r="A1653" s="35" t="s">
        <v>56</v>
      </c>
      <c r="E1653" s="39" t="s">
        <v>1169</v>
      </c>
    </row>
    <row r="1654" spans="1:5" ht="12.75">
      <c r="A1654" s="35" t="s">
        <v>57</v>
      </c>
      <c r="E1654" s="40" t="s">
        <v>5</v>
      </c>
    </row>
    <row r="1655" spans="1:5" ht="89.25">
      <c r="A1655" t="s">
        <v>58</v>
      </c>
      <c r="E1655" s="39" t="s">
        <v>1170</v>
      </c>
    </row>
    <row r="1656" spans="1:13" ht="12.75">
      <c r="A1656" t="s">
        <v>47</v>
      </c>
      <c r="C1656" s="31" t="s">
        <v>340</v>
      </c>
      <c r="E1656" s="33" t="s">
        <v>592</v>
      </c>
      <c r="J1656" s="32">
        <f>0</f>
      </c>
      <c s="32">
        <f>0</f>
      </c>
      <c s="32">
        <f>0+L1657+L1661+L1665+L1669+L1673+L1677+L1681+L1685+L1689+L1693</f>
      </c>
      <c s="32">
        <f>0+M1657+M1661+M1665+M1669+M1673+M1677+M1681+M1685+M1689+M1693</f>
      </c>
    </row>
    <row r="1657" spans="1:16" ht="12.75">
      <c r="A1657" t="s">
        <v>50</v>
      </c>
      <c s="34" t="s">
        <v>1445</v>
      </c>
      <c s="34" t="s">
        <v>359</v>
      </c>
      <c s="35" t="s">
        <v>5</v>
      </c>
      <c s="6" t="s">
        <v>360</v>
      </c>
      <c s="36" t="s">
        <v>202</v>
      </c>
      <c s="37">
        <v>14000</v>
      </c>
      <c s="36">
        <v>0</v>
      </c>
      <c s="36">
        <f>ROUND(G1657*H1657,6)</f>
      </c>
      <c r="L1657" s="38">
        <v>0</v>
      </c>
      <c s="32">
        <f>ROUND(ROUND(L1657,2)*ROUND(G1657,3),2)</f>
      </c>
      <c s="36" t="s">
        <v>55</v>
      </c>
      <c>
        <f>(M1657*21)/100</f>
      </c>
      <c t="s">
        <v>28</v>
      </c>
    </row>
    <row r="1658" spans="1:5" ht="12.75">
      <c r="A1658" s="35" t="s">
        <v>56</v>
      </c>
      <c r="E1658" s="39" t="s">
        <v>360</v>
      </c>
    </row>
    <row r="1659" spans="1:5" ht="12.75">
      <c r="A1659" s="35" t="s">
        <v>57</v>
      </c>
      <c r="E1659" s="40" t="s">
        <v>5</v>
      </c>
    </row>
    <row r="1660" spans="1:5" ht="191.25">
      <c r="A1660" t="s">
        <v>58</v>
      </c>
      <c r="E1660" s="39" t="s">
        <v>361</v>
      </c>
    </row>
    <row r="1661" spans="1:16" ht="12.75">
      <c r="A1661" t="s">
        <v>50</v>
      </c>
      <c s="34" t="s">
        <v>1446</v>
      </c>
      <c s="34" t="s">
        <v>355</v>
      </c>
      <c s="35" t="s">
        <v>5</v>
      </c>
      <c s="6" t="s">
        <v>356</v>
      </c>
      <c s="36" t="s">
        <v>202</v>
      </c>
      <c s="37">
        <v>14000</v>
      </c>
      <c s="36">
        <v>0</v>
      </c>
      <c s="36">
        <f>ROUND(G1661*H1661,6)</f>
      </c>
      <c r="L1661" s="38">
        <v>0</v>
      </c>
      <c s="32">
        <f>ROUND(ROUND(L1661,2)*ROUND(G1661,3),2)</f>
      </c>
      <c s="36" t="s">
        <v>62</v>
      </c>
      <c>
        <f>(M1661*21)/100</f>
      </c>
      <c t="s">
        <v>28</v>
      </c>
    </row>
    <row r="1662" spans="1:5" ht="12.75">
      <c r="A1662" s="35" t="s">
        <v>56</v>
      </c>
      <c r="E1662" s="39" t="s">
        <v>356</v>
      </c>
    </row>
    <row r="1663" spans="1:5" ht="12.75">
      <c r="A1663" s="35" t="s">
        <v>57</v>
      </c>
      <c r="E1663" s="40" t="s">
        <v>5</v>
      </c>
    </row>
    <row r="1664" spans="1:5" ht="89.25">
      <c r="A1664" t="s">
        <v>58</v>
      </c>
      <c r="E1664" s="39" t="s">
        <v>357</v>
      </c>
    </row>
    <row r="1665" spans="1:16" ht="12.75">
      <c r="A1665" t="s">
        <v>50</v>
      </c>
      <c s="34" t="s">
        <v>1447</v>
      </c>
      <c s="34" t="s">
        <v>1448</v>
      </c>
      <c s="35" t="s">
        <v>5</v>
      </c>
      <c s="6" t="s">
        <v>372</v>
      </c>
      <c s="36" t="s">
        <v>244</v>
      </c>
      <c s="37">
        <v>55</v>
      </c>
      <c s="36">
        <v>0</v>
      </c>
      <c s="36">
        <f>ROUND(G1665*H1665,6)</f>
      </c>
      <c r="L1665" s="38">
        <v>0</v>
      </c>
      <c s="32">
        <f>ROUND(ROUND(L1665,2)*ROUND(G1665,3),2)</f>
      </c>
      <c s="36" t="s">
        <v>62</v>
      </c>
      <c>
        <f>(M1665*21)/100</f>
      </c>
      <c t="s">
        <v>28</v>
      </c>
    </row>
    <row r="1666" spans="1:5" ht="12.75">
      <c r="A1666" s="35" t="s">
        <v>56</v>
      </c>
      <c r="E1666" s="39" t="s">
        <v>372</v>
      </c>
    </row>
    <row r="1667" spans="1:5" ht="12.75">
      <c r="A1667" s="35" t="s">
        <v>57</v>
      </c>
      <c r="E1667" s="40" t="s">
        <v>5</v>
      </c>
    </row>
    <row r="1668" spans="1:5" ht="89.25">
      <c r="A1668" t="s">
        <v>58</v>
      </c>
      <c r="E1668" s="39" t="s">
        <v>373</v>
      </c>
    </row>
    <row r="1669" spans="1:16" ht="12.75">
      <c r="A1669" t="s">
        <v>50</v>
      </c>
      <c s="34" t="s">
        <v>1449</v>
      </c>
      <c s="34" t="s">
        <v>1450</v>
      </c>
      <c s="35" t="s">
        <v>5</v>
      </c>
      <c s="6" t="s">
        <v>1451</v>
      </c>
      <c s="36" t="s">
        <v>244</v>
      </c>
      <c s="37">
        <v>300</v>
      </c>
      <c s="36">
        <v>0</v>
      </c>
      <c s="36">
        <f>ROUND(G1669*H1669,6)</f>
      </c>
      <c r="L1669" s="38">
        <v>0</v>
      </c>
      <c s="32">
        <f>ROUND(ROUND(L1669,2)*ROUND(G1669,3),2)</f>
      </c>
      <c s="36" t="s">
        <v>62</v>
      </c>
      <c>
        <f>(M1669*21)/100</f>
      </c>
      <c t="s">
        <v>28</v>
      </c>
    </row>
    <row r="1670" spans="1:5" ht="12.75">
      <c r="A1670" s="35" t="s">
        <v>56</v>
      </c>
      <c r="E1670" s="39" t="s">
        <v>1451</v>
      </c>
    </row>
    <row r="1671" spans="1:5" ht="12.75">
      <c r="A1671" s="35" t="s">
        <v>57</v>
      </c>
      <c r="E1671" s="40" t="s">
        <v>5</v>
      </c>
    </row>
    <row r="1672" spans="1:5" ht="89.25">
      <c r="A1672" t="s">
        <v>58</v>
      </c>
      <c r="E1672" s="39" t="s">
        <v>1452</v>
      </c>
    </row>
    <row r="1673" spans="1:16" ht="12.75">
      <c r="A1673" t="s">
        <v>50</v>
      </c>
      <c s="34" t="s">
        <v>1453</v>
      </c>
      <c s="34" t="s">
        <v>1454</v>
      </c>
      <c s="35" t="s">
        <v>5</v>
      </c>
      <c s="6" t="s">
        <v>755</v>
      </c>
      <c s="36" t="s">
        <v>239</v>
      </c>
      <c s="37">
        <v>1</v>
      </c>
      <c s="36">
        <v>0</v>
      </c>
      <c s="36">
        <f>ROUND(G1673*H1673,6)</f>
      </c>
      <c r="L1673" s="38">
        <v>0</v>
      </c>
      <c s="32">
        <f>ROUND(ROUND(L1673,2)*ROUND(G1673,3),2)</f>
      </c>
      <c s="36" t="s">
        <v>62</v>
      </c>
      <c>
        <f>(M1673*21)/100</f>
      </c>
      <c t="s">
        <v>28</v>
      </c>
    </row>
    <row r="1674" spans="1:5" ht="12.75">
      <c r="A1674" s="35" t="s">
        <v>56</v>
      </c>
      <c r="E1674" s="39" t="s">
        <v>755</v>
      </c>
    </row>
    <row r="1675" spans="1:5" ht="12.75">
      <c r="A1675" s="35" t="s">
        <v>57</v>
      </c>
      <c r="E1675" s="40" t="s">
        <v>5</v>
      </c>
    </row>
    <row r="1676" spans="1:5" ht="89.25">
      <c r="A1676" t="s">
        <v>58</v>
      </c>
      <c r="E1676" s="39" t="s">
        <v>756</v>
      </c>
    </row>
    <row r="1677" spans="1:16" ht="12.75">
      <c r="A1677" t="s">
        <v>50</v>
      </c>
      <c s="34" t="s">
        <v>1455</v>
      </c>
      <c s="34" t="s">
        <v>379</v>
      </c>
      <c s="35" t="s">
        <v>5</v>
      </c>
      <c s="6" t="s">
        <v>380</v>
      </c>
      <c s="36" t="s">
        <v>239</v>
      </c>
      <c s="37">
        <v>1</v>
      </c>
      <c s="36">
        <v>0</v>
      </c>
      <c s="36">
        <f>ROUND(G1677*H1677,6)</f>
      </c>
      <c r="L1677" s="38">
        <v>0</v>
      </c>
      <c s="32">
        <f>ROUND(ROUND(L1677,2)*ROUND(G1677,3),2)</f>
      </c>
      <c s="36" t="s">
        <v>62</v>
      </c>
      <c>
        <f>(M1677*21)/100</f>
      </c>
      <c t="s">
        <v>28</v>
      </c>
    </row>
    <row r="1678" spans="1:5" ht="12.75">
      <c r="A1678" s="35" t="s">
        <v>56</v>
      </c>
      <c r="E1678" s="39" t="s">
        <v>380</v>
      </c>
    </row>
    <row r="1679" spans="1:5" ht="12.75">
      <c r="A1679" s="35" t="s">
        <v>57</v>
      </c>
      <c r="E1679" s="40" t="s">
        <v>5</v>
      </c>
    </row>
    <row r="1680" spans="1:5" ht="89.25">
      <c r="A1680" t="s">
        <v>58</v>
      </c>
      <c r="E1680" s="39" t="s">
        <v>381</v>
      </c>
    </row>
    <row r="1681" spans="1:16" ht="25.5">
      <c r="A1681" t="s">
        <v>50</v>
      </c>
      <c s="34" t="s">
        <v>1456</v>
      </c>
      <c s="34" t="s">
        <v>343</v>
      </c>
      <c s="35" t="s">
        <v>5</v>
      </c>
      <c s="6" t="s">
        <v>344</v>
      </c>
      <c s="36" t="s">
        <v>54</v>
      </c>
      <c s="37">
        <v>120</v>
      </c>
      <c s="36">
        <v>0</v>
      </c>
      <c s="36">
        <f>ROUND(G1681*H1681,6)</f>
      </c>
      <c r="L1681" s="38">
        <v>0</v>
      </c>
      <c s="32">
        <f>ROUND(ROUND(L1681,2)*ROUND(G1681,3),2)</f>
      </c>
      <c s="36" t="s">
        <v>55</v>
      </c>
      <c>
        <f>(M1681*21)/100</f>
      </c>
      <c t="s">
        <v>28</v>
      </c>
    </row>
    <row r="1682" spans="1:5" ht="25.5">
      <c r="A1682" s="35" t="s">
        <v>56</v>
      </c>
      <c r="E1682" s="39" t="s">
        <v>344</v>
      </c>
    </row>
    <row r="1683" spans="1:5" ht="12.75">
      <c r="A1683" s="35" t="s">
        <v>57</v>
      </c>
      <c r="E1683" s="40" t="s">
        <v>5</v>
      </c>
    </row>
    <row r="1684" spans="1:5" ht="191.25">
      <c r="A1684" t="s">
        <v>58</v>
      </c>
      <c r="E1684" s="39" t="s">
        <v>345</v>
      </c>
    </row>
    <row r="1685" spans="1:16" ht="12.75">
      <c r="A1685" t="s">
        <v>50</v>
      </c>
      <c s="34" t="s">
        <v>1457</v>
      </c>
      <c s="34" t="s">
        <v>383</v>
      </c>
      <c s="35" t="s">
        <v>5</v>
      </c>
      <c s="6" t="s">
        <v>629</v>
      </c>
      <c s="36" t="s">
        <v>630</v>
      </c>
      <c s="37">
        <v>1</v>
      </c>
      <c s="36">
        <v>0</v>
      </c>
      <c s="36">
        <f>ROUND(G1685*H1685,6)</f>
      </c>
      <c r="L1685" s="38">
        <v>0</v>
      </c>
      <c s="32">
        <f>ROUND(ROUND(L1685,2)*ROUND(G1685,3),2)</f>
      </c>
      <c s="36" t="s">
        <v>62</v>
      </c>
      <c>
        <f>(M1685*21)/100</f>
      </c>
      <c t="s">
        <v>28</v>
      </c>
    </row>
    <row r="1686" spans="1:5" ht="12.75">
      <c r="A1686" s="35" t="s">
        <v>56</v>
      </c>
      <c r="E1686" s="39" t="s">
        <v>629</v>
      </c>
    </row>
    <row r="1687" spans="1:5" ht="12.75">
      <c r="A1687" s="35" t="s">
        <v>57</v>
      </c>
      <c r="E1687" s="40" t="s">
        <v>5</v>
      </c>
    </row>
    <row r="1688" spans="1:5" ht="89.25">
      <c r="A1688" t="s">
        <v>58</v>
      </c>
      <c r="E1688" s="39" t="s">
        <v>631</v>
      </c>
    </row>
    <row r="1689" spans="1:16" ht="12.75">
      <c r="A1689" t="s">
        <v>50</v>
      </c>
      <c s="34" t="s">
        <v>1458</v>
      </c>
      <c s="34" t="s">
        <v>633</v>
      </c>
      <c s="35" t="s">
        <v>5</v>
      </c>
      <c s="6" t="s">
        <v>758</v>
      </c>
      <c s="36" t="s">
        <v>239</v>
      </c>
      <c s="37">
        <v>1</v>
      </c>
      <c s="36">
        <v>0</v>
      </c>
      <c s="36">
        <f>ROUND(G1689*H1689,6)</f>
      </c>
      <c r="L1689" s="38">
        <v>0</v>
      </c>
      <c s="32">
        <f>ROUND(ROUND(L1689,2)*ROUND(G1689,3),2)</f>
      </c>
      <c s="36" t="s">
        <v>62</v>
      </c>
      <c>
        <f>(M1689*21)/100</f>
      </c>
      <c t="s">
        <v>28</v>
      </c>
    </row>
    <row r="1690" spans="1:5" ht="12.75">
      <c r="A1690" s="35" t="s">
        <v>56</v>
      </c>
      <c r="E1690" s="39" t="s">
        <v>758</v>
      </c>
    </row>
    <row r="1691" spans="1:5" ht="12.75">
      <c r="A1691" s="35" t="s">
        <v>57</v>
      </c>
      <c r="E1691" s="40" t="s">
        <v>5</v>
      </c>
    </row>
    <row r="1692" spans="1:5" ht="89.25">
      <c r="A1692" t="s">
        <v>58</v>
      </c>
      <c r="E1692" s="39" t="s">
        <v>759</v>
      </c>
    </row>
    <row r="1693" spans="1:16" ht="12.75">
      <c r="A1693" t="s">
        <v>50</v>
      </c>
      <c s="34" t="s">
        <v>1459</v>
      </c>
      <c s="34" t="s">
        <v>1460</v>
      </c>
      <c s="35" t="s">
        <v>5</v>
      </c>
      <c s="6" t="s">
        <v>1461</v>
      </c>
      <c s="36" t="s">
        <v>239</v>
      </c>
      <c s="37">
        <v>1</v>
      </c>
      <c s="36">
        <v>0</v>
      </c>
      <c s="36">
        <f>ROUND(G1693*H1693,6)</f>
      </c>
      <c r="L1693" s="38">
        <v>0</v>
      </c>
      <c s="32">
        <f>ROUND(ROUND(L1693,2)*ROUND(G1693,3),2)</f>
      </c>
      <c s="36" t="s">
        <v>62</v>
      </c>
      <c>
        <f>(M1693*21)/100</f>
      </c>
      <c t="s">
        <v>28</v>
      </c>
    </row>
    <row r="1694" spans="1:5" ht="12.75">
      <c r="A1694" s="35" t="s">
        <v>56</v>
      </c>
      <c r="E1694" s="39" t="s">
        <v>1461</v>
      </c>
    </row>
    <row r="1695" spans="1:5" ht="12.75">
      <c r="A1695" s="35" t="s">
        <v>57</v>
      </c>
      <c r="E1695" s="40" t="s">
        <v>5</v>
      </c>
    </row>
    <row r="1696" spans="1:5" ht="89.25">
      <c r="A1696" t="s">
        <v>58</v>
      </c>
      <c r="E1696" s="39" t="s">
        <v>1462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COUNTIFS(L8:L590,"=0",A8:A590,"P")+COUNTIFS(L8:L590,"",A8:A590,"P")+SUM(Q8:Q590)</f>
      </c>
    </row>
    <row r="8" spans="1:13" ht="12.75">
      <c r="A8" t="s">
        <v>45</v>
      </c>
      <c r="C8" s="28" t="s">
        <v>1465</v>
      </c>
      <c r="E8" s="30" t="s">
        <v>1464</v>
      </c>
      <c r="J8" s="29">
        <f>0+J9+J114+J151+J204+J273+J342+J419+J488+J557</f>
      </c>
      <c s="29">
        <f>0+K9+K114+K151+K204+K273+K342+K419+K488+K557</f>
      </c>
      <c s="29">
        <f>0+L9+L114+L151+L204+L273+L342+L419+L488+L557</f>
      </c>
      <c s="29">
        <f>0+M9+M114+M151+M204+M273+M342+M419+M488+M557</f>
      </c>
    </row>
    <row r="9" spans="1:13" ht="12.75">
      <c r="A9" t="s">
        <v>47</v>
      </c>
      <c r="C9" s="31" t="s">
        <v>48</v>
      </c>
      <c r="E9" s="33" t="s">
        <v>467</v>
      </c>
      <c r="J9" s="32">
        <f>0</f>
      </c>
      <c s="32">
        <f>0</f>
      </c>
      <c s="32">
        <f>0+L10+L14+L18+L22+L26+L30+L34+L38+L42+L46+L50+L54+L58+L62+L66+L70+L74+L78+L82+L86+L90+L94+L98+L102+L106+L110</f>
      </c>
      <c s="32">
        <f>0+M10+M14+M18+M22+M26+M30+M34+M38+M42+M46+M50+M54+M58+M62+M66+M70+M74+M78+M82+M86+M90+M94+M98+M102+M106+M110</f>
      </c>
    </row>
    <row r="10" spans="1:16" ht="12.75">
      <c r="A10" t="s">
        <v>50</v>
      </c>
      <c s="34" t="s">
        <v>51</v>
      </c>
      <c s="34" t="s">
        <v>217</v>
      </c>
      <c s="35" t="s">
        <v>5</v>
      </c>
      <c s="6" t="s">
        <v>218</v>
      </c>
      <c s="36" t="s">
        <v>202</v>
      </c>
      <c s="37">
        <v>52000</v>
      </c>
      <c s="36">
        <v>0</v>
      </c>
      <c s="36">
        <f>ROUND(G10*H10,6)</f>
      </c>
      <c r="L10" s="38">
        <v>0</v>
      </c>
      <c s="32">
        <f>ROUND(ROUND(L10,2)*ROUND(G10,3),2)</f>
      </c>
      <c s="36" t="s">
        <v>55</v>
      </c>
      <c>
        <f>(M10*21)/100</f>
      </c>
      <c t="s">
        <v>28</v>
      </c>
    </row>
    <row r="11" spans="1:5" ht="12.75">
      <c r="A11" s="35" t="s">
        <v>56</v>
      </c>
      <c r="E11" s="39" t="s">
        <v>218</v>
      </c>
    </row>
    <row r="12" spans="1:5" ht="12.75">
      <c r="A12" s="35" t="s">
        <v>57</v>
      </c>
      <c r="E12" s="40" t="s">
        <v>5</v>
      </c>
    </row>
    <row r="13" spans="1:5" ht="140.25">
      <c r="A13" t="s">
        <v>58</v>
      </c>
      <c r="E13" s="39" t="s">
        <v>219</v>
      </c>
    </row>
    <row r="14" spans="1:16" ht="12.75">
      <c r="A14" t="s">
        <v>50</v>
      </c>
      <c s="34" t="s">
        <v>28</v>
      </c>
      <c s="34" t="s">
        <v>827</v>
      </c>
      <c s="35" t="s">
        <v>5</v>
      </c>
      <c s="6" t="s">
        <v>828</v>
      </c>
      <c s="36" t="s">
        <v>202</v>
      </c>
      <c s="37">
        <v>52000</v>
      </c>
      <c s="36">
        <v>0</v>
      </c>
      <c s="36">
        <f>ROUND(G14*H14,6)</f>
      </c>
      <c r="L14" s="38">
        <v>0</v>
      </c>
      <c s="32">
        <f>ROUND(ROUND(L14,2)*ROUND(G14,3),2)</f>
      </c>
      <c s="36" t="s">
        <v>62</v>
      </c>
      <c>
        <f>(M14*21)/100</f>
      </c>
      <c t="s">
        <v>28</v>
      </c>
    </row>
    <row r="15" spans="1:5" ht="12.75">
      <c r="A15" s="35" t="s">
        <v>56</v>
      </c>
      <c r="E15" s="39" t="s">
        <v>828</v>
      </c>
    </row>
    <row r="16" spans="1:5" ht="12.75">
      <c r="A16" s="35" t="s">
        <v>57</v>
      </c>
      <c r="E16" s="40" t="s">
        <v>5</v>
      </c>
    </row>
    <row r="17" spans="1:5" ht="89.25">
      <c r="A17" t="s">
        <v>58</v>
      </c>
      <c r="E17" s="39" t="s">
        <v>829</v>
      </c>
    </row>
    <row r="18" spans="1:16" ht="12.75">
      <c r="A18" t="s">
        <v>50</v>
      </c>
      <c s="34" t="s">
        <v>26</v>
      </c>
      <c s="34" t="s">
        <v>771</v>
      </c>
      <c s="35" t="s">
        <v>5</v>
      </c>
      <c s="6" t="s">
        <v>772</v>
      </c>
      <c s="36" t="s">
        <v>54</v>
      </c>
      <c s="37">
        <v>26</v>
      </c>
      <c s="36">
        <v>0</v>
      </c>
      <c s="36">
        <f>ROUND(G18*H18,6)</f>
      </c>
      <c r="L18" s="38">
        <v>0</v>
      </c>
      <c s="32">
        <f>ROUND(ROUND(L18,2)*ROUND(G18,3),2)</f>
      </c>
      <c s="36" t="s">
        <v>55</v>
      </c>
      <c>
        <f>(M18*21)/100</f>
      </c>
      <c t="s">
        <v>28</v>
      </c>
    </row>
    <row r="19" spans="1:5" ht="12.75">
      <c r="A19" s="35" t="s">
        <v>56</v>
      </c>
      <c r="E19" s="39" t="s">
        <v>772</v>
      </c>
    </row>
    <row r="20" spans="1:5" ht="12.75">
      <c r="A20" s="35" t="s">
        <v>57</v>
      </c>
      <c r="E20" s="40" t="s">
        <v>5</v>
      </c>
    </row>
    <row r="21" spans="1:5" ht="140.25">
      <c r="A21" t="s">
        <v>58</v>
      </c>
      <c r="E21" s="39" t="s">
        <v>773</v>
      </c>
    </row>
    <row r="22" spans="1:16" ht="12.75">
      <c r="A22" t="s">
        <v>50</v>
      </c>
      <c s="34" t="s">
        <v>67</v>
      </c>
      <c s="34" t="s">
        <v>87</v>
      </c>
      <c s="35" t="s">
        <v>5</v>
      </c>
      <c s="6" t="s">
        <v>1466</v>
      </c>
      <c s="36" t="s">
        <v>54</v>
      </c>
      <c s="37">
        <v>26</v>
      </c>
      <c s="36">
        <v>0</v>
      </c>
      <c s="36">
        <f>ROUND(G22*H22,6)</f>
      </c>
      <c r="L22" s="38">
        <v>0</v>
      </c>
      <c s="32">
        <f>ROUND(ROUND(L22,2)*ROUND(G22,3),2)</f>
      </c>
      <c s="36" t="s">
        <v>62</v>
      </c>
      <c>
        <f>(M22*21)/100</f>
      </c>
      <c t="s">
        <v>28</v>
      </c>
    </row>
    <row r="23" spans="1:5" ht="12.75">
      <c r="A23" s="35" t="s">
        <v>56</v>
      </c>
      <c r="E23" s="39" t="s">
        <v>1466</v>
      </c>
    </row>
    <row r="24" spans="1:5" ht="12.75">
      <c r="A24" s="35" t="s">
        <v>57</v>
      </c>
      <c r="E24" s="40" t="s">
        <v>5</v>
      </c>
    </row>
    <row r="25" spans="1:5" ht="89.25">
      <c r="A25" t="s">
        <v>58</v>
      </c>
      <c r="E25" s="39" t="s">
        <v>1467</v>
      </c>
    </row>
    <row r="26" spans="1:16" ht="12.75">
      <c r="A26" t="s">
        <v>50</v>
      </c>
      <c s="34" t="s">
        <v>71</v>
      </c>
      <c s="34" t="s">
        <v>830</v>
      </c>
      <c s="35" t="s">
        <v>5</v>
      </c>
      <c s="6" t="s">
        <v>831</v>
      </c>
      <c s="36" t="s">
        <v>54</v>
      </c>
      <c s="37">
        <v>776</v>
      </c>
      <c s="36">
        <v>0</v>
      </c>
      <c s="36">
        <f>ROUND(G26*H26,6)</f>
      </c>
      <c r="L26" s="38">
        <v>0</v>
      </c>
      <c s="32">
        <f>ROUND(ROUND(L26,2)*ROUND(G26,3),2)</f>
      </c>
      <c s="36" t="s">
        <v>55</v>
      </c>
      <c>
        <f>(M26*21)/100</f>
      </c>
      <c t="s">
        <v>28</v>
      </c>
    </row>
    <row r="27" spans="1:5" ht="12.75">
      <c r="A27" s="35" t="s">
        <v>56</v>
      </c>
      <c r="E27" s="39" t="s">
        <v>831</v>
      </c>
    </row>
    <row r="28" spans="1:5" ht="12.75">
      <c r="A28" s="35" t="s">
        <v>57</v>
      </c>
      <c r="E28" s="40" t="s">
        <v>5</v>
      </c>
    </row>
    <row r="29" spans="1:5" ht="140.25">
      <c r="A29" t="s">
        <v>58</v>
      </c>
      <c r="E29" s="39" t="s">
        <v>832</v>
      </c>
    </row>
    <row r="30" spans="1:16" ht="12.75">
      <c r="A30" t="s">
        <v>50</v>
      </c>
      <c s="34" t="s">
        <v>27</v>
      </c>
      <c s="34" t="s">
        <v>833</v>
      </c>
      <c s="35" t="s">
        <v>5</v>
      </c>
      <c s="6" t="s">
        <v>1468</v>
      </c>
      <c s="36" t="s">
        <v>54</v>
      </c>
      <c s="37">
        <v>776</v>
      </c>
      <c s="36">
        <v>0</v>
      </c>
      <c s="36">
        <f>ROUND(G30*H30,6)</f>
      </c>
      <c r="L30" s="38">
        <v>0</v>
      </c>
      <c s="32">
        <f>ROUND(ROUND(L30,2)*ROUND(G30,3),2)</f>
      </c>
      <c s="36" t="s">
        <v>62</v>
      </c>
      <c>
        <f>(M30*21)/100</f>
      </c>
      <c t="s">
        <v>28</v>
      </c>
    </row>
    <row r="31" spans="1:5" ht="12.75">
      <c r="A31" s="35" t="s">
        <v>56</v>
      </c>
      <c r="E31" s="39" t="s">
        <v>1468</v>
      </c>
    </row>
    <row r="32" spans="1:5" ht="12.75">
      <c r="A32" s="35" t="s">
        <v>57</v>
      </c>
      <c r="E32" s="40" t="s">
        <v>5</v>
      </c>
    </row>
    <row r="33" spans="1:5" ht="89.25">
      <c r="A33" t="s">
        <v>58</v>
      </c>
      <c r="E33" s="39" t="s">
        <v>1469</v>
      </c>
    </row>
    <row r="34" spans="1:16" ht="12.75">
      <c r="A34" t="s">
        <v>50</v>
      </c>
      <c s="34" t="s">
        <v>78</v>
      </c>
      <c s="34" t="s">
        <v>719</v>
      </c>
      <c s="35" t="s">
        <v>5</v>
      </c>
      <c s="6" t="s">
        <v>720</v>
      </c>
      <c s="36" t="s">
        <v>54</v>
      </c>
      <c s="37">
        <v>776</v>
      </c>
      <c s="36">
        <v>0</v>
      </c>
      <c s="36">
        <f>ROUND(G34*H34,6)</f>
      </c>
      <c r="L34" s="38">
        <v>0</v>
      </c>
      <c s="32">
        <f>ROUND(ROUND(L34,2)*ROUND(G34,3),2)</f>
      </c>
      <c s="36" t="s">
        <v>55</v>
      </c>
      <c>
        <f>(M34*21)/100</f>
      </c>
      <c t="s">
        <v>28</v>
      </c>
    </row>
    <row r="35" spans="1:5" ht="12.75">
      <c r="A35" s="35" t="s">
        <v>56</v>
      </c>
      <c r="E35" s="39" t="s">
        <v>720</v>
      </c>
    </row>
    <row r="36" spans="1:5" ht="12.75">
      <c r="A36" s="35" t="s">
        <v>57</v>
      </c>
      <c r="E36" s="40" t="s">
        <v>5</v>
      </c>
    </row>
    <row r="37" spans="1:5" ht="191.25">
      <c r="A37" t="s">
        <v>58</v>
      </c>
      <c r="E37" s="39" t="s">
        <v>721</v>
      </c>
    </row>
    <row r="38" spans="1:16" ht="12.75">
      <c r="A38" t="s">
        <v>50</v>
      </c>
      <c s="34" t="s">
        <v>82</v>
      </c>
      <c s="34" t="s">
        <v>839</v>
      </c>
      <c s="35" t="s">
        <v>5</v>
      </c>
      <c s="6" t="s">
        <v>840</v>
      </c>
      <c s="36" t="s">
        <v>202</v>
      </c>
      <c s="37">
        <v>1600</v>
      </c>
      <c s="36">
        <v>0</v>
      </c>
      <c s="36">
        <f>ROUND(G38*H38,6)</f>
      </c>
      <c r="L38" s="38">
        <v>0</v>
      </c>
      <c s="32">
        <f>ROUND(ROUND(L38,2)*ROUND(G38,3),2)</f>
      </c>
      <c s="36" t="s">
        <v>55</v>
      </c>
      <c>
        <f>(M38*21)/100</f>
      </c>
      <c t="s">
        <v>28</v>
      </c>
    </row>
    <row r="39" spans="1:5" ht="12.75">
      <c r="A39" s="35" t="s">
        <v>56</v>
      </c>
      <c r="E39" s="39" t="s">
        <v>840</v>
      </c>
    </row>
    <row r="40" spans="1:5" ht="12.75">
      <c r="A40" s="35" t="s">
        <v>57</v>
      </c>
      <c r="E40" s="40" t="s">
        <v>5</v>
      </c>
    </row>
    <row r="41" spans="1:5" ht="140.25">
      <c r="A41" t="s">
        <v>58</v>
      </c>
      <c r="E41" s="39" t="s">
        <v>841</v>
      </c>
    </row>
    <row r="42" spans="1:16" ht="25.5">
      <c r="A42" t="s">
        <v>50</v>
      </c>
      <c s="34" t="s">
        <v>86</v>
      </c>
      <c s="34" t="s">
        <v>842</v>
      </c>
      <c s="35" t="s">
        <v>5</v>
      </c>
      <c s="6" t="s">
        <v>843</v>
      </c>
      <c s="36" t="s">
        <v>202</v>
      </c>
      <c s="37">
        <v>600</v>
      </c>
      <c s="36">
        <v>0</v>
      </c>
      <c s="36">
        <f>ROUND(G42*H42,6)</f>
      </c>
      <c r="L42" s="38">
        <v>0</v>
      </c>
      <c s="32">
        <f>ROUND(ROUND(L42,2)*ROUND(G42,3),2)</f>
      </c>
      <c s="36" t="s">
        <v>55</v>
      </c>
      <c>
        <f>(M42*21)/100</f>
      </c>
      <c t="s">
        <v>28</v>
      </c>
    </row>
    <row r="43" spans="1:5" ht="25.5">
      <c r="A43" s="35" t="s">
        <v>56</v>
      </c>
      <c r="E43" s="39" t="s">
        <v>843</v>
      </c>
    </row>
    <row r="44" spans="1:5" ht="12.75">
      <c r="A44" s="35" t="s">
        <v>57</v>
      </c>
      <c r="E44" s="40" t="s">
        <v>5</v>
      </c>
    </row>
    <row r="45" spans="1:5" ht="140.25">
      <c r="A45" t="s">
        <v>58</v>
      </c>
      <c r="E45" s="39" t="s">
        <v>844</v>
      </c>
    </row>
    <row r="46" spans="1:16" ht="25.5">
      <c r="A46" t="s">
        <v>50</v>
      </c>
      <c s="34" t="s">
        <v>90</v>
      </c>
      <c s="34" t="s">
        <v>1470</v>
      </c>
      <c s="35" t="s">
        <v>5</v>
      </c>
      <c s="6" t="s">
        <v>1471</v>
      </c>
      <c s="36" t="s">
        <v>202</v>
      </c>
      <c s="37">
        <v>1000</v>
      </c>
      <c s="36">
        <v>0</v>
      </c>
      <c s="36">
        <f>ROUND(G46*H46,6)</f>
      </c>
      <c r="L46" s="38">
        <v>0</v>
      </c>
      <c s="32">
        <f>ROUND(ROUND(L46,2)*ROUND(G46,3),2)</f>
      </c>
      <c s="36" t="s">
        <v>55</v>
      </c>
      <c>
        <f>(M46*21)/100</f>
      </c>
      <c t="s">
        <v>28</v>
      </c>
    </row>
    <row r="47" spans="1:5" ht="25.5">
      <c r="A47" s="35" t="s">
        <v>56</v>
      </c>
      <c r="E47" s="39" t="s">
        <v>1471</v>
      </c>
    </row>
    <row r="48" spans="1:5" ht="12.75">
      <c r="A48" s="35" t="s">
        <v>57</v>
      </c>
      <c r="E48" s="40" t="s">
        <v>5</v>
      </c>
    </row>
    <row r="49" spans="1:5" ht="140.25">
      <c r="A49" t="s">
        <v>58</v>
      </c>
      <c r="E49" s="39" t="s">
        <v>1472</v>
      </c>
    </row>
    <row r="50" spans="1:16" ht="12.75">
      <c r="A50" t="s">
        <v>50</v>
      </c>
      <c s="34" t="s">
        <v>94</v>
      </c>
      <c s="34" t="s">
        <v>853</v>
      </c>
      <c s="35" t="s">
        <v>5</v>
      </c>
      <c s="6" t="s">
        <v>1473</v>
      </c>
      <c s="36" t="s">
        <v>244</v>
      </c>
      <c s="37">
        <v>5</v>
      </c>
      <c s="36">
        <v>0</v>
      </c>
      <c s="36">
        <f>ROUND(G50*H50,6)</f>
      </c>
      <c r="L50" s="38">
        <v>0</v>
      </c>
      <c s="32">
        <f>ROUND(ROUND(L50,2)*ROUND(G50,3),2)</f>
      </c>
      <c s="36" t="s">
        <v>62</v>
      </c>
      <c>
        <f>(M50*21)/100</f>
      </c>
      <c t="s">
        <v>28</v>
      </c>
    </row>
    <row r="51" spans="1:5" ht="12.75">
      <c r="A51" s="35" t="s">
        <v>56</v>
      </c>
      <c r="E51" s="39" t="s">
        <v>1473</v>
      </c>
    </row>
    <row r="52" spans="1:5" ht="12.75">
      <c r="A52" s="35" t="s">
        <v>57</v>
      </c>
      <c r="E52" s="40" t="s">
        <v>5</v>
      </c>
    </row>
    <row r="53" spans="1:5" ht="89.25">
      <c r="A53" t="s">
        <v>58</v>
      </c>
      <c r="E53" s="39" t="s">
        <v>1474</v>
      </c>
    </row>
    <row r="54" spans="1:16" ht="12.75">
      <c r="A54" t="s">
        <v>50</v>
      </c>
      <c s="34" t="s">
        <v>98</v>
      </c>
      <c s="34" t="s">
        <v>856</v>
      </c>
      <c s="35" t="s">
        <v>5</v>
      </c>
      <c s="6" t="s">
        <v>857</v>
      </c>
      <c s="36" t="s">
        <v>202</v>
      </c>
      <c s="37">
        <v>5</v>
      </c>
      <c s="36">
        <v>0</v>
      </c>
      <c s="36">
        <f>ROUND(G54*H54,6)</f>
      </c>
      <c r="L54" s="38">
        <v>0</v>
      </c>
      <c s="32">
        <f>ROUND(ROUND(L54,2)*ROUND(G54,3),2)</f>
      </c>
      <c s="36" t="s">
        <v>62</v>
      </c>
      <c>
        <f>(M54*21)/100</f>
      </c>
      <c t="s">
        <v>28</v>
      </c>
    </row>
    <row r="55" spans="1:5" ht="12.75">
      <c r="A55" s="35" t="s">
        <v>56</v>
      </c>
      <c r="E55" s="39" t="s">
        <v>857</v>
      </c>
    </row>
    <row r="56" spans="1:5" ht="12.75">
      <c r="A56" s="35" t="s">
        <v>57</v>
      </c>
      <c r="E56" s="40" t="s">
        <v>5</v>
      </c>
    </row>
    <row r="57" spans="1:5" ht="89.25">
      <c r="A57" t="s">
        <v>58</v>
      </c>
      <c r="E57" s="39" t="s">
        <v>858</v>
      </c>
    </row>
    <row r="58" spans="1:16" ht="12.75">
      <c r="A58" t="s">
        <v>50</v>
      </c>
      <c s="34" t="s">
        <v>102</v>
      </c>
      <c s="34" t="s">
        <v>865</v>
      </c>
      <c s="35" t="s">
        <v>5</v>
      </c>
      <c s="6" t="s">
        <v>866</v>
      </c>
      <c s="36" t="s">
        <v>244</v>
      </c>
      <c s="37">
        <v>6</v>
      </c>
      <c s="36">
        <v>0</v>
      </c>
      <c s="36">
        <f>ROUND(G58*H58,6)</f>
      </c>
      <c r="L58" s="38">
        <v>0</v>
      </c>
      <c s="32">
        <f>ROUND(ROUND(L58,2)*ROUND(G58,3),2)</f>
      </c>
      <c s="36" t="s">
        <v>62</v>
      </c>
      <c>
        <f>(M58*21)/100</f>
      </c>
      <c t="s">
        <v>28</v>
      </c>
    </row>
    <row r="59" spans="1:5" ht="12.75">
      <c r="A59" s="35" t="s">
        <v>56</v>
      </c>
      <c r="E59" s="39" t="s">
        <v>866</v>
      </c>
    </row>
    <row r="60" spans="1:5" ht="12.75">
      <c r="A60" s="35" t="s">
        <v>57</v>
      </c>
      <c r="E60" s="40" t="s">
        <v>5</v>
      </c>
    </row>
    <row r="61" spans="1:5" ht="89.25">
      <c r="A61" t="s">
        <v>58</v>
      </c>
      <c r="E61" s="39" t="s">
        <v>867</v>
      </c>
    </row>
    <row r="62" spans="1:16" ht="12.75">
      <c r="A62" t="s">
        <v>50</v>
      </c>
      <c s="34" t="s">
        <v>106</v>
      </c>
      <c s="34" t="s">
        <v>868</v>
      </c>
      <c s="35" t="s">
        <v>5</v>
      </c>
      <c s="6" t="s">
        <v>869</v>
      </c>
      <c s="36" t="s">
        <v>244</v>
      </c>
      <c s="37">
        <v>171</v>
      </c>
      <c s="36">
        <v>0</v>
      </c>
      <c s="36">
        <f>ROUND(G62*H62,6)</f>
      </c>
      <c r="L62" s="38">
        <v>0</v>
      </c>
      <c s="32">
        <f>ROUND(ROUND(L62,2)*ROUND(G62,3),2)</f>
      </c>
      <c s="36" t="s">
        <v>62</v>
      </c>
      <c>
        <f>(M62*21)/100</f>
      </c>
      <c t="s">
        <v>28</v>
      </c>
    </row>
    <row r="63" spans="1:5" ht="12.75">
      <c r="A63" s="35" t="s">
        <v>56</v>
      </c>
      <c r="E63" s="39" t="s">
        <v>869</v>
      </c>
    </row>
    <row r="64" spans="1:5" ht="12.75">
      <c r="A64" s="35" t="s">
        <v>57</v>
      </c>
      <c r="E64" s="40" t="s">
        <v>5</v>
      </c>
    </row>
    <row r="65" spans="1:5" ht="89.25">
      <c r="A65" t="s">
        <v>58</v>
      </c>
      <c r="E65" s="39" t="s">
        <v>870</v>
      </c>
    </row>
    <row r="66" spans="1:16" ht="12.75">
      <c r="A66" t="s">
        <v>50</v>
      </c>
      <c s="34" t="s">
        <v>110</v>
      </c>
      <c s="34" t="s">
        <v>576</v>
      </c>
      <c s="35" t="s">
        <v>5</v>
      </c>
      <c s="6" t="s">
        <v>577</v>
      </c>
      <c s="36" t="s">
        <v>202</v>
      </c>
      <c s="37">
        <v>2000</v>
      </c>
      <c s="36">
        <v>0</v>
      </c>
      <c s="36">
        <f>ROUND(G66*H66,6)</f>
      </c>
      <c r="L66" s="38">
        <v>0</v>
      </c>
      <c s="32">
        <f>ROUND(ROUND(L66,2)*ROUND(G66,3),2)</f>
      </c>
      <c s="36" t="s">
        <v>55</v>
      </c>
      <c>
        <f>(M66*21)/100</f>
      </c>
      <c t="s">
        <v>28</v>
      </c>
    </row>
    <row r="67" spans="1:5" ht="12.75">
      <c r="A67" s="35" t="s">
        <v>56</v>
      </c>
      <c r="E67" s="39" t="s">
        <v>577</v>
      </c>
    </row>
    <row r="68" spans="1:5" ht="12.75">
      <c r="A68" s="35" t="s">
        <v>57</v>
      </c>
      <c r="E68" s="40" t="s">
        <v>5</v>
      </c>
    </row>
    <row r="69" spans="1:5" ht="191.25">
      <c r="A69" t="s">
        <v>58</v>
      </c>
      <c r="E69" s="39" t="s">
        <v>578</v>
      </c>
    </row>
    <row r="70" spans="1:16" ht="12.75">
      <c r="A70" t="s">
        <v>50</v>
      </c>
      <c s="34" t="s">
        <v>114</v>
      </c>
      <c s="34" t="s">
        <v>60</v>
      </c>
      <c s="35" t="s">
        <v>5</v>
      </c>
      <c s="6" t="s">
        <v>859</v>
      </c>
      <c s="36" t="s">
        <v>202</v>
      </c>
      <c s="37">
        <v>2300</v>
      </c>
      <c s="36">
        <v>0</v>
      </c>
      <c s="36">
        <f>ROUND(G70*H70,6)</f>
      </c>
      <c r="L70" s="38">
        <v>0</v>
      </c>
      <c s="32">
        <f>ROUND(ROUND(L70,2)*ROUND(G70,3),2)</f>
      </c>
      <c s="36" t="s">
        <v>62</v>
      </c>
      <c>
        <f>(M70*21)/100</f>
      </c>
      <c t="s">
        <v>28</v>
      </c>
    </row>
    <row r="71" spans="1:5" ht="12.75">
      <c r="A71" s="35" t="s">
        <v>56</v>
      </c>
      <c r="E71" s="39" t="s">
        <v>859</v>
      </c>
    </row>
    <row r="72" spans="1:5" ht="12.75">
      <c r="A72" s="35" t="s">
        <v>57</v>
      </c>
      <c r="E72" s="40" t="s">
        <v>5</v>
      </c>
    </row>
    <row r="73" spans="1:5" ht="89.25">
      <c r="A73" t="s">
        <v>58</v>
      </c>
      <c r="E73" s="39" t="s">
        <v>860</v>
      </c>
    </row>
    <row r="74" spans="1:16" ht="12.75">
      <c r="A74" t="s">
        <v>50</v>
      </c>
      <c s="34" t="s">
        <v>118</v>
      </c>
      <c s="34" t="s">
        <v>64</v>
      </c>
      <c s="35" t="s">
        <v>5</v>
      </c>
      <c s="6" t="s">
        <v>861</v>
      </c>
      <c s="36" t="s">
        <v>244</v>
      </c>
      <c s="37">
        <v>20</v>
      </c>
      <c s="36">
        <v>0</v>
      </c>
      <c s="36">
        <f>ROUND(G74*H74,6)</f>
      </c>
      <c r="L74" s="38">
        <v>0</v>
      </c>
      <c s="32">
        <f>ROUND(ROUND(L74,2)*ROUND(G74,3),2)</f>
      </c>
      <c s="36" t="s">
        <v>62</v>
      </c>
      <c>
        <f>(M74*21)/100</f>
      </c>
      <c t="s">
        <v>28</v>
      </c>
    </row>
    <row r="75" spans="1:5" ht="12.75">
      <c r="A75" s="35" t="s">
        <v>56</v>
      </c>
      <c r="E75" s="39" t="s">
        <v>861</v>
      </c>
    </row>
    <row r="76" spans="1:5" ht="12.75">
      <c r="A76" s="35" t="s">
        <v>57</v>
      </c>
      <c r="E76" s="40" t="s">
        <v>5</v>
      </c>
    </row>
    <row r="77" spans="1:5" ht="89.25">
      <c r="A77" t="s">
        <v>58</v>
      </c>
      <c r="E77" s="39" t="s">
        <v>862</v>
      </c>
    </row>
    <row r="78" spans="1:16" ht="12.75">
      <c r="A78" t="s">
        <v>50</v>
      </c>
      <c s="34" t="s">
        <v>122</v>
      </c>
      <c s="34" t="s">
        <v>79</v>
      </c>
      <c s="35" t="s">
        <v>5</v>
      </c>
      <c s="6" t="s">
        <v>863</v>
      </c>
      <c s="36" t="s">
        <v>244</v>
      </c>
      <c s="37">
        <v>2000</v>
      </c>
      <c s="36">
        <v>0</v>
      </c>
      <c s="36">
        <f>ROUND(G78*H78,6)</f>
      </c>
      <c r="L78" s="38">
        <v>0</v>
      </c>
      <c s="32">
        <f>ROUND(ROUND(L78,2)*ROUND(G78,3),2)</f>
      </c>
      <c s="36" t="s">
        <v>62</v>
      </c>
      <c>
        <f>(M78*21)/100</f>
      </c>
      <c t="s">
        <v>28</v>
      </c>
    </row>
    <row r="79" spans="1:5" ht="12.75">
      <c r="A79" s="35" t="s">
        <v>56</v>
      </c>
      <c r="E79" s="39" t="s">
        <v>863</v>
      </c>
    </row>
    <row r="80" spans="1:5" ht="12.75">
      <c r="A80" s="35" t="s">
        <v>57</v>
      </c>
      <c r="E80" s="40" t="s">
        <v>5</v>
      </c>
    </row>
    <row r="81" spans="1:5" ht="89.25">
      <c r="A81" t="s">
        <v>58</v>
      </c>
      <c r="E81" s="39" t="s">
        <v>864</v>
      </c>
    </row>
    <row r="82" spans="1:16" ht="12.75">
      <c r="A82" t="s">
        <v>50</v>
      </c>
      <c s="34" t="s">
        <v>126</v>
      </c>
      <c s="34" t="s">
        <v>1475</v>
      </c>
      <c s="35" t="s">
        <v>5</v>
      </c>
      <c s="6" t="s">
        <v>1476</v>
      </c>
      <c s="36" t="s">
        <v>202</v>
      </c>
      <c s="37">
        <v>3000</v>
      </c>
      <c s="36">
        <v>0</v>
      </c>
      <c s="36">
        <f>ROUND(G82*H82,6)</f>
      </c>
      <c r="L82" s="38">
        <v>0</v>
      </c>
      <c s="32">
        <f>ROUND(ROUND(L82,2)*ROUND(G82,3),2)</f>
      </c>
      <c s="36" t="s">
        <v>55</v>
      </c>
      <c>
        <f>(M82*21)/100</f>
      </c>
      <c t="s">
        <v>28</v>
      </c>
    </row>
    <row r="83" spans="1:5" ht="12.75">
      <c r="A83" s="35" t="s">
        <v>56</v>
      </c>
      <c r="E83" s="39" t="s">
        <v>1476</v>
      </c>
    </row>
    <row r="84" spans="1:5" ht="12.75">
      <c r="A84" s="35" t="s">
        <v>57</v>
      </c>
      <c r="E84" s="40" t="s">
        <v>5</v>
      </c>
    </row>
    <row r="85" spans="1:5" ht="140.25">
      <c r="A85" t="s">
        <v>58</v>
      </c>
      <c r="E85" s="39" t="s">
        <v>1477</v>
      </c>
    </row>
    <row r="86" spans="1:16" ht="12.75">
      <c r="A86" t="s">
        <v>50</v>
      </c>
      <c s="34" t="s">
        <v>132</v>
      </c>
      <c s="34" t="s">
        <v>874</v>
      </c>
      <c s="35" t="s">
        <v>5</v>
      </c>
      <c s="6" t="s">
        <v>875</v>
      </c>
      <c s="36" t="s">
        <v>202</v>
      </c>
      <c s="37">
        <v>3150</v>
      </c>
      <c s="36">
        <v>0</v>
      </c>
      <c s="36">
        <f>ROUND(G86*H86,6)</f>
      </c>
      <c r="L86" s="38">
        <v>0</v>
      </c>
      <c s="32">
        <f>ROUND(ROUND(L86,2)*ROUND(G86,3),2)</f>
      </c>
      <c s="36" t="s">
        <v>55</v>
      </c>
      <c>
        <f>(M86*21)/100</f>
      </c>
      <c t="s">
        <v>28</v>
      </c>
    </row>
    <row r="87" spans="1:5" ht="12.75">
      <c r="A87" s="35" t="s">
        <v>56</v>
      </c>
      <c r="E87" s="39" t="s">
        <v>875</v>
      </c>
    </row>
    <row r="88" spans="1:5" ht="12.75">
      <c r="A88" s="35" t="s">
        <v>57</v>
      </c>
      <c r="E88" s="40" t="s">
        <v>5</v>
      </c>
    </row>
    <row r="89" spans="1:5" ht="89.25">
      <c r="A89" t="s">
        <v>58</v>
      </c>
      <c r="E89" s="39" t="s">
        <v>876</v>
      </c>
    </row>
    <row r="90" spans="1:16" ht="12.75">
      <c r="A90" t="s">
        <v>50</v>
      </c>
      <c s="34" t="s">
        <v>136</v>
      </c>
      <c s="34" t="s">
        <v>1478</v>
      </c>
      <c s="35" t="s">
        <v>5</v>
      </c>
      <c s="6" t="s">
        <v>1479</v>
      </c>
      <c s="36" t="s">
        <v>202</v>
      </c>
      <c s="37">
        <v>2000</v>
      </c>
      <c s="36">
        <v>0</v>
      </c>
      <c s="36">
        <f>ROUND(G90*H90,6)</f>
      </c>
      <c r="L90" s="38">
        <v>0</v>
      </c>
      <c s="32">
        <f>ROUND(ROUND(L90,2)*ROUND(G90,3),2)</f>
      </c>
      <c s="36" t="s">
        <v>55</v>
      </c>
      <c>
        <f>(M90*21)/100</f>
      </c>
      <c t="s">
        <v>28</v>
      </c>
    </row>
    <row r="91" spans="1:5" ht="12.75">
      <c r="A91" s="35" t="s">
        <v>56</v>
      </c>
      <c r="E91" s="39" t="s">
        <v>1479</v>
      </c>
    </row>
    <row r="92" spans="1:5" ht="12.75">
      <c r="A92" s="35" t="s">
        <v>57</v>
      </c>
      <c r="E92" s="40" t="s">
        <v>5</v>
      </c>
    </row>
    <row r="93" spans="1:5" ht="140.25">
      <c r="A93" t="s">
        <v>58</v>
      </c>
      <c r="E93" s="39" t="s">
        <v>1480</v>
      </c>
    </row>
    <row r="94" spans="1:16" ht="12.75">
      <c r="A94" t="s">
        <v>50</v>
      </c>
      <c s="34" t="s">
        <v>140</v>
      </c>
      <c s="34" t="s">
        <v>1481</v>
      </c>
      <c s="35" t="s">
        <v>5</v>
      </c>
      <c s="6" t="s">
        <v>1482</v>
      </c>
      <c s="36" t="s">
        <v>202</v>
      </c>
      <c s="37">
        <v>1000</v>
      </c>
      <c s="36">
        <v>0</v>
      </c>
      <c s="36">
        <f>ROUND(G94*H94,6)</f>
      </c>
      <c r="L94" s="38">
        <v>0</v>
      </c>
      <c s="32">
        <f>ROUND(ROUND(L94,2)*ROUND(G94,3),2)</f>
      </c>
      <c s="36" t="s">
        <v>55</v>
      </c>
      <c>
        <f>(M94*21)/100</f>
      </c>
      <c t="s">
        <v>28</v>
      </c>
    </row>
    <row r="95" spans="1:5" ht="12.75">
      <c r="A95" s="35" t="s">
        <v>56</v>
      </c>
      <c r="E95" s="39" t="s">
        <v>1482</v>
      </c>
    </row>
    <row r="96" spans="1:5" ht="12.75">
      <c r="A96" s="35" t="s">
        <v>57</v>
      </c>
      <c r="E96" s="40" t="s">
        <v>5</v>
      </c>
    </row>
    <row r="97" spans="1:5" ht="89.25">
      <c r="A97" t="s">
        <v>58</v>
      </c>
      <c r="E97" s="39" t="s">
        <v>1483</v>
      </c>
    </row>
    <row r="98" spans="1:16" ht="12.75">
      <c r="A98" t="s">
        <v>50</v>
      </c>
      <c s="34" t="s">
        <v>144</v>
      </c>
      <c s="34" t="s">
        <v>1484</v>
      </c>
      <c s="35" t="s">
        <v>5</v>
      </c>
      <c s="6" t="s">
        <v>1485</v>
      </c>
      <c s="36" t="s">
        <v>202</v>
      </c>
      <c s="37">
        <v>1400</v>
      </c>
      <c s="36">
        <v>0</v>
      </c>
      <c s="36">
        <f>ROUND(G98*H98,6)</f>
      </c>
      <c r="L98" s="38">
        <v>0</v>
      </c>
      <c s="32">
        <f>ROUND(ROUND(L98,2)*ROUND(G98,3),2)</f>
      </c>
      <c s="36" t="s">
        <v>55</v>
      </c>
      <c>
        <f>(M98*21)/100</f>
      </c>
      <c t="s">
        <v>28</v>
      </c>
    </row>
    <row r="99" spans="1:5" ht="12.75">
      <c r="A99" s="35" t="s">
        <v>56</v>
      </c>
      <c r="E99" s="39" t="s">
        <v>1485</v>
      </c>
    </row>
    <row r="100" spans="1:5" ht="12.75">
      <c r="A100" s="35" t="s">
        <v>57</v>
      </c>
      <c r="E100" s="40" t="s">
        <v>5</v>
      </c>
    </row>
    <row r="101" spans="1:5" ht="89.25">
      <c r="A101" t="s">
        <v>58</v>
      </c>
      <c r="E101" s="39" t="s">
        <v>1486</v>
      </c>
    </row>
    <row r="102" spans="1:16" ht="12.75">
      <c r="A102" t="s">
        <v>50</v>
      </c>
      <c s="34" t="s">
        <v>148</v>
      </c>
      <c s="34" t="s">
        <v>877</v>
      </c>
      <c s="35" t="s">
        <v>5</v>
      </c>
      <c s="6" t="s">
        <v>878</v>
      </c>
      <c s="36" t="s">
        <v>54</v>
      </c>
      <c s="37">
        <v>44</v>
      </c>
      <c s="36">
        <v>0</v>
      </c>
      <c s="36">
        <f>ROUND(G102*H102,6)</f>
      </c>
      <c r="L102" s="38">
        <v>0</v>
      </c>
      <c s="32">
        <f>ROUND(ROUND(L102,2)*ROUND(G102,3),2)</f>
      </c>
      <c s="36" t="s">
        <v>55</v>
      </c>
      <c>
        <f>(M102*21)/100</f>
      </c>
      <c t="s">
        <v>28</v>
      </c>
    </row>
    <row r="103" spans="1:5" ht="12.75">
      <c r="A103" s="35" t="s">
        <v>56</v>
      </c>
      <c r="E103" s="39" t="s">
        <v>878</v>
      </c>
    </row>
    <row r="104" spans="1:5" ht="12.75">
      <c r="A104" s="35" t="s">
        <v>57</v>
      </c>
      <c r="E104" s="40" t="s">
        <v>5</v>
      </c>
    </row>
    <row r="105" spans="1:5" ht="140.25">
      <c r="A105" t="s">
        <v>58</v>
      </c>
      <c r="E105" s="39" t="s">
        <v>879</v>
      </c>
    </row>
    <row r="106" spans="1:16" ht="25.5">
      <c r="A106" t="s">
        <v>50</v>
      </c>
      <c s="34" t="s">
        <v>151</v>
      </c>
      <c s="34" t="s">
        <v>880</v>
      </c>
      <c s="35" t="s">
        <v>5</v>
      </c>
      <c s="6" t="s">
        <v>881</v>
      </c>
      <c s="36" t="s">
        <v>54</v>
      </c>
      <c s="37">
        <v>88</v>
      </c>
      <c s="36">
        <v>0</v>
      </c>
      <c s="36">
        <f>ROUND(G106*H106,6)</f>
      </c>
      <c r="L106" s="38">
        <v>0</v>
      </c>
      <c s="32">
        <f>ROUND(ROUND(L106,2)*ROUND(G106,3),2)</f>
      </c>
      <c s="36" t="s">
        <v>55</v>
      </c>
      <c>
        <f>(M106*21)/100</f>
      </c>
      <c t="s">
        <v>28</v>
      </c>
    </row>
    <row r="107" spans="1:5" ht="25.5">
      <c r="A107" s="35" t="s">
        <v>56</v>
      </c>
      <c r="E107" s="39" t="s">
        <v>881</v>
      </c>
    </row>
    <row r="108" spans="1:5" ht="12.75">
      <c r="A108" s="35" t="s">
        <v>57</v>
      </c>
      <c r="E108" s="40" t="s">
        <v>5</v>
      </c>
    </row>
    <row r="109" spans="1:5" ht="191.25">
      <c r="A109" t="s">
        <v>58</v>
      </c>
      <c r="E109" s="39" t="s">
        <v>882</v>
      </c>
    </row>
    <row r="110" spans="1:16" ht="12.75">
      <c r="A110" t="s">
        <v>50</v>
      </c>
      <c s="34" t="s">
        <v>155</v>
      </c>
      <c s="34" t="s">
        <v>883</v>
      </c>
      <c s="35" t="s">
        <v>5</v>
      </c>
      <c s="6" t="s">
        <v>884</v>
      </c>
      <c s="36" t="s">
        <v>239</v>
      </c>
      <c s="37">
        <v>7</v>
      </c>
      <c s="36">
        <v>0</v>
      </c>
      <c s="36">
        <f>ROUND(G110*H110,6)</f>
      </c>
      <c r="L110" s="38">
        <v>0</v>
      </c>
      <c s="32">
        <f>ROUND(ROUND(L110,2)*ROUND(G110,3),2)</f>
      </c>
      <c s="36" t="s">
        <v>62</v>
      </c>
      <c>
        <f>(M110*21)/100</f>
      </c>
      <c t="s">
        <v>28</v>
      </c>
    </row>
    <row r="111" spans="1:5" ht="12.75">
      <c r="A111" s="35" t="s">
        <v>56</v>
      </c>
      <c r="E111" s="39" t="s">
        <v>884</v>
      </c>
    </row>
    <row r="112" spans="1:5" ht="12.75">
      <c r="A112" s="35" t="s">
        <v>57</v>
      </c>
      <c r="E112" s="40" t="s">
        <v>5</v>
      </c>
    </row>
    <row r="113" spans="1:5" ht="89.25">
      <c r="A113" t="s">
        <v>58</v>
      </c>
      <c r="E113" s="39" t="s">
        <v>885</v>
      </c>
    </row>
    <row r="114" spans="1:13" ht="12.75">
      <c r="A114" t="s">
        <v>47</v>
      </c>
      <c r="C114" s="31" t="s">
        <v>130</v>
      </c>
      <c r="E114" s="33" t="s">
        <v>906</v>
      </c>
      <c r="J114" s="32">
        <f>0</f>
      </c>
      <c s="32">
        <f>0</f>
      </c>
      <c s="32">
        <f>0+L115+L119+L123+L127+L131+L135+L139+L143+L147</f>
      </c>
      <c s="32">
        <f>0+M115+M119+M123+M127+M131+M135+M139+M143+M147</f>
      </c>
    </row>
    <row r="115" spans="1:16" ht="12.75">
      <c r="A115" t="s">
        <v>50</v>
      </c>
      <c s="34" t="s">
        <v>159</v>
      </c>
      <c s="34" t="s">
        <v>919</v>
      </c>
      <c s="35" t="s">
        <v>5</v>
      </c>
      <c s="6" t="s">
        <v>920</v>
      </c>
      <c s="36" t="s">
        <v>54</v>
      </c>
      <c s="37">
        <v>375</v>
      </c>
      <c s="36">
        <v>0</v>
      </c>
      <c s="36">
        <f>ROUND(G115*H115,6)</f>
      </c>
      <c r="L115" s="38">
        <v>0</v>
      </c>
      <c s="32">
        <f>ROUND(ROUND(L115,2)*ROUND(G115,3),2)</f>
      </c>
      <c s="36" t="s">
        <v>55</v>
      </c>
      <c>
        <f>(M115*21)/100</f>
      </c>
      <c t="s">
        <v>28</v>
      </c>
    </row>
    <row r="116" spans="1:5" ht="12.75">
      <c r="A116" s="35" t="s">
        <v>56</v>
      </c>
      <c r="E116" s="39" t="s">
        <v>920</v>
      </c>
    </row>
    <row r="117" spans="1:5" ht="12.75">
      <c r="A117" s="35" t="s">
        <v>57</v>
      </c>
      <c r="E117" s="40" t="s">
        <v>5</v>
      </c>
    </row>
    <row r="118" spans="1:5" ht="191.25">
      <c r="A118" t="s">
        <v>58</v>
      </c>
      <c r="E118" s="39" t="s">
        <v>921</v>
      </c>
    </row>
    <row r="119" spans="1:16" ht="25.5">
      <c r="A119" t="s">
        <v>50</v>
      </c>
      <c s="34" t="s">
        <v>163</v>
      </c>
      <c s="34" t="s">
        <v>922</v>
      </c>
      <c s="35" t="s">
        <v>5</v>
      </c>
      <c s="6" t="s">
        <v>923</v>
      </c>
      <c s="36" t="s">
        <v>54</v>
      </c>
      <c s="37">
        <v>52</v>
      </c>
      <c s="36">
        <v>0</v>
      </c>
      <c s="36">
        <f>ROUND(G119*H119,6)</f>
      </c>
      <c r="L119" s="38">
        <v>0</v>
      </c>
      <c s="32">
        <f>ROUND(ROUND(L119,2)*ROUND(G119,3),2)</f>
      </c>
      <c s="36" t="s">
        <v>62</v>
      </c>
      <c>
        <f>(M119*21)/100</f>
      </c>
      <c t="s">
        <v>28</v>
      </c>
    </row>
    <row r="120" spans="1:5" ht="25.5">
      <c r="A120" s="35" t="s">
        <v>56</v>
      </c>
      <c r="E120" s="39" t="s">
        <v>923</v>
      </c>
    </row>
    <row r="121" spans="1:5" ht="12.75">
      <c r="A121" s="35" t="s">
        <v>57</v>
      </c>
      <c r="E121" s="40" t="s">
        <v>5</v>
      </c>
    </row>
    <row r="122" spans="1:5" ht="127.5">
      <c r="A122" t="s">
        <v>58</v>
      </c>
      <c r="E122" s="39" t="s">
        <v>924</v>
      </c>
    </row>
    <row r="123" spans="1:16" ht="12.75">
      <c r="A123" t="s">
        <v>50</v>
      </c>
      <c s="34" t="s">
        <v>169</v>
      </c>
      <c s="34" t="s">
        <v>925</v>
      </c>
      <c s="35" t="s">
        <v>5</v>
      </c>
      <c s="6" t="s">
        <v>926</v>
      </c>
      <c s="36" t="s">
        <v>54</v>
      </c>
      <c s="37">
        <v>323</v>
      </c>
      <c s="36">
        <v>0</v>
      </c>
      <c s="36">
        <f>ROUND(G123*H123,6)</f>
      </c>
      <c r="L123" s="38">
        <v>0</v>
      </c>
      <c s="32">
        <f>ROUND(ROUND(L123,2)*ROUND(G123,3),2)</f>
      </c>
      <c s="36" t="s">
        <v>55</v>
      </c>
      <c>
        <f>(M123*21)/100</f>
      </c>
      <c t="s">
        <v>28</v>
      </c>
    </row>
    <row r="124" spans="1:5" ht="12.75">
      <c r="A124" s="35" t="s">
        <v>56</v>
      </c>
      <c r="E124" s="39" t="s">
        <v>926</v>
      </c>
    </row>
    <row r="125" spans="1:5" ht="12.75">
      <c r="A125" s="35" t="s">
        <v>57</v>
      </c>
      <c r="E125" s="40" t="s">
        <v>5</v>
      </c>
    </row>
    <row r="126" spans="1:5" ht="89.25">
      <c r="A126" t="s">
        <v>58</v>
      </c>
      <c r="E126" s="39" t="s">
        <v>927</v>
      </c>
    </row>
    <row r="127" spans="1:16" ht="12.75">
      <c r="A127" t="s">
        <v>50</v>
      </c>
      <c s="34" t="s">
        <v>173</v>
      </c>
      <c s="34" t="s">
        <v>928</v>
      </c>
      <c s="35" t="s">
        <v>5</v>
      </c>
      <c s="6" t="s">
        <v>929</v>
      </c>
      <c s="36" t="s">
        <v>54</v>
      </c>
      <c s="37">
        <v>323</v>
      </c>
      <c s="36">
        <v>0</v>
      </c>
      <c s="36">
        <f>ROUND(G127*H127,6)</f>
      </c>
      <c r="L127" s="38">
        <v>0</v>
      </c>
      <c s="32">
        <f>ROUND(ROUND(L127,2)*ROUND(G127,3),2)</f>
      </c>
      <c s="36" t="s">
        <v>55</v>
      </c>
      <c>
        <f>(M127*21)/100</f>
      </c>
      <c t="s">
        <v>28</v>
      </c>
    </row>
    <row r="128" spans="1:5" ht="12.75">
      <c r="A128" s="35" t="s">
        <v>56</v>
      </c>
      <c r="E128" s="39" t="s">
        <v>929</v>
      </c>
    </row>
    <row r="129" spans="1:5" ht="12.75">
      <c r="A129" s="35" t="s">
        <v>57</v>
      </c>
      <c r="E129" s="40" t="s">
        <v>5</v>
      </c>
    </row>
    <row r="130" spans="1:5" ht="89.25">
      <c r="A130" t="s">
        <v>58</v>
      </c>
      <c r="E130" s="39" t="s">
        <v>930</v>
      </c>
    </row>
    <row r="131" spans="1:16" ht="12.75">
      <c r="A131" t="s">
        <v>50</v>
      </c>
      <c s="34" t="s">
        <v>177</v>
      </c>
      <c s="34" t="s">
        <v>931</v>
      </c>
      <c s="35" t="s">
        <v>5</v>
      </c>
      <c s="6" t="s">
        <v>932</v>
      </c>
      <c s="36" t="s">
        <v>54</v>
      </c>
      <c s="37">
        <v>323</v>
      </c>
      <c s="36">
        <v>0</v>
      </c>
      <c s="36">
        <f>ROUND(G131*H131,6)</f>
      </c>
      <c r="L131" s="38">
        <v>0</v>
      </c>
      <c s="32">
        <f>ROUND(ROUND(L131,2)*ROUND(G131,3),2)</f>
      </c>
      <c s="36" t="s">
        <v>55</v>
      </c>
      <c>
        <f>(M131*21)/100</f>
      </c>
      <c t="s">
        <v>28</v>
      </c>
    </row>
    <row r="132" spans="1:5" ht="12.75">
      <c r="A132" s="35" t="s">
        <v>56</v>
      </c>
      <c r="E132" s="39" t="s">
        <v>932</v>
      </c>
    </row>
    <row r="133" spans="1:5" ht="12.75">
      <c r="A133" s="35" t="s">
        <v>57</v>
      </c>
      <c r="E133" s="40" t="s">
        <v>5</v>
      </c>
    </row>
    <row r="134" spans="1:5" ht="89.25">
      <c r="A134" t="s">
        <v>58</v>
      </c>
      <c r="E134" s="39" t="s">
        <v>933</v>
      </c>
    </row>
    <row r="135" spans="1:16" ht="12.75">
      <c r="A135" t="s">
        <v>50</v>
      </c>
      <c s="34" t="s">
        <v>181</v>
      </c>
      <c s="34" t="s">
        <v>907</v>
      </c>
      <c s="35" t="s">
        <v>5</v>
      </c>
      <c s="6" t="s">
        <v>908</v>
      </c>
      <c s="36" t="s">
        <v>54</v>
      </c>
      <c s="37">
        <v>375</v>
      </c>
      <c s="36">
        <v>0</v>
      </c>
      <c s="36">
        <f>ROUND(G135*H135,6)</f>
      </c>
      <c r="L135" s="38">
        <v>0</v>
      </c>
      <c s="32">
        <f>ROUND(ROUND(L135,2)*ROUND(G135,3),2)</f>
      </c>
      <c s="36" t="s">
        <v>55</v>
      </c>
      <c>
        <f>(M135*21)/100</f>
      </c>
      <c t="s">
        <v>28</v>
      </c>
    </row>
    <row r="136" spans="1:5" ht="12.75">
      <c r="A136" s="35" t="s">
        <v>56</v>
      </c>
      <c r="E136" s="39" t="s">
        <v>908</v>
      </c>
    </row>
    <row r="137" spans="1:5" ht="12.75">
      <c r="A137" s="35" t="s">
        <v>57</v>
      </c>
      <c r="E137" s="40" t="s">
        <v>5</v>
      </c>
    </row>
    <row r="138" spans="1:5" ht="242.25">
      <c r="A138" t="s">
        <v>58</v>
      </c>
      <c r="E138" s="39" t="s">
        <v>909</v>
      </c>
    </row>
    <row r="139" spans="1:16" ht="12.75">
      <c r="A139" t="s">
        <v>50</v>
      </c>
      <c s="34" t="s">
        <v>185</v>
      </c>
      <c s="34" t="s">
        <v>910</v>
      </c>
      <c s="35" t="s">
        <v>5</v>
      </c>
      <c s="6" t="s">
        <v>911</v>
      </c>
      <c s="36" t="s">
        <v>54</v>
      </c>
      <c s="37">
        <v>375</v>
      </c>
      <c s="36">
        <v>0</v>
      </c>
      <c s="36">
        <f>ROUND(G139*H139,6)</f>
      </c>
      <c r="L139" s="38">
        <v>0</v>
      </c>
      <c s="32">
        <f>ROUND(ROUND(L139,2)*ROUND(G139,3),2)</f>
      </c>
      <c s="36" t="s">
        <v>55</v>
      </c>
      <c>
        <f>(M139*21)/100</f>
      </c>
      <c t="s">
        <v>28</v>
      </c>
    </row>
    <row r="140" spans="1:5" ht="12.75">
      <c r="A140" s="35" t="s">
        <v>56</v>
      </c>
      <c r="E140" s="39" t="s">
        <v>911</v>
      </c>
    </row>
    <row r="141" spans="1:5" ht="12.75">
      <c r="A141" s="35" t="s">
        <v>57</v>
      </c>
      <c r="E141" s="40" t="s">
        <v>5</v>
      </c>
    </row>
    <row r="142" spans="1:5" ht="89.25">
      <c r="A142" t="s">
        <v>58</v>
      </c>
      <c r="E142" s="39" t="s">
        <v>912</v>
      </c>
    </row>
    <row r="143" spans="1:16" ht="12.75">
      <c r="A143" t="s">
        <v>50</v>
      </c>
      <c s="34" t="s">
        <v>189</v>
      </c>
      <c s="34" t="s">
        <v>913</v>
      </c>
      <c s="35" t="s">
        <v>5</v>
      </c>
      <c s="6" t="s">
        <v>914</v>
      </c>
      <c s="36" t="s">
        <v>54</v>
      </c>
      <c s="37">
        <v>26</v>
      </c>
      <c s="36">
        <v>0</v>
      </c>
      <c s="36">
        <f>ROUND(G143*H143,6)</f>
      </c>
      <c r="L143" s="38">
        <v>0</v>
      </c>
      <c s="32">
        <f>ROUND(ROUND(L143,2)*ROUND(G143,3),2)</f>
      </c>
      <c s="36" t="s">
        <v>55</v>
      </c>
      <c>
        <f>(M143*21)/100</f>
      </c>
      <c t="s">
        <v>28</v>
      </c>
    </row>
    <row r="144" spans="1:5" ht="12.75">
      <c r="A144" s="35" t="s">
        <v>56</v>
      </c>
      <c r="E144" s="39" t="s">
        <v>914</v>
      </c>
    </row>
    <row r="145" spans="1:5" ht="12.75">
      <c r="A145" s="35" t="s">
        <v>57</v>
      </c>
      <c r="E145" s="40" t="s">
        <v>5</v>
      </c>
    </row>
    <row r="146" spans="1:5" ht="140.25">
      <c r="A146" t="s">
        <v>58</v>
      </c>
      <c r="E146" s="39" t="s">
        <v>915</v>
      </c>
    </row>
    <row r="147" spans="1:16" ht="12.75">
      <c r="A147" t="s">
        <v>50</v>
      </c>
      <c s="34" t="s">
        <v>193</v>
      </c>
      <c s="34" t="s">
        <v>916</v>
      </c>
      <c s="35" t="s">
        <v>5</v>
      </c>
      <c s="6" t="s">
        <v>917</v>
      </c>
      <c s="36" t="s">
        <v>54</v>
      </c>
      <c s="37">
        <v>26</v>
      </c>
      <c s="36">
        <v>0</v>
      </c>
      <c s="36">
        <f>ROUND(G147*H147,6)</f>
      </c>
      <c r="L147" s="38">
        <v>0</v>
      </c>
      <c s="32">
        <f>ROUND(ROUND(L147,2)*ROUND(G147,3),2)</f>
      </c>
      <c s="36" t="s">
        <v>55</v>
      </c>
      <c>
        <f>(M147*21)/100</f>
      </c>
      <c t="s">
        <v>28</v>
      </c>
    </row>
    <row r="148" spans="1:5" ht="12.75">
      <c r="A148" s="35" t="s">
        <v>56</v>
      </c>
      <c r="E148" s="39" t="s">
        <v>917</v>
      </c>
    </row>
    <row r="149" spans="1:5" ht="12.75">
      <c r="A149" s="35" t="s">
        <v>57</v>
      </c>
      <c r="E149" s="40" t="s">
        <v>5</v>
      </c>
    </row>
    <row r="150" spans="1:5" ht="89.25">
      <c r="A150" t="s">
        <v>58</v>
      </c>
      <c r="E150" s="39" t="s">
        <v>918</v>
      </c>
    </row>
    <row r="151" spans="1:13" ht="12.75">
      <c r="A151" t="s">
        <v>47</v>
      </c>
      <c r="C151" s="31" t="s">
        <v>167</v>
      </c>
      <c r="E151" s="33" t="s">
        <v>943</v>
      </c>
      <c r="J151" s="32">
        <f>0</f>
      </c>
      <c s="32">
        <f>0</f>
      </c>
      <c s="32">
        <f>0+L152+L156+L160+L164+L168+L172+L176+L180+L184+L188+L192+L196+L200</f>
      </c>
      <c s="32">
        <f>0+M152+M156+M160+M164+M168+M172+M176+M180+M184+M188+M192+M196+M200</f>
      </c>
    </row>
    <row r="152" spans="1:16" ht="12.75">
      <c r="A152" t="s">
        <v>50</v>
      </c>
      <c s="34" t="s">
        <v>199</v>
      </c>
      <c s="34" t="s">
        <v>944</v>
      </c>
      <c s="35" t="s">
        <v>5</v>
      </c>
      <c s="6" t="s">
        <v>945</v>
      </c>
      <c s="36" t="s">
        <v>202</v>
      </c>
      <c s="37">
        <v>60</v>
      </c>
      <c s="36">
        <v>0</v>
      </c>
      <c s="36">
        <f>ROUND(G152*H152,6)</f>
      </c>
      <c r="L152" s="38">
        <v>0</v>
      </c>
      <c s="32">
        <f>ROUND(ROUND(L152,2)*ROUND(G152,3),2)</f>
      </c>
      <c s="36" t="s">
        <v>55</v>
      </c>
      <c>
        <f>(M152*21)/100</f>
      </c>
      <c t="s">
        <v>28</v>
      </c>
    </row>
    <row r="153" spans="1:5" ht="12.75">
      <c r="A153" s="35" t="s">
        <v>56</v>
      </c>
      <c r="E153" s="39" t="s">
        <v>945</v>
      </c>
    </row>
    <row r="154" spans="1:5" ht="12.75">
      <c r="A154" s="35" t="s">
        <v>57</v>
      </c>
      <c r="E154" s="40" t="s">
        <v>5</v>
      </c>
    </row>
    <row r="155" spans="1:5" ht="191.25">
      <c r="A155" t="s">
        <v>58</v>
      </c>
      <c r="E155" s="39" t="s">
        <v>946</v>
      </c>
    </row>
    <row r="156" spans="1:16" ht="12.75">
      <c r="A156" t="s">
        <v>50</v>
      </c>
      <c s="34" t="s">
        <v>204</v>
      </c>
      <c s="34" t="s">
        <v>91</v>
      </c>
      <c s="35" t="s">
        <v>5</v>
      </c>
      <c s="6" t="s">
        <v>1487</v>
      </c>
      <c s="36" t="s">
        <v>202</v>
      </c>
      <c s="37">
        <v>60</v>
      </c>
      <c s="36">
        <v>0</v>
      </c>
      <c s="36">
        <f>ROUND(G156*H156,6)</f>
      </c>
      <c r="L156" s="38">
        <v>0</v>
      </c>
      <c s="32">
        <f>ROUND(ROUND(L156,2)*ROUND(G156,3),2)</f>
      </c>
      <c s="36" t="s">
        <v>62</v>
      </c>
      <c>
        <f>(M156*21)/100</f>
      </c>
      <c t="s">
        <v>28</v>
      </c>
    </row>
    <row r="157" spans="1:5" ht="12.75">
      <c r="A157" s="35" t="s">
        <v>56</v>
      </c>
      <c r="E157" s="39" t="s">
        <v>1487</v>
      </c>
    </row>
    <row r="158" spans="1:5" ht="12.75">
      <c r="A158" s="35" t="s">
        <v>57</v>
      </c>
      <c r="E158" s="40" t="s">
        <v>5</v>
      </c>
    </row>
    <row r="159" spans="1:5" ht="89.25">
      <c r="A159" t="s">
        <v>58</v>
      </c>
      <c r="E159" s="39" t="s">
        <v>1488</v>
      </c>
    </row>
    <row r="160" spans="1:16" ht="12.75">
      <c r="A160" t="s">
        <v>50</v>
      </c>
      <c s="34" t="s">
        <v>208</v>
      </c>
      <c s="34" t="s">
        <v>952</v>
      </c>
      <c s="35" t="s">
        <v>5</v>
      </c>
      <c s="6" t="s">
        <v>953</v>
      </c>
      <c s="36" t="s">
        <v>202</v>
      </c>
      <c s="37">
        <v>47</v>
      </c>
      <c s="36">
        <v>0</v>
      </c>
      <c s="36">
        <f>ROUND(G160*H160,6)</f>
      </c>
      <c r="L160" s="38">
        <v>0</v>
      </c>
      <c s="32">
        <f>ROUND(ROUND(L160,2)*ROUND(G160,3),2)</f>
      </c>
      <c s="36" t="s">
        <v>55</v>
      </c>
      <c>
        <f>(M160*21)/100</f>
      </c>
      <c t="s">
        <v>28</v>
      </c>
    </row>
    <row r="161" spans="1:5" ht="12.75">
      <c r="A161" s="35" t="s">
        <v>56</v>
      </c>
      <c r="E161" s="39" t="s">
        <v>953</v>
      </c>
    </row>
    <row r="162" spans="1:5" ht="12.75">
      <c r="A162" s="35" t="s">
        <v>57</v>
      </c>
      <c r="E162" s="40" t="s">
        <v>5</v>
      </c>
    </row>
    <row r="163" spans="1:5" ht="191.25">
      <c r="A163" t="s">
        <v>58</v>
      </c>
      <c r="E163" s="39" t="s">
        <v>954</v>
      </c>
    </row>
    <row r="164" spans="1:16" ht="12.75">
      <c r="A164" t="s">
        <v>50</v>
      </c>
      <c s="34" t="s">
        <v>212</v>
      </c>
      <c s="34" t="s">
        <v>99</v>
      </c>
      <c s="35" t="s">
        <v>5</v>
      </c>
      <c s="6" t="s">
        <v>1489</v>
      </c>
      <c s="36" t="s">
        <v>202</v>
      </c>
      <c s="37">
        <v>22</v>
      </c>
      <c s="36">
        <v>0</v>
      </c>
      <c s="36">
        <f>ROUND(G164*H164,6)</f>
      </c>
      <c r="L164" s="38">
        <v>0</v>
      </c>
      <c s="32">
        <f>ROUND(ROUND(L164,2)*ROUND(G164,3),2)</f>
      </c>
      <c s="36" t="s">
        <v>62</v>
      </c>
      <c>
        <f>(M164*21)/100</f>
      </c>
      <c t="s">
        <v>28</v>
      </c>
    </row>
    <row r="165" spans="1:5" ht="12.75">
      <c r="A165" s="35" t="s">
        <v>56</v>
      </c>
      <c r="E165" s="39" t="s">
        <v>1489</v>
      </c>
    </row>
    <row r="166" spans="1:5" ht="12.75">
      <c r="A166" s="35" t="s">
        <v>57</v>
      </c>
      <c r="E166" s="40" t="s">
        <v>5</v>
      </c>
    </row>
    <row r="167" spans="1:5" ht="89.25">
      <c r="A167" t="s">
        <v>58</v>
      </c>
      <c r="E167" s="39" t="s">
        <v>1490</v>
      </c>
    </row>
    <row r="168" spans="1:16" ht="12.75">
      <c r="A168" t="s">
        <v>50</v>
      </c>
      <c s="34" t="s">
        <v>216</v>
      </c>
      <c s="34" t="s">
        <v>111</v>
      </c>
      <c s="35" t="s">
        <v>5</v>
      </c>
      <c s="6" t="s">
        <v>1491</v>
      </c>
      <c s="36" t="s">
        <v>202</v>
      </c>
      <c s="37">
        <v>25</v>
      </c>
      <c s="36">
        <v>0</v>
      </c>
      <c s="36">
        <f>ROUND(G168*H168,6)</f>
      </c>
      <c r="L168" s="38">
        <v>0</v>
      </c>
      <c s="32">
        <f>ROUND(ROUND(L168,2)*ROUND(G168,3),2)</f>
      </c>
      <c s="36" t="s">
        <v>62</v>
      </c>
      <c>
        <f>(M168*21)/100</f>
      </c>
      <c t="s">
        <v>28</v>
      </c>
    </row>
    <row r="169" spans="1:5" ht="12.75">
      <c r="A169" s="35" t="s">
        <v>56</v>
      </c>
      <c r="E169" s="39" t="s">
        <v>1491</v>
      </c>
    </row>
    <row r="170" spans="1:5" ht="12.75">
      <c r="A170" s="35" t="s">
        <v>57</v>
      </c>
      <c r="E170" s="40" t="s">
        <v>5</v>
      </c>
    </row>
    <row r="171" spans="1:5" ht="89.25">
      <c r="A171" t="s">
        <v>58</v>
      </c>
      <c r="E171" s="39" t="s">
        <v>1492</v>
      </c>
    </row>
    <row r="172" spans="1:16" ht="12.75">
      <c r="A172" t="s">
        <v>50</v>
      </c>
      <c s="34" t="s">
        <v>220</v>
      </c>
      <c s="34" t="s">
        <v>968</v>
      </c>
      <c s="35" t="s">
        <v>5</v>
      </c>
      <c s="6" t="s">
        <v>969</v>
      </c>
      <c s="36" t="s">
        <v>202</v>
      </c>
      <c s="37">
        <v>45</v>
      </c>
      <c s="36">
        <v>0</v>
      </c>
      <c s="36">
        <f>ROUND(G172*H172,6)</f>
      </c>
      <c r="L172" s="38">
        <v>0</v>
      </c>
      <c s="32">
        <f>ROUND(ROUND(L172,2)*ROUND(G172,3),2)</f>
      </c>
      <c s="36" t="s">
        <v>55</v>
      </c>
      <c>
        <f>(M172*21)/100</f>
      </c>
      <c t="s">
        <v>28</v>
      </c>
    </row>
    <row r="173" spans="1:5" ht="12.75">
      <c r="A173" s="35" t="s">
        <v>56</v>
      </c>
      <c r="E173" s="39" t="s">
        <v>969</v>
      </c>
    </row>
    <row r="174" spans="1:5" ht="12.75">
      <c r="A174" s="35" t="s">
        <v>57</v>
      </c>
      <c r="E174" s="40" t="s">
        <v>5</v>
      </c>
    </row>
    <row r="175" spans="1:5" ht="191.25">
      <c r="A175" t="s">
        <v>58</v>
      </c>
      <c r="E175" s="39" t="s">
        <v>970</v>
      </c>
    </row>
    <row r="176" spans="1:16" ht="12.75">
      <c r="A176" t="s">
        <v>50</v>
      </c>
      <c s="34" t="s">
        <v>224</v>
      </c>
      <c s="34" t="s">
        <v>107</v>
      </c>
      <c s="35" t="s">
        <v>5</v>
      </c>
      <c s="6" t="s">
        <v>1493</v>
      </c>
      <c s="36" t="s">
        <v>202</v>
      </c>
      <c s="37">
        <v>45</v>
      </c>
      <c s="36">
        <v>0</v>
      </c>
      <c s="36">
        <f>ROUND(G176*H176,6)</f>
      </c>
      <c r="L176" s="38">
        <v>0</v>
      </c>
      <c s="32">
        <f>ROUND(ROUND(L176,2)*ROUND(G176,3),2)</f>
      </c>
      <c s="36" t="s">
        <v>62</v>
      </c>
      <c>
        <f>(M176*21)/100</f>
      </c>
      <c t="s">
        <v>28</v>
      </c>
    </row>
    <row r="177" spans="1:5" ht="12.75">
      <c r="A177" s="35" t="s">
        <v>56</v>
      </c>
      <c r="E177" s="39" t="s">
        <v>1493</v>
      </c>
    </row>
    <row r="178" spans="1:5" ht="12.75">
      <c r="A178" s="35" t="s">
        <v>57</v>
      </c>
      <c r="E178" s="40" t="s">
        <v>5</v>
      </c>
    </row>
    <row r="179" spans="1:5" ht="89.25">
      <c r="A179" t="s">
        <v>58</v>
      </c>
      <c r="E179" s="39" t="s">
        <v>1494</v>
      </c>
    </row>
    <row r="180" spans="1:16" ht="12.75">
      <c r="A180" t="s">
        <v>50</v>
      </c>
      <c s="34" t="s">
        <v>228</v>
      </c>
      <c s="34" t="s">
        <v>329</v>
      </c>
      <c s="35" t="s">
        <v>5</v>
      </c>
      <c s="6" t="s">
        <v>330</v>
      </c>
      <c s="36" t="s">
        <v>202</v>
      </c>
      <c s="37">
        <v>8000</v>
      </c>
      <c s="36">
        <v>0</v>
      </c>
      <c s="36">
        <f>ROUND(G180*H180,6)</f>
      </c>
      <c r="L180" s="38">
        <v>0</v>
      </c>
      <c s="32">
        <f>ROUND(ROUND(L180,2)*ROUND(G180,3),2)</f>
      </c>
      <c s="36" t="s">
        <v>55</v>
      </c>
      <c>
        <f>(M180*21)/100</f>
      </c>
      <c t="s">
        <v>28</v>
      </c>
    </row>
    <row r="181" spans="1:5" ht="12.75">
      <c r="A181" s="35" t="s">
        <v>56</v>
      </c>
      <c r="E181" s="39" t="s">
        <v>330</v>
      </c>
    </row>
    <row r="182" spans="1:5" ht="12.75">
      <c r="A182" s="35" t="s">
        <v>57</v>
      </c>
      <c r="E182" s="40" t="s">
        <v>5</v>
      </c>
    </row>
    <row r="183" spans="1:5" ht="140.25">
      <c r="A183" t="s">
        <v>58</v>
      </c>
      <c r="E183" s="39" t="s">
        <v>331</v>
      </c>
    </row>
    <row r="184" spans="1:16" ht="12.75">
      <c r="A184" t="s">
        <v>50</v>
      </c>
      <c s="34" t="s">
        <v>232</v>
      </c>
      <c s="34" t="s">
        <v>337</v>
      </c>
      <c s="35" t="s">
        <v>5</v>
      </c>
      <c s="6" t="s">
        <v>338</v>
      </c>
      <c s="36" t="s">
        <v>202</v>
      </c>
      <c s="37">
        <v>2500</v>
      </c>
      <c s="36">
        <v>0</v>
      </c>
      <c s="36">
        <f>ROUND(G184*H184,6)</f>
      </c>
      <c r="L184" s="38">
        <v>0</v>
      </c>
      <c s="32">
        <f>ROUND(ROUND(L184,2)*ROUND(G184,3),2)</f>
      </c>
      <c s="36" t="s">
        <v>55</v>
      </c>
      <c>
        <f>(M184*21)/100</f>
      </c>
      <c t="s">
        <v>28</v>
      </c>
    </row>
    <row r="185" spans="1:5" ht="12.75">
      <c r="A185" s="35" t="s">
        <v>56</v>
      </c>
      <c r="E185" s="39" t="s">
        <v>338</v>
      </c>
    </row>
    <row r="186" spans="1:5" ht="12.75">
      <c r="A186" s="35" t="s">
        <v>57</v>
      </c>
      <c r="E186" s="40" t="s">
        <v>5</v>
      </c>
    </row>
    <row r="187" spans="1:5" ht="89.25">
      <c r="A187" t="s">
        <v>58</v>
      </c>
      <c r="E187" s="39" t="s">
        <v>339</v>
      </c>
    </row>
    <row r="188" spans="1:16" ht="12.75">
      <c r="A188" t="s">
        <v>50</v>
      </c>
      <c s="34" t="s">
        <v>236</v>
      </c>
      <c s="34" t="s">
        <v>973</v>
      </c>
      <c s="35" t="s">
        <v>5</v>
      </c>
      <c s="6" t="s">
        <v>974</v>
      </c>
      <c s="36" t="s">
        <v>202</v>
      </c>
      <c s="37">
        <v>5500</v>
      </c>
      <c s="36">
        <v>0</v>
      </c>
      <c s="36">
        <f>ROUND(G188*H188,6)</f>
      </c>
      <c r="L188" s="38">
        <v>0</v>
      </c>
      <c s="32">
        <f>ROUND(ROUND(L188,2)*ROUND(G188,3),2)</f>
      </c>
      <c s="36" t="s">
        <v>55</v>
      </c>
      <c>
        <f>(M188*21)/100</f>
      </c>
      <c t="s">
        <v>28</v>
      </c>
    </row>
    <row r="189" spans="1:5" ht="12.75">
      <c r="A189" s="35" t="s">
        <v>56</v>
      </c>
      <c r="E189" s="39" t="s">
        <v>974</v>
      </c>
    </row>
    <row r="190" spans="1:5" ht="12.75">
      <c r="A190" s="35" t="s">
        <v>57</v>
      </c>
      <c r="E190" s="40" t="s">
        <v>5</v>
      </c>
    </row>
    <row r="191" spans="1:5" ht="89.25">
      <c r="A191" t="s">
        <v>58</v>
      </c>
      <c r="E191" s="39" t="s">
        <v>975</v>
      </c>
    </row>
    <row r="192" spans="1:16" ht="12.75">
      <c r="A192" t="s">
        <v>50</v>
      </c>
      <c s="34" t="s">
        <v>241</v>
      </c>
      <c s="34" t="s">
        <v>564</v>
      </c>
      <c s="35" t="s">
        <v>5</v>
      </c>
      <c s="6" t="s">
        <v>565</v>
      </c>
      <c s="36" t="s">
        <v>202</v>
      </c>
      <c s="37">
        <v>2000</v>
      </c>
      <c s="36">
        <v>0</v>
      </c>
      <c s="36">
        <f>ROUND(G192*H192,6)</f>
      </c>
      <c r="L192" s="38">
        <v>0</v>
      </c>
      <c s="32">
        <f>ROUND(ROUND(L192,2)*ROUND(G192,3),2)</f>
      </c>
      <c s="36" t="s">
        <v>55</v>
      </c>
      <c>
        <f>(M192*21)/100</f>
      </c>
      <c t="s">
        <v>28</v>
      </c>
    </row>
    <row r="193" spans="1:5" ht="12.75">
      <c r="A193" s="35" t="s">
        <v>56</v>
      </c>
      <c r="E193" s="39" t="s">
        <v>565</v>
      </c>
    </row>
    <row r="194" spans="1:5" ht="12.75">
      <c r="A194" s="35" t="s">
        <v>57</v>
      </c>
      <c r="E194" s="40" t="s">
        <v>5</v>
      </c>
    </row>
    <row r="195" spans="1:5" ht="140.25">
      <c r="A195" t="s">
        <v>58</v>
      </c>
      <c r="E195" s="39" t="s">
        <v>566</v>
      </c>
    </row>
    <row r="196" spans="1:16" ht="12.75">
      <c r="A196" t="s">
        <v>50</v>
      </c>
      <c s="34" t="s">
        <v>246</v>
      </c>
      <c s="34" t="s">
        <v>588</v>
      </c>
      <c s="35" t="s">
        <v>5</v>
      </c>
      <c s="6" t="s">
        <v>783</v>
      </c>
      <c s="36" t="s">
        <v>202</v>
      </c>
      <c s="37">
        <v>1000</v>
      </c>
      <c s="36">
        <v>0</v>
      </c>
      <c s="36">
        <f>ROUND(G196*H196,6)</f>
      </c>
      <c r="L196" s="38">
        <v>0</v>
      </c>
      <c s="32">
        <f>ROUND(ROUND(L196,2)*ROUND(G196,3),2)</f>
      </c>
      <c s="36" t="s">
        <v>55</v>
      </c>
      <c>
        <f>(M196*21)/100</f>
      </c>
      <c t="s">
        <v>28</v>
      </c>
    </row>
    <row r="197" spans="1:5" ht="12.75">
      <c r="A197" s="35" t="s">
        <v>56</v>
      </c>
      <c r="E197" s="39" t="s">
        <v>783</v>
      </c>
    </row>
    <row r="198" spans="1:5" ht="12.75">
      <c r="A198" s="35" t="s">
        <v>57</v>
      </c>
      <c r="E198" s="40" t="s">
        <v>5</v>
      </c>
    </row>
    <row r="199" spans="1:5" ht="89.25">
      <c r="A199" t="s">
        <v>58</v>
      </c>
      <c r="E199" s="39" t="s">
        <v>784</v>
      </c>
    </row>
    <row r="200" spans="1:16" ht="12.75">
      <c r="A200" t="s">
        <v>50</v>
      </c>
      <c s="34" t="s">
        <v>250</v>
      </c>
      <c s="34" t="s">
        <v>976</v>
      </c>
      <c s="35" t="s">
        <v>5</v>
      </c>
      <c s="6" t="s">
        <v>977</v>
      </c>
      <c s="36" t="s">
        <v>202</v>
      </c>
      <c s="37">
        <v>1000</v>
      </c>
      <c s="36">
        <v>0</v>
      </c>
      <c s="36">
        <f>ROUND(G200*H200,6)</f>
      </c>
      <c r="L200" s="38">
        <v>0</v>
      </c>
      <c s="32">
        <f>ROUND(ROUND(L200,2)*ROUND(G200,3),2)</f>
      </c>
      <c s="36" t="s">
        <v>55</v>
      </c>
      <c>
        <f>(M200*21)/100</f>
      </c>
      <c t="s">
        <v>28</v>
      </c>
    </row>
    <row r="201" spans="1:5" ht="12.75">
      <c r="A201" s="35" t="s">
        <v>56</v>
      </c>
      <c r="E201" s="39" t="s">
        <v>977</v>
      </c>
    </row>
    <row r="202" spans="1:5" ht="12.75">
      <c r="A202" s="35" t="s">
        <v>57</v>
      </c>
      <c r="E202" s="40" t="s">
        <v>5</v>
      </c>
    </row>
    <row r="203" spans="1:5" ht="89.25">
      <c r="A203" t="s">
        <v>58</v>
      </c>
      <c r="E203" s="39" t="s">
        <v>978</v>
      </c>
    </row>
    <row r="204" spans="1:13" ht="12.75">
      <c r="A204" t="s">
        <v>47</v>
      </c>
      <c r="C204" s="31" t="s">
        <v>1495</v>
      </c>
      <c r="E204" s="33" t="s">
        <v>1496</v>
      </c>
      <c r="J204" s="32">
        <f>0</f>
      </c>
      <c s="32">
        <f>0</f>
      </c>
      <c s="32">
        <f>0+L205+L209+L213+L217+L221+L225+L229+L233+L237+L241+L245+L249+L253+L257+L261+L265+L269</f>
      </c>
      <c s="32">
        <f>0+M205+M209+M213+M217+M221+M225+M229+M233+M237+M241+M245+M249+M253+M257+M261+M265+M269</f>
      </c>
    </row>
    <row r="205" spans="1:16" ht="12.75">
      <c r="A205" t="s">
        <v>50</v>
      </c>
      <c s="34" t="s">
        <v>254</v>
      </c>
      <c s="34" t="s">
        <v>723</v>
      </c>
      <c s="35" t="s">
        <v>5</v>
      </c>
      <c s="6" t="s">
        <v>724</v>
      </c>
      <c s="36" t="s">
        <v>54</v>
      </c>
      <c s="37">
        <v>1</v>
      </c>
      <c s="36">
        <v>0</v>
      </c>
      <c s="36">
        <f>ROUND(G205*H205,6)</f>
      </c>
      <c r="L205" s="38">
        <v>0</v>
      </c>
      <c s="32">
        <f>ROUND(ROUND(L205,2)*ROUND(G205,3),2)</f>
      </c>
      <c s="36" t="s">
        <v>55</v>
      </c>
      <c>
        <f>(M205*21)/100</f>
      </c>
      <c t="s">
        <v>28</v>
      </c>
    </row>
    <row r="206" spans="1:5" ht="12.75">
      <c r="A206" s="35" t="s">
        <v>56</v>
      </c>
      <c r="E206" s="39" t="s">
        <v>724</v>
      </c>
    </row>
    <row r="207" spans="1:5" ht="12.75">
      <c r="A207" s="35" t="s">
        <v>57</v>
      </c>
      <c r="E207" s="40" t="s">
        <v>5</v>
      </c>
    </row>
    <row r="208" spans="1:5" ht="140.25">
      <c r="A208" t="s">
        <v>58</v>
      </c>
      <c r="E208" s="39" t="s">
        <v>725</v>
      </c>
    </row>
    <row r="209" spans="1:16" ht="12.75">
      <c r="A209" t="s">
        <v>50</v>
      </c>
      <c s="34" t="s">
        <v>255</v>
      </c>
      <c s="34" t="s">
        <v>119</v>
      </c>
      <c s="35" t="s">
        <v>5</v>
      </c>
      <c s="6" t="s">
        <v>1250</v>
      </c>
      <c s="36" t="s">
        <v>54</v>
      </c>
      <c s="37">
        <v>1</v>
      </c>
      <c s="36">
        <v>0</v>
      </c>
      <c s="36">
        <f>ROUND(G209*H209,6)</f>
      </c>
      <c r="L209" s="38">
        <v>0</v>
      </c>
      <c s="32">
        <f>ROUND(ROUND(L209,2)*ROUND(G209,3),2)</f>
      </c>
      <c s="36" t="s">
        <v>62</v>
      </c>
      <c>
        <f>(M209*21)/100</f>
      </c>
      <c t="s">
        <v>28</v>
      </c>
    </row>
    <row r="210" spans="1:5" ht="12.75">
      <c r="A210" s="35" t="s">
        <v>56</v>
      </c>
      <c r="E210" s="39" t="s">
        <v>1250</v>
      </c>
    </row>
    <row r="211" spans="1:5" ht="12.75">
      <c r="A211" s="35" t="s">
        <v>57</v>
      </c>
      <c r="E211" s="40" t="s">
        <v>5</v>
      </c>
    </row>
    <row r="212" spans="1:5" ht="89.25">
      <c r="A212" t="s">
        <v>58</v>
      </c>
      <c r="E212" s="39" t="s">
        <v>1251</v>
      </c>
    </row>
    <row r="213" spans="1:16" ht="12.75">
      <c r="A213" t="s">
        <v>50</v>
      </c>
      <c s="34" t="s">
        <v>256</v>
      </c>
      <c s="34" t="s">
        <v>1071</v>
      </c>
      <c s="35" t="s">
        <v>5</v>
      </c>
      <c s="6" t="s">
        <v>1072</v>
      </c>
      <c s="36" t="s">
        <v>54</v>
      </c>
      <c s="37">
        <v>2</v>
      </c>
      <c s="36">
        <v>0</v>
      </c>
      <c s="36">
        <f>ROUND(G213*H213,6)</f>
      </c>
      <c r="L213" s="38">
        <v>0</v>
      </c>
      <c s="32">
        <f>ROUND(ROUND(L213,2)*ROUND(G213,3),2)</f>
      </c>
      <c s="36" t="s">
        <v>55</v>
      </c>
      <c>
        <f>(M213*21)/100</f>
      </c>
      <c t="s">
        <v>28</v>
      </c>
    </row>
    <row r="214" spans="1:5" ht="12.75">
      <c r="A214" s="35" t="s">
        <v>56</v>
      </c>
      <c r="E214" s="39" t="s">
        <v>1072</v>
      </c>
    </row>
    <row r="215" spans="1:5" ht="12.75">
      <c r="A215" s="35" t="s">
        <v>57</v>
      </c>
      <c r="E215" s="40" t="s">
        <v>5</v>
      </c>
    </row>
    <row r="216" spans="1:5" ht="191.25">
      <c r="A216" t="s">
        <v>58</v>
      </c>
      <c r="E216" s="39" t="s">
        <v>1073</v>
      </c>
    </row>
    <row r="217" spans="1:16" ht="12.75">
      <c r="A217" t="s">
        <v>50</v>
      </c>
      <c s="34" t="s">
        <v>260</v>
      </c>
      <c s="34" t="s">
        <v>127</v>
      </c>
      <c s="35" t="s">
        <v>5</v>
      </c>
      <c s="6" t="s">
        <v>1075</v>
      </c>
      <c s="36" t="s">
        <v>54</v>
      </c>
      <c s="37">
        <v>2</v>
      </c>
      <c s="36">
        <v>0</v>
      </c>
      <c s="36">
        <f>ROUND(G217*H217,6)</f>
      </c>
      <c r="L217" s="38">
        <v>0</v>
      </c>
      <c s="32">
        <f>ROUND(ROUND(L217,2)*ROUND(G217,3),2)</f>
      </c>
      <c s="36" t="s">
        <v>62</v>
      </c>
      <c>
        <f>(M217*21)/100</f>
      </c>
      <c t="s">
        <v>28</v>
      </c>
    </row>
    <row r="218" spans="1:5" ht="12.75">
      <c r="A218" s="35" t="s">
        <v>56</v>
      </c>
      <c r="E218" s="39" t="s">
        <v>1075</v>
      </c>
    </row>
    <row r="219" spans="1:5" ht="12.75">
      <c r="A219" s="35" t="s">
        <v>57</v>
      </c>
      <c r="E219" s="40" t="s">
        <v>5</v>
      </c>
    </row>
    <row r="220" spans="1:5" ht="89.25">
      <c r="A220" t="s">
        <v>58</v>
      </c>
      <c r="E220" s="39" t="s">
        <v>1076</v>
      </c>
    </row>
    <row r="221" spans="1:16" ht="12.75">
      <c r="A221" t="s">
        <v>50</v>
      </c>
      <c s="34" t="s">
        <v>264</v>
      </c>
      <c s="34" t="s">
        <v>690</v>
      </c>
      <c s="35" t="s">
        <v>5</v>
      </c>
      <c s="6" t="s">
        <v>691</v>
      </c>
      <c s="36" t="s">
        <v>54</v>
      </c>
      <c s="37">
        <v>3</v>
      </c>
      <c s="36">
        <v>0</v>
      </c>
      <c s="36">
        <f>ROUND(G221*H221,6)</f>
      </c>
      <c r="L221" s="38">
        <v>0</v>
      </c>
      <c s="32">
        <f>ROUND(ROUND(L221,2)*ROUND(G221,3),2)</f>
      </c>
      <c s="36" t="s">
        <v>55</v>
      </c>
      <c>
        <f>(M221*21)/100</f>
      </c>
      <c t="s">
        <v>28</v>
      </c>
    </row>
    <row r="222" spans="1:5" ht="12.75">
      <c r="A222" s="35" t="s">
        <v>56</v>
      </c>
      <c r="E222" s="39" t="s">
        <v>691</v>
      </c>
    </row>
    <row r="223" spans="1:5" ht="12.75">
      <c r="A223" s="35" t="s">
        <v>57</v>
      </c>
      <c r="E223" s="40" t="s">
        <v>5</v>
      </c>
    </row>
    <row r="224" spans="1:5" ht="191.25">
      <c r="A224" t="s">
        <v>58</v>
      </c>
      <c r="E224" s="39" t="s">
        <v>692</v>
      </c>
    </row>
    <row r="225" spans="1:16" ht="12.75">
      <c r="A225" t="s">
        <v>50</v>
      </c>
      <c s="34" t="s">
        <v>268</v>
      </c>
      <c s="34" t="s">
        <v>152</v>
      </c>
      <c s="35" t="s">
        <v>5</v>
      </c>
      <c s="6" t="s">
        <v>1497</v>
      </c>
      <c s="36" t="s">
        <v>54</v>
      </c>
      <c s="37">
        <v>3</v>
      </c>
      <c s="36">
        <v>0</v>
      </c>
      <c s="36">
        <f>ROUND(G225*H225,6)</f>
      </c>
      <c r="L225" s="38">
        <v>0</v>
      </c>
      <c s="32">
        <f>ROUND(ROUND(L225,2)*ROUND(G225,3),2)</f>
      </c>
      <c s="36" t="s">
        <v>62</v>
      </c>
      <c>
        <f>(M225*21)/100</f>
      </c>
      <c t="s">
        <v>28</v>
      </c>
    </row>
    <row r="226" spans="1:5" ht="12.75">
      <c r="A226" s="35" t="s">
        <v>56</v>
      </c>
      <c r="E226" s="39" t="s">
        <v>1497</v>
      </c>
    </row>
    <row r="227" spans="1:5" ht="12.75">
      <c r="A227" s="35" t="s">
        <v>57</v>
      </c>
      <c r="E227" s="40" t="s">
        <v>5</v>
      </c>
    </row>
    <row r="228" spans="1:5" ht="89.25">
      <c r="A228" t="s">
        <v>58</v>
      </c>
      <c r="E228" s="39" t="s">
        <v>1498</v>
      </c>
    </row>
    <row r="229" spans="1:16" ht="12.75">
      <c r="A229" t="s">
        <v>50</v>
      </c>
      <c s="34" t="s">
        <v>272</v>
      </c>
      <c s="34" t="s">
        <v>1071</v>
      </c>
      <c s="35" t="s">
        <v>51</v>
      </c>
      <c s="6" t="s">
        <v>1072</v>
      </c>
      <c s="36" t="s">
        <v>54</v>
      </c>
      <c s="37">
        <v>7</v>
      </c>
      <c s="36">
        <v>0</v>
      </c>
      <c s="36">
        <f>ROUND(G229*H229,6)</f>
      </c>
      <c r="L229" s="38">
        <v>0</v>
      </c>
      <c s="32">
        <f>ROUND(ROUND(L229,2)*ROUND(G229,3),2)</f>
      </c>
      <c s="36" t="s">
        <v>55</v>
      </c>
      <c>
        <f>(M229*21)/100</f>
      </c>
      <c t="s">
        <v>28</v>
      </c>
    </row>
    <row r="230" spans="1:5" ht="12.75">
      <c r="A230" s="35" t="s">
        <v>56</v>
      </c>
      <c r="E230" s="39" t="s">
        <v>1072</v>
      </c>
    </row>
    <row r="231" spans="1:5" ht="12.75">
      <c r="A231" s="35" t="s">
        <v>57</v>
      </c>
      <c r="E231" s="40" t="s">
        <v>5</v>
      </c>
    </row>
    <row r="232" spans="1:5" ht="191.25">
      <c r="A232" t="s">
        <v>58</v>
      </c>
      <c r="E232" s="39" t="s">
        <v>1073</v>
      </c>
    </row>
    <row r="233" spans="1:16" ht="12.75">
      <c r="A233" t="s">
        <v>50</v>
      </c>
      <c s="34" t="s">
        <v>276</v>
      </c>
      <c s="34" t="s">
        <v>1141</v>
      </c>
      <c s="35" t="s">
        <v>5</v>
      </c>
      <c s="6" t="s">
        <v>1142</v>
      </c>
      <c s="36" t="s">
        <v>54</v>
      </c>
      <c s="37">
        <v>7</v>
      </c>
      <c s="36">
        <v>0</v>
      </c>
      <c s="36">
        <f>ROUND(G233*H233,6)</f>
      </c>
      <c r="L233" s="38">
        <v>0</v>
      </c>
      <c s="32">
        <f>ROUND(ROUND(L233,2)*ROUND(G233,3),2)</f>
      </c>
      <c s="36" t="s">
        <v>55</v>
      </c>
      <c>
        <f>(M233*21)/100</f>
      </c>
      <c t="s">
        <v>28</v>
      </c>
    </row>
    <row r="234" spans="1:5" ht="12.75">
      <c r="A234" s="35" t="s">
        <v>56</v>
      </c>
      <c r="E234" s="39" t="s">
        <v>1142</v>
      </c>
    </row>
    <row r="235" spans="1:5" ht="12.75">
      <c r="A235" s="35" t="s">
        <v>57</v>
      </c>
      <c r="E235" s="40" t="s">
        <v>5</v>
      </c>
    </row>
    <row r="236" spans="1:5" ht="89.25">
      <c r="A236" t="s">
        <v>58</v>
      </c>
      <c r="E236" s="39" t="s">
        <v>1143</v>
      </c>
    </row>
    <row r="237" spans="1:16" ht="12.75">
      <c r="A237" t="s">
        <v>50</v>
      </c>
      <c s="34" t="s">
        <v>280</v>
      </c>
      <c s="34" t="s">
        <v>141</v>
      </c>
      <c s="35" t="s">
        <v>5</v>
      </c>
      <c s="6" t="s">
        <v>142</v>
      </c>
      <c s="36" t="s">
        <v>54</v>
      </c>
      <c s="37">
        <v>1</v>
      </c>
      <c s="36">
        <v>0</v>
      </c>
      <c s="36">
        <f>ROUND(G237*H237,6)</f>
      </c>
      <c r="L237" s="38">
        <v>0</v>
      </c>
      <c s="32">
        <f>ROUND(ROUND(L237,2)*ROUND(G237,3),2)</f>
      </c>
      <c s="36" t="s">
        <v>55</v>
      </c>
      <c>
        <f>(M237*21)/100</f>
      </c>
      <c t="s">
        <v>28</v>
      </c>
    </row>
    <row r="238" spans="1:5" ht="12.75">
      <c r="A238" s="35" t="s">
        <v>56</v>
      </c>
      <c r="E238" s="39" t="s">
        <v>142</v>
      </c>
    </row>
    <row r="239" spans="1:5" ht="12.75">
      <c r="A239" s="35" t="s">
        <v>57</v>
      </c>
      <c r="E239" s="40" t="s">
        <v>5</v>
      </c>
    </row>
    <row r="240" spans="1:5" ht="191.25">
      <c r="A240" t="s">
        <v>58</v>
      </c>
      <c r="E240" s="39" t="s">
        <v>143</v>
      </c>
    </row>
    <row r="241" spans="1:16" ht="12.75">
      <c r="A241" t="s">
        <v>50</v>
      </c>
      <c s="34" t="s">
        <v>284</v>
      </c>
      <c s="34" t="s">
        <v>145</v>
      </c>
      <c s="35" t="s">
        <v>5</v>
      </c>
      <c s="6" t="s">
        <v>146</v>
      </c>
      <c s="36" t="s">
        <v>54</v>
      </c>
      <c s="37">
        <v>1</v>
      </c>
      <c s="36">
        <v>0</v>
      </c>
      <c s="36">
        <f>ROUND(G241*H241,6)</f>
      </c>
      <c r="L241" s="38">
        <v>0</v>
      </c>
      <c s="32">
        <f>ROUND(ROUND(L241,2)*ROUND(G241,3),2)</f>
      </c>
      <c s="36" t="s">
        <v>55</v>
      </c>
      <c>
        <f>(M241*21)/100</f>
      </c>
      <c t="s">
        <v>28</v>
      </c>
    </row>
    <row r="242" spans="1:5" ht="12.75">
      <c r="A242" s="35" t="s">
        <v>56</v>
      </c>
      <c r="E242" s="39" t="s">
        <v>146</v>
      </c>
    </row>
    <row r="243" spans="1:5" ht="12.75">
      <c r="A243" s="35" t="s">
        <v>57</v>
      </c>
      <c r="E243" s="40" t="s">
        <v>5</v>
      </c>
    </row>
    <row r="244" spans="1:5" ht="89.25">
      <c r="A244" t="s">
        <v>58</v>
      </c>
      <c r="E244" s="39" t="s">
        <v>147</v>
      </c>
    </row>
    <row r="245" spans="1:16" ht="12.75">
      <c r="A245" t="s">
        <v>50</v>
      </c>
      <c s="34" t="s">
        <v>288</v>
      </c>
      <c s="34" t="s">
        <v>149</v>
      </c>
      <c s="35" t="s">
        <v>5</v>
      </c>
      <c s="6" t="s">
        <v>142</v>
      </c>
      <c s="36" t="s">
        <v>54</v>
      </c>
      <c s="37">
        <v>2</v>
      </c>
      <c s="36">
        <v>0</v>
      </c>
      <c s="36">
        <f>ROUND(G245*H245,6)</f>
      </c>
      <c r="L245" s="38">
        <v>0</v>
      </c>
      <c s="32">
        <f>ROUND(ROUND(L245,2)*ROUND(G245,3),2)</f>
      </c>
      <c s="36" t="s">
        <v>55</v>
      </c>
      <c>
        <f>(M245*21)/100</f>
      </c>
      <c t="s">
        <v>28</v>
      </c>
    </row>
    <row r="246" spans="1:5" ht="12.75">
      <c r="A246" s="35" t="s">
        <v>56</v>
      </c>
      <c r="E246" s="39" t="s">
        <v>142</v>
      </c>
    </row>
    <row r="247" spans="1:5" ht="12.75">
      <c r="A247" s="35" t="s">
        <v>57</v>
      </c>
      <c r="E247" s="40" t="s">
        <v>5</v>
      </c>
    </row>
    <row r="248" spans="1:5" ht="191.25">
      <c r="A248" t="s">
        <v>58</v>
      </c>
      <c r="E248" s="39" t="s">
        <v>150</v>
      </c>
    </row>
    <row r="249" spans="1:16" ht="12.75">
      <c r="A249" t="s">
        <v>50</v>
      </c>
      <c s="34" t="s">
        <v>292</v>
      </c>
      <c s="34" t="s">
        <v>1053</v>
      </c>
      <c s="35" t="s">
        <v>5</v>
      </c>
      <c s="6" t="s">
        <v>153</v>
      </c>
      <c s="36" t="s">
        <v>54</v>
      </c>
      <c s="37">
        <v>1</v>
      </c>
      <c s="36">
        <v>0</v>
      </c>
      <c s="36">
        <f>ROUND(G249*H249,6)</f>
      </c>
      <c r="L249" s="38">
        <v>0</v>
      </c>
      <c s="32">
        <f>ROUND(ROUND(L249,2)*ROUND(G249,3),2)</f>
      </c>
      <c s="36" t="s">
        <v>62</v>
      </c>
      <c>
        <f>(M249*21)/100</f>
      </c>
      <c t="s">
        <v>28</v>
      </c>
    </row>
    <row r="250" spans="1:5" ht="12.75">
      <c r="A250" s="35" t="s">
        <v>56</v>
      </c>
      <c r="E250" s="39" t="s">
        <v>153</v>
      </c>
    </row>
    <row r="251" spans="1:5" ht="12.75">
      <c r="A251" s="35" t="s">
        <v>57</v>
      </c>
      <c r="E251" s="40" t="s">
        <v>5</v>
      </c>
    </row>
    <row r="252" spans="1:5" ht="89.25">
      <c r="A252" t="s">
        <v>58</v>
      </c>
      <c r="E252" s="39" t="s">
        <v>154</v>
      </c>
    </row>
    <row r="253" spans="1:16" ht="12.75">
      <c r="A253" t="s">
        <v>50</v>
      </c>
      <c s="34" t="s">
        <v>296</v>
      </c>
      <c s="34" t="s">
        <v>156</v>
      </c>
      <c s="35" t="s">
        <v>5</v>
      </c>
      <c s="6" t="s">
        <v>157</v>
      </c>
      <c s="36" t="s">
        <v>54</v>
      </c>
      <c s="37">
        <v>1</v>
      </c>
      <c s="36">
        <v>0</v>
      </c>
      <c s="36">
        <f>ROUND(G253*H253,6)</f>
      </c>
      <c r="L253" s="38">
        <v>0</v>
      </c>
      <c s="32">
        <f>ROUND(ROUND(L253,2)*ROUND(G253,3),2)</f>
      </c>
      <c s="36" t="s">
        <v>62</v>
      </c>
      <c>
        <f>(M253*21)/100</f>
      </c>
      <c t="s">
        <v>28</v>
      </c>
    </row>
    <row r="254" spans="1:5" ht="12.75">
      <c r="A254" s="35" t="s">
        <v>56</v>
      </c>
      <c r="E254" s="39" t="s">
        <v>157</v>
      </c>
    </row>
    <row r="255" spans="1:5" ht="12.75">
      <c r="A255" s="35" t="s">
        <v>57</v>
      </c>
      <c r="E255" s="40" t="s">
        <v>5</v>
      </c>
    </row>
    <row r="256" spans="1:5" ht="89.25">
      <c r="A256" t="s">
        <v>58</v>
      </c>
      <c r="E256" s="39" t="s">
        <v>158</v>
      </c>
    </row>
    <row r="257" spans="1:16" ht="12.75">
      <c r="A257" t="s">
        <v>50</v>
      </c>
      <c s="34" t="s">
        <v>300</v>
      </c>
      <c s="34" t="s">
        <v>160</v>
      </c>
      <c s="35" t="s">
        <v>5</v>
      </c>
      <c s="6" t="s">
        <v>161</v>
      </c>
      <c s="36" t="s">
        <v>54</v>
      </c>
      <c s="37">
        <v>1</v>
      </c>
      <c s="36">
        <v>0</v>
      </c>
      <c s="36">
        <f>ROUND(G257*H257,6)</f>
      </c>
      <c r="L257" s="38">
        <v>0</v>
      </c>
      <c s="32">
        <f>ROUND(ROUND(L257,2)*ROUND(G257,3),2)</f>
      </c>
      <c s="36" t="s">
        <v>55</v>
      </c>
      <c>
        <f>(M257*21)/100</f>
      </c>
      <c t="s">
        <v>28</v>
      </c>
    </row>
    <row r="258" spans="1:5" ht="12.75">
      <c r="A258" s="35" t="s">
        <v>56</v>
      </c>
      <c r="E258" s="39" t="s">
        <v>161</v>
      </c>
    </row>
    <row r="259" spans="1:5" ht="12.75">
      <c r="A259" s="35" t="s">
        <v>57</v>
      </c>
      <c r="E259" s="40" t="s">
        <v>5</v>
      </c>
    </row>
    <row r="260" spans="1:5" ht="191.25">
      <c r="A260" t="s">
        <v>58</v>
      </c>
      <c r="E260" s="39" t="s">
        <v>162</v>
      </c>
    </row>
    <row r="261" spans="1:16" ht="25.5">
      <c r="A261" t="s">
        <v>50</v>
      </c>
      <c s="34" t="s">
        <v>304</v>
      </c>
      <c s="34" t="s">
        <v>164</v>
      </c>
      <c s="35" t="s">
        <v>5</v>
      </c>
      <c s="6" t="s">
        <v>1499</v>
      </c>
      <c s="36" t="s">
        <v>54</v>
      </c>
      <c s="37">
        <v>1</v>
      </c>
      <c s="36">
        <v>0</v>
      </c>
      <c s="36">
        <f>ROUND(G261*H261,6)</f>
      </c>
      <c r="L261" s="38">
        <v>0</v>
      </c>
      <c s="32">
        <f>ROUND(ROUND(L261,2)*ROUND(G261,3),2)</f>
      </c>
      <c s="36" t="s">
        <v>62</v>
      </c>
      <c>
        <f>(M261*21)/100</f>
      </c>
      <c t="s">
        <v>28</v>
      </c>
    </row>
    <row r="262" spans="1:5" ht="25.5">
      <c r="A262" s="35" t="s">
        <v>56</v>
      </c>
      <c r="E262" s="39" t="s">
        <v>1499</v>
      </c>
    </row>
    <row r="263" spans="1:5" ht="12.75">
      <c r="A263" s="35" t="s">
        <v>57</v>
      </c>
      <c r="E263" s="40" t="s">
        <v>5</v>
      </c>
    </row>
    <row r="264" spans="1:5" ht="140.25">
      <c r="A264" t="s">
        <v>58</v>
      </c>
      <c r="E264" s="39" t="s">
        <v>1500</v>
      </c>
    </row>
    <row r="265" spans="1:16" ht="12.75">
      <c r="A265" t="s">
        <v>50</v>
      </c>
      <c s="34" t="s">
        <v>308</v>
      </c>
      <c s="34" t="s">
        <v>1501</v>
      </c>
      <c s="35" t="s">
        <v>5</v>
      </c>
      <c s="6" t="s">
        <v>1502</v>
      </c>
      <c s="36" t="s">
        <v>54</v>
      </c>
      <c s="37">
        <v>1</v>
      </c>
      <c s="36">
        <v>0</v>
      </c>
      <c s="36">
        <f>ROUND(G265*H265,6)</f>
      </c>
      <c r="L265" s="38">
        <v>0</v>
      </c>
      <c s="32">
        <f>ROUND(ROUND(L265,2)*ROUND(G265,3),2)</f>
      </c>
      <c s="36" t="s">
        <v>55</v>
      </c>
      <c>
        <f>(M265*21)/100</f>
      </c>
      <c t="s">
        <v>28</v>
      </c>
    </row>
    <row r="266" spans="1:5" ht="12.75">
      <c r="A266" s="35" t="s">
        <v>56</v>
      </c>
      <c r="E266" s="39" t="s">
        <v>1502</v>
      </c>
    </row>
    <row r="267" spans="1:5" ht="12.75">
      <c r="A267" s="35" t="s">
        <v>57</v>
      </c>
      <c r="E267" s="40" t="s">
        <v>5</v>
      </c>
    </row>
    <row r="268" spans="1:5" ht="191.25">
      <c r="A268" t="s">
        <v>58</v>
      </c>
      <c r="E268" s="39" t="s">
        <v>1503</v>
      </c>
    </row>
    <row r="269" spans="1:16" ht="12.75">
      <c r="A269" t="s">
        <v>50</v>
      </c>
      <c s="34" t="s">
        <v>312</v>
      </c>
      <c s="34" t="s">
        <v>1504</v>
      </c>
      <c s="35" t="s">
        <v>5</v>
      </c>
      <c s="6" t="s">
        <v>1505</v>
      </c>
      <c s="36" t="s">
        <v>54</v>
      </c>
      <c s="37">
        <v>1</v>
      </c>
      <c s="36">
        <v>0</v>
      </c>
      <c s="36">
        <f>ROUND(G269*H269,6)</f>
      </c>
      <c r="L269" s="38">
        <v>0</v>
      </c>
      <c s="32">
        <f>ROUND(ROUND(L269,2)*ROUND(G269,3),2)</f>
      </c>
      <c s="36" t="s">
        <v>55</v>
      </c>
      <c>
        <f>(M269*21)/100</f>
      </c>
      <c t="s">
        <v>28</v>
      </c>
    </row>
    <row r="270" spans="1:5" ht="12.75">
      <c r="A270" s="35" t="s">
        <v>56</v>
      </c>
      <c r="E270" s="39" t="s">
        <v>1505</v>
      </c>
    </row>
    <row r="271" spans="1:5" ht="12.75">
      <c r="A271" s="35" t="s">
        <v>57</v>
      </c>
      <c r="E271" s="40" t="s">
        <v>5</v>
      </c>
    </row>
    <row r="272" spans="1:5" ht="89.25">
      <c r="A272" t="s">
        <v>58</v>
      </c>
      <c r="E272" s="39" t="s">
        <v>1506</v>
      </c>
    </row>
    <row r="273" spans="1:13" ht="12.75">
      <c r="A273" t="s">
        <v>47</v>
      </c>
      <c r="C273" s="31" t="s">
        <v>1507</v>
      </c>
      <c r="E273" s="33" t="s">
        <v>1508</v>
      </c>
      <c r="J273" s="32">
        <f>0</f>
      </c>
      <c s="32">
        <f>0</f>
      </c>
      <c s="32">
        <f>0+L274+L278+L282+L286+L290+L294+L298+L302+L306+L310+L314+L318+L322+L326+L330+L334+L338</f>
      </c>
      <c s="32">
        <f>0+M274+M278+M282+M286+M290+M294+M298+M302+M306+M310+M314+M318+M322+M326+M330+M334+M338</f>
      </c>
    </row>
    <row r="274" spans="1:16" ht="12.75">
      <c r="A274" t="s">
        <v>50</v>
      </c>
      <c s="34" t="s">
        <v>316</v>
      </c>
      <c s="34" t="s">
        <v>723</v>
      </c>
      <c s="35" t="s">
        <v>5</v>
      </c>
      <c s="6" t="s">
        <v>724</v>
      </c>
      <c s="36" t="s">
        <v>54</v>
      </c>
      <c s="37">
        <v>1</v>
      </c>
      <c s="36">
        <v>0</v>
      </c>
      <c s="36">
        <f>ROUND(G274*H274,6)</f>
      </c>
      <c r="L274" s="38">
        <v>0</v>
      </c>
      <c s="32">
        <f>ROUND(ROUND(L274,2)*ROUND(G274,3),2)</f>
      </c>
      <c s="36" t="s">
        <v>55</v>
      </c>
      <c>
        <f>(M274*21)/100</f>
      </c>
      <c t="s">
        <v>28</v>
      </c>
    </row>
    <row r="275" spans="1:5" ht="12.75">
      <c r="A275" s="35" t="s">
        <v>56</v>
      </c>
      <c r="E275" s="39" t="s">
        <v>724</v>
      </c>
    </row>
    <row r="276" spans="1:5" ht="12.75">
      <c r="A276" s="35" t="s">
        <v>57</v>
      </c>
      <c r="E276" s="40" t="s">
        <v>5</v>
      </c>
    </row>
    <row r="277" spans="1:5" ht="140.25">
      <c r="A277" t="s">
        <v>58</v>
      </c>
      <c r="E277" s="39" t="s">
        <v>725</v>
      </c>
    </row>
    <row r="278" spans="1:16" ht="12.75">
      <c r="A278" t="s">
        <v>50</v>
      </c>
      <c s="34" t="s">
        <v>320</v>
      </c>
      <c s="34" t="s">
        <v>119</v>
      </c>
      <c s="35" t="s">
        <v>5</v>
      </c>
      <c s="6" t="s">
        <v>1250</v>
      </c>
      <c s="36" t="s">
        <v>54</v>
      </c>
      <c s="37">
        <v>1</v>
      </c>
      <c s="36">
        <v>0</v>
      </c>
      <c s="36">
        <f>ROUND(G278*H278,6)</f>
      </c>
      <c r="L278" s="38">
        <v>0</v>
      </c>
      <c s="32">
        <f>ROUND(ROUND(L278,2)*ROUND(G278,3),2)</f>
      </c>
      <c s="36" t="s">
        <v>62</v>
      </c>
      <c>
        <f>(M278*21)/100</f>
      </c>
      <c t="s">
        <v>28</v>
      </c>
    </row>
    <row r="279" spans="1:5" ht="12.75">
      <c r="A279" s="35" t="s">
        <v>56</v>
      </c>
      <c r="E279" s="39" t="s">
        <v>1250</v>
      </c>
    </row>
    <row r="280" spans="1:5" ht="12.75">
      <c r="A280" s="35" t="s">
        <v>57</v>
      </c>
      <c r="E280" s="40" t="s">
        <v>5</v>
      </c>
    </row>
    <row r="281" spans="1:5" ht="89.25">
      <c r="A281" t="s">
        <v>58</v>
      </c>
      <c r="E281" s="39" t="s">
        <v>1251</v>
      </c>
    </row>
    <row r="282" spans="1:16" ht="12.75">
      <c r="A282" t="s">
        <v>50</v>
      </c>
      <c s="34" t="s">
        <v>324</v>
      </c>
      <c s="34" t="s">
        <v>1071</v>
      </c>
      <c s="35" t="s">
        <v>51</v>
      </c>
      <c s="6" t="s">
        <v>1072</v>
      </c>
      <c s="36" t="s">
        <v>54</v>
      </c>
      <c s="37">
        <v>2</v>
      </c>
      <c s="36">
        <v>0</v>
      </c>
      <c s="36">
        <f>ROUND(G282*H282,6)</f>
      </c>
      <c r="L282" s="38">
        <v>0</v>
      </c>
      <c s="32">
        <f>ROUND(ROUND(L282,2)*ROUND(G282,3),2)</f>
      </c>
      <c s="36" t="s">
        <v>55</v>
      </c>
      <c>
        <f>(M282*21)/100</f>
      </c>
      <c t="s">
        <v>28</v>
      </c>
    </row>
    <row r="283" spans="1:5" ht="12.75">
      <c r="A283" s="35" t="s">
        <v>56</v>
      </c>
      <c r="E283" s="39" t="s">
        <v>1072</v>
      </c>
    </row>
    <row r="284" spans="1:5" ht="12.75">
      <c r="A284" s="35" t="s">
        <v>57</v>
      </c>
      <c r="E284" s="40" t="s">
        <v>5</v>
      </c>
    </row>
    <row r="285" spans="1:5" ht="191.25">
      <c r="A285" t="s">
        <v>58</v>
      </c>
      <c r="E285" s="39" t="s">
        <v>1073</v>
      </c>
    </row>
    <row r="286" spans="1:16" ht="12.75">
      <c r="A286" t="s">
        <v>50</v>
      </c>
      <c s="34" t="s">
        <v>328</v>
      </c>
      <c s="34" t="s">
        <v>127</v>
      </c>
      <c s="35" t="s">
        <v>5</v>
      </c>
      <c s="6" t="s">
        <v>1075</v>
      </c>
      <c s="36" t="s">
        <v>54</v>
      </c>
      <c s="37">
        <v>2</v>
      </c>
      <c s="36">
        <v>0</v>
      </c>
      <c s="36">
        <f>ROUND(G286*H286,6)</f>
      </c>
      <c r="L286" s="38">
        <v>0</v>
      </c>
      <c s="32">
        <f>ROUND(ROUND(L286,2)*ROUND(G286,3),2)</f>
      </c>
      <c s="36" t="s">
        <v>62</v>
      </c>
      <c>
        <f>(M286*21)/100</f>
      </c>
      <c t="s">
        <v>28</v>
      </c>
    </row>
    <row r="287" spans="1:5" ht="12.75">
      <c r="A287" s="35" t="s">
        <v>56</v>
      </c>
      <c r="E287" s="39" t="s">
        <v>1075</v>
      </c>
    </row>
    <row r="288" spans="1:5" ht="12.75">
      <c r="A288" s="35" t="s">
        <v>57</v>
      </c>
      <c r="E288" s="40" t="s">
        <v>5</v>
      </c>
    </row>
    <row r="289" spans="1:5" ht="89.25">
      <c r="A289" t="s">
        <v>58</v>
      </c>
      <c r="E289" s="39" t="s">
        <v>1076</v>
      </c>
    </row>
    <row r="290" spans="1:16" ht="12.75">
      <c r="A290" t="s">
        <v>50</v>
      </c>
      <c s="34" t="s">
        <v>332</v>
      </c>
      <c s="34" t="s">
        <v>690</v>
      </c>
      <c s="35" t="s">
        <v>5</v>
      </c>
      <c s="6" t="s">
        <v>691</v>
      </c>
      <c s="36" t="s">
        <v>54</v>
      </c>
      <c s="37">
        <v>12</v>
      </c>
      <c s="36">
        <v>0</v>
      </c>
      <c s="36">
        <f>ROUND(G290*H290,6)</f>
      </c>
      <c r="L290" s="38">
        <v>0</v>
      </c>
      <c s="32">
        <f>ROUND(ROUND(L290,2)*ROUND(G290,3),2)</f>
      </c>
      <c s="36" t="s">
        <v>55</v>
      </c>
      <c>
        <f>(M290*21)/100</f>
      </c>
      <c t="s">
        <v>28</v>
      </c>
    </row>
    <row r="291" spans="1:5" ht="12.75">
      <c r="A291" s="35" t="s">
        <v>56</v>
      </c>
      <c r="E291" s="39" t="s">
        <v>691</v>
      </c>
    </row>
    <row r="292" spans="1:5" ht="12.75">
      <c r="A292" s="35" t="s">
        <v>57</v>
      </c>
      <c r="E292" s="40" t="s">
        <v>5</v>
      </c>
    </row>
    <row r="293" spans="1:5" ht="191.25">
      <c r="A293" t="s">
        <v>58</v>
      </c>
      <c r="E293" s="39" t="s">
        <v>692</v>
      </c>
    </row>
    <row r="294" spans="1:16" ht="12.75">
      <c r="A294" t="s">
        <v>50</v>
      </c>
      <c s="34" t="s">
        <v>336</v>
      </c>
      <c s="34" t="s">
        <v>152</v>
      </c>
      <c s="35" t="s">
        <v>5</v>
      </c>
      <c s="6" t="s">
        <v>1497</v>
      </c>
      <c s="36" t="s">
        <v>54</v>
      </c>
      <c s="37">
        <v>12</v>
      </c>
      <c s="36">
        <v>0</v>
      </c>
      <c s="36">
        <f>ROUND(G294*H294,6)</f>
      </c>
      <c r="L294" s="38">
        <v>0</v>
      </c>
      <c s="32">
        <f>ROUND(ROUND(L294,2)*ROUND(G294,3),2)</f>
      </c>
      <c s="36" t="s">
        <v>62</v>
      </c>
      <c>
        <f>(M294*21)/100</f>
      </c>
      <c t="s">
        <v>28</v>
      </c>
    </row>
    <row r="295" spans="1:5" ht="12.75">
      <c r="A295" s="35" t="s">
        <v>56</v>
      </c>
      <c r="E295" s="39" t="s">
        <v>1497</v>
      </c>
    </row>
    <row r="296" spans="1:5" ht="12.75">
      <c r="A296" s="35" t="s">
        <v>57</v>
      </c>
      <c r="E296" s="40" t="s">
        <v>5</v>
      </c>
    </row>
    <row r="297" spans="1:5" ht="89.25">
      <c r="A297" t="s">
        <v>58</v>
      </c>
      <c r="E297" s="39" t="s">
        <v>1498</v>
      </c>
    </row>
    <row r="298" spans="1:16" ht="12.75">
      <c r="A298" t="s">
        <v>50</v>
      </c>
      <c s="34" t="s">
        <v>342</v>
      </c>
      <c s="34" t="s">
        <v>1071</v>
      </c>
      <c s="35" t="s">
        <v>5</v>
      </c>
      <c s="6" t="s">
        <v>1072</v>
      </c>
      <c s="36" t="s">
        <v>54</v>
      </c>
      <c s="37">
        <v>10</v>
      </c>
      <c s="36">
        <v>0</v>
      </c>
      <c s="36">
        <f>ROUND(G298*H298,6)</f>
      </c>
      <c r="L298" s="38">
        <v>0</v>
      </c>
      <c s="32">
        <f>ROUND(ROUND(L298,2)*ROUND(G298,3),2)</f>
      </c>
      <c s="36" t="s">
        <v>55</v>
      </c>
      <c>
        <f>(M298*21)/100</f>
      </c>
      <c t="s">
        <v>28</v>
      </c>
    </row>
    <row r="299" spans="1:5" ht="12.75">
      <c r="A299" s="35" t="s">
        <v>56</v>
      </c>
      <c r="E299" s="39" t="s">
        <v>1072</v>
      </c>
    </row>
    <row r="300" spans="1:5" ht="12.75">
      <c r="A300" s="35" t="s">
        <v>57</v>
      </c>
      <c r="E300" s="40" t="s">
        <v>5</v>
      </c>
    </row>
    <row r="301" spans="1:5" ht="191.25">
      <c r="A301" t="s">
        <v>58</v>
      </c>
      <c r="E301" s="39" t="s">
        <v>1073</v>
      </c>
    </row>
    <row r="302" spans="1:16" ht="12.75">
      <c r="A302" t="s">
        <v>50</v>
      </c>
      <c s="34" t="s">
        <v>346</v>
      </c>
      <c s="34" t="s">
        <v>1141</v>
      </c>
      <c s="35" t="s">
        <v>5</v>
      </c>
      <c s="6" t="s">
        <v>1142</v>
      </c>
      <c s="36" t="s">
        <v>54</v>
      </c>
      <c s="37">
        <v>10</v>
      </c>
      <c s="36">
        <v>0</v>
      </c>
      <c s="36">
        <f>ROUND(G302*H302,6)</f>
      </c>
      <c r="L302" s="38">
        <v>0</v>
      </c>
      <c s="32">
        <f>ROUND(ROUND(L302,2)*ROUND(G302,3),2)</f>
      </c>
      <c s="36" t="s">
        <v>55</v>
      </c>
      <c>
        <f>(M302*21)/100</f>
      </c>
      <c t="s">
        <v>28</v>
      </c>
    </row>
    <row r="303" spans="1:5" ht="12.75">
      <c r="A303" s="35" t="s">
        <v>56</v>
      </c>
      <c r="E303" s="39" t="s">
        <v>1142</v>
      </c>
    </row>
    <row r="304" spans="1:5" ht="12.75">
      <c r="A304" s="35" t="s">
        <v>57</v>
      </c>
      <c r="E304" s="40" t="s">
        <v>5</v>
      </c>
    </row>
    <row r="305" spans="1:5" ht="89.25">
      <c r="A305" t="s">
        <v>58</v>
      </c>
      <c r="E305" s="39" t="s">
        <v>1143</v>
      </c>
    </row>
    <row r="306" spans="1:16" ht="12.75">
      <c r="A306" t="s">
        <v>50</v>
      </c>
      <c s="34" t="s">
        <v>350</v>
      </c>
      <c s="34" t="s">
        <v>141</v>
      </c>
      <c s="35" t="s">
        <v>5</v>
      </c>
      <c s="6" t="s">
        <v>142</v>
      </c>
      <c s="36" t="s">
        <v>54</v>
      </c>
      <c s="37">
        <v>1</v>
      </c>
      <c s="36">
        <v>0</v>
      </c>
      <c s="36">
        <f>ROUND(G306*H306,6)</f>
      </c>
      <c r="L306" s="38">
        <v>0</v>
      </c>
      <c s="32">
        <f>ROUND(ROUND(L306,2)*ROUND(G306,3),2)</f>
      </c>
      <c s="36" t="s">
        <v>55</v>
      </c>
      <c>
        <f>(M306*21)/100</f>
      </c>
      <c t="s">
        <v>28</v>
      </c>
    </row>
    <row r="307" spans="1:5" ht="12.75">
      <c r="A307" s="35" t="s">
        <v>56</v>
      </c>
      <c r="E307" s="39" t="s">
        <v>142</v>
      </c>
    </row>
    <row r="308" spans="1:5" ht="12.75">
      <c r="A308" s="35" t="s">
        <v>57</v>
      </c>
      <c r="E308" s="40" t="s">
        <v>5</v>
      </c>
    </row>
    <row r="309" spans="1:5" ht="191.25">
      <c r="A309" t="s">
        <v>58</v>
      </c>
      <c r="E309" s="39" t="s">
        <v>143</v>
      </c>
    </row>
    <row r="310" spans="1:16" ht="12.75">
      <c r="A310" t="s">
        <v>50</v>
      </c>
      <c s="34" t="s">
        <v>354</v>
      </c>
      <c s="34" t="s">
        <v>145</v>
      </c>
      <c s="35" t="s">
        <v>5</v>
      </c>
      <c s="6" t="s">
        <v>146</v>
      </c>
      <c s="36" t="s">
        <v>54</v>
      </c>
      <c s="37">
        <v>1</v>
      </c>
      <c s="36">
        <v>0</v>
      </c>
      <c s="36">
        <f>ROUND(G310*H310,6)</f>
      </c>
      <c r="L310" s="38">
        <v>0</v>
      </c>
      <c s="32">
        <f>ROUND(ROUND(L310,2)*ROUND(G310,3),2)</f>
      </c>
      <c s="36" t="s">
        <v>55</v>
      </c>
      <c>
        <f>(M310*21)/100</f>
      </c>
      <c t="s">
        <v>28</v>
      </c>
    </row>
    <row r="311" spans="1:5" ht="12.75">
      <c r="A311" s="35" t="s">
        <v>56</v>
      </c>
      <c r="E311" s="39" t="s">
        <v>146</v>
      </c>
    </row>
    <row r="312" spans="1:5" ht="12.75">
      <c r="A312" s="35" t="s">
        <v>57</v>
      </c>
      <c r="E312" s="40" t="s">
        <v>5</v>
      </c>
    </row>
    <row r="313" spans="1:5" ht="89.25">
      <c r="A313" t="s">
        <v>58</v>
      </c>
      <c r="E313" s="39" t="s">
        <v>147</v>
      </c>
    </row>
    <row r="314" spans="1:16" ht="12.75">
      <c r="A314" t="s">
        <v>50</v>
      </c>
      <c s="34" t="s">
        <v>358</v>
      </c>
      <c s="34" t="s">
        <v>149</v>
      </c>
      <c s="35" t="s">
        <v>5</v>
      </c>
      <c s="6" t="s">
        <v>142</v>
      </c>
      <c s="36" t="s">
        <v>54</v>
      </c>
      <c s="37">
        <v>2</v>
      </c>
      <c s="36">
        <v>0</v>
      </c>
      <c s="36">
        <f>ROUND(G314*H314,6)</f>
      </c>
      <c r="L314" s="38">
        <v>0</v>
      </c>
      <c s="32">
        <f>ROUND(ROUND(L314,2)*ROUND(G314,3),2)</f>
      </c>
      <c s="36" t="s">
        <v>55</v>
      </c>
      <c>
        <f>(M314*21)/100</f>
      </c>
      <c t="s">
        <v>28</v>
      </c>
    </row>
    <row r="315" spans="1:5" ht="12.75">
      <c r="A315" s="35" t="s">
        <v>56</v>
      </c>
      <c r="E315" s="39" t="s">
        <v>142</v>
      </c>
    </row>
    <row r="316" spans="1:5" ht="12.75">
      <c r="A316" s="35" t="s">
        <v>57</v>
      </c>
      <c r="E316" s="40" t="s">
        <v>5</v>
      </c>
    </row>
    <row r="317" spans="1:5" ht="191.25">
      <c r="A317" t="s">
        <v>58</v>
      </c>
      <c r="E317" s="39" t="s">
        <v>150</v>
      </c>
    </row>
    <row r="318" spans="1:16" ht="12.75">
      <c r="A318" t="s">
        <v>50</v>
      </c>
      <c s="34" t="s">
        <v>362</v>
      </c>
      <c s="34" t="s">
        <v>1053</v>
      </c>
      <c s="35" t="s">
        <v>5</v>
      </c>
      <c s="6" t="s">
        <v>153</v>
      </c>
      <c s="36" t="s">
        <v>54</v>
      </c>
      <c s="37">
        <v>1</v>
      </c>
      <c s="36">
        <v>0</v>
      </c>
      <c s="36">
        <f>ROUND(G318*H318,6)</f>
      </c>
      <c r="L318" s="38">
        <v>0</v>
      </c>
      <c s="32">
        <f>ROUND(ROUND(L318,2)*ROUND(G318,3),2)</f>
      </c>
      <c s="36" t="s">
        <v>62</v>
      </c>
      <c>
        <f>(M318*21)/100</f>
      </c>
      <c t="s">
        <v>28</v>
      </c>
    </row>
    <row r="319" spans="1:5" ht="12.75">
      <c r="A319" s="35" t="s">
        <v>56</v>
      </c>
      <c r="E319" s="39" t="s">
        <v>153</v>
      </c>
    </row>
    <row r="320" spans="1:5" ht="12.75">
      <c r="A320" s="35" t="s">
        <v>57</v>
      </c>
      <c r="E320" s="40" t="s">
        <v>5</v>
      </c>
    </row>
    <row r="321" spans="1:5" ht="89.25">
      <c r="A321" t="s">
        <v>58</v>
      </c>
      <c r="E321" s="39" t="s">
        <v>154</v>
      </c>
    </row>
    <row r="322" spans="1:16" ht="12.75">
      <c r="A322" t="s">
        <v>50</v>
      </c>
      <c s="34" t="s">
        <v>366</v>
      </c>
      <c s="34" t="s">
        <v>156</v>
      </c>
      <c s="35" t="s">
        <v>5</v>
      </c>
      <c s="6" t="s">
        <v>157</v>
      </c>
      <c s="36" t="s">
        <v>54</v>
      </c>
      <c s="37">
        <v>1</v>
      </c>
      <c s="36">
        <v>0</v>
      </c>
      <c s="36">
        <f>ROUND(G322*H322,6)</f>
      </c>
      <c r="L322" s="38">
        <v>0</v>
      </c>
      <c s="32">
        <f>ROUND(ROUND(L322,2)*ROUND(G322,3),2)</f>
      </c>
      <c s="36" t="s">
        <v>62</v>
      </c>
      <c>
        <f>(M322*21)/100</f>
      </c>
      <c t="s">
        <v>28</v>
      </c>
    </row>
    <row r="323" spans="1:5" ht="12.75">
      <c r="A323" s="35" t="s">
        <v>56</v>
      </c>
      <c r="E323" s="39" t="s">
        <v>157</v>
      </c>
    </row>
    <row r="324" spans="1:5" ht="12.75">
      <c r="A324" s="35" t="s">
        <v>57</v>
      </c>
      <c r="E324" s="40" t="s">
        <v>5</v>
      </c>
    </row>
    <row r="325" spans="1:5" ht="89.25">
      <c r="A325" t="s">
        <v>58</v>
      </c>
      <c r="E325" s="39" t="s">
        <v>158</v>
      </c>
    </row>
    <row r="326" spans="1:16" ht="12.75">
      <c r="A326" t="s">
        <v>50</v>
      </c>
      <c s="34" t="s">
        <v>370</v>
      </c>
      <c s="34" t="s">
        <v>160</v>
      </c>
      <c s="35" t="s">
        <v>5</v>
      </c>
      <c s="6" t="s">
        <v>161</v>
      </c>
      <c s="36" t="s">
        <v>54</v>
      </c>
      <c s="37">
        <v>1</v>
      </c>
      <c s="36">
        <v>0</v>
      </c>
      <c s="36">
        <f>ROUND(G326*H326,6)</f>
      </c>
      <c r="L326" s="38">
        <v>0</v>
      </c>
      <c s="32">
        <f>ROUND(ROUND(L326,2)*ROUND(G326,3),2)</f>
      </c>
      <c s="36" t="s">
        <v>55</v>
      </c>
      <c>
        <f>(M326*21)/100</f>
      </c>
      <c t="s">
        <v>28</v>
      </c>
    </row>
    <row r="327" spans="1:5" ht="12.75">
      <c r="A327" s="35" t="s">
        <v>56</v>
      </c>
      <c r="E327" s="39" t="s">
        <v>161</v>
      </c>
    </row>
    <row r="328" spans="1:5" ht="12.75">
      <c r="A328" s="35" t="s">
        <v>57</v>
      </c>
      <c r="E328" s="40" t="s">
        <v>5</v>
      </c>
    </row>
    <row r="329" spans="1:5" ht="191.25">
      <c r="A329" t="s">
        <v>58</v>
      </c>
      <c r="E329" s="39" t="s">
        <v>162</v>
      </c>
    </row>
    <row r="330" spans="1:16" ht="25.5">
      <c r="A330" t="s">
        <v>50</v>
      </c>
      <c s="34" t="s">
        <v>374</v>
      </c>
      <c s="34" t="s">
        <v>164</v>
      </c>
      <c s="35" t="s">
        <v>5</v>
      </c>
      <c s="6" t="s">
        <v>1499</v>
      </c>
      <c s="36" t="s">
        <v>54</v>
      </c>
      <c s="37">
        <v>1</v>
      </c>
      <c s="36">
        <v>0</v>
      </c>
      <c s="36">
        <f>ROUND(G330*H330,6)</f>
      </c>
      <c r="L330" s="38">
        <v>0</v>
      </c>
      <c s="32">
        <f>ROUND(ROUND(L330,2)*ROUND(G330,3),2)</f>
      </c>
      <c s="36" t="s">
        <v>62</v>
      </c>
      <c>
        <f>(M330*21)/100</f>
      </c>
      <c t="s">
        <v>28</v>
      </c>
    </row>
    <row r="331" spans="1:5" ht="25.5">
      <c r="A331" s="35" t="s">
        <v>56</v>
      </c>
      <c r="E331" s="39" t="s">
        <v>1499</v>
      </c>
    </row>
    <row r="332" spans="1:5" ht="12.75">
      <c r="A332" s="35" t="s">
        <v>57</v>
      </c>
      <c r="E332" s="40" t="s">
        <v>5</v>
      </c>
    </row>
    <row r="333" spans="1:5" ht="140.25">
      <c r="A333" t="s">
        <v>58</v>
      </c>
      <c r="E333" s="39" t="s">
        <v>1500</v>
      </c>
    </row>
    <row r="334" spans="1:16" ht="12.75">
      <c r="A334" t="s">
        <v>50</v>
      </c>
      <c s="34" t="s">
        <v>378</v>
      </c>
      <c s="34" t="s">
        <v>1501</v>
      </c>
      <c s="35" t="s">
        <v>5</v>
      </c>
      <c s="6" t="s">
        <v>1502</v>
      </c>
      <c s="36" t="s">
        <v>54</v>
      </c>
      <c s="37">
        <v>1</v>
      </c>
      <c s="36">
        <v>0</v>
      </c>
      <c s="36">
        <f>ROUND(G334*H334,6)</f>
      </c>
      <c r="L334" s="38">
        <v>0</v>
      </c>
      <c s="32">
        <f>ROUND(ROUND(L334,2)*ROUND(G334,3),2)</f>
      </c>
      <c s="36" t="s">
        <v>55</v>
      </c>
      <c>
        <f>(M334*21)/100</f>
      </c>
      <c t="s">
        <v>28</v>
      </c>
    </row>
    <row r="335" spans="1:5" ht="12.75">
      <c r="A335" s="35" t="s">
        <v>56</v>
      </c>
      <c r="E335" s="39" t="s">
        <v>1502</v>
      </c>
    </row>
    <row r="336" spans="1:5" ht="12.75">
      <c r="A336" s="35" t="s">
        <v>57</v>
      </c>
      <c r="E336" s="40" t="s">
        <v>5</v>
      </c>
    </row>
    <row r="337" spans="1:5" ht="191.25">
      <c r="A337" t="s">
        <v>58</v>
      </c>
      <c r="E337" s="39" t="s">
        <v>1503</v>
      </c>
    </row>
    <row r="338" spans="1:16" ht="12.75">
      <c r="A338" t="s">
        <v>50</v>
      </c>
      <c s="34" t="s">
        <v>597</v>
      </c>
      <c s="34" t="s">
        <v>1504</v>
      </c>
      <c s="35" t="s">
        <v>5</v>
      </c>
      <c s="6" t="s">
        <v>1505</v>
      </c>
      <c s="36" t="s">
        <v>54</v>
      </c>
      <c s="37">
        <v>1</v>
      </c>
      <c s="36">
        <v>0</v>
      </c>
      <c s="36">
        <f>ROUND(G338*H338,6)</f>
      </c>
      <c r="L338" s="38">
        <v>0</v>
      </c>
      <c s="32">
        <f>ROUND(ROUND(L338,2)*ROUND(G338,3),2)</f>
      </c>
      <c s="36" t="s">
        <v>55</v>
      </c>
      <c>
        <f>(M338*21)/100</f>
      </c>
      <c t="s">
        <v>28</v>
      </c>
    </row>
    <row r="339" spans="1:5" ht="12.75">
      <c r="A339" s="35" t="s">
        <v>56</v>
      </c>
      <c r="E339" s="39" t="s">
        <v>1505</v>
      </c>
    </row>
    <row r="340" spans="1:5" ht="12.75">
      <c r="A340" s="35" t="s">
        <v>57</v>
      </c>
      <c r="E340" s="40" t="s">
        <v>5</v>
      </c>
    </row>
    <row r="341" spans="1:5" ht="89.25">
      <c r="A341" t="s">
        <v>58</v>
      </c>
      <c r="E341" s="39" t="s">
        <v>1506</v>
      </c>
    </row>
    <row r="342" spans="1:13" ht="12.75">
      <c r="A342" t="s">
        <v>47</v>
      </c>
      <c r="C342" s="31" t="s">
        <v>1509</v>
      </c>
      <c r="E342" s="33" t="s">
        <v>1510</v>
      </c>
      <c r="J342" s="32">
        <f>0</f>
      </c>
      <c s="32">
        <f>0</f>
      </c>
      <c s="32">
        <f>0+L343+L347+L351+L355+L359+L363+L367+L371+L375+L379+L383+L387+L391+L395+L399+L403+L407+L411+L415</f>
      </c>
      <c s="32">
        <f>0+M343+M347+M351+M355+M359+M363+M367+M371+M375+M379+M383+M387+M391+M395+M399+M403+M407+M411+M415</f>
      </c>
    </row>
    <row r="343" spans="1:16" ht="12.75">
      <c r="A343" t="s">
        <v>50</v>
      </c>
      <c s="34" t="s">
        <v>598</v>
      </c>
      <c s="34" t="s">
        <v>723</v>
      </c>
      <c s="35" t="s">
        <v>5</v>
      </c>
      <c s="6" t="s">
        <v>724</v>
      </c>
      <c s="36" t="s">
        <v>54</v>
      </c>
      <c s="37">
        <v>1</v>
      </c>
      <c s="36">
        <v>0</v>
      </c>
      <c s="36">
        <f>ROUND(G343*H343,6)</f>
      </c>
      <c r="L343" s="38">
        <v>0</v>
      </c>
      <c s="32">
        <f>ROUND(ROUND(L343,2)*ROUND(G343,3),2)</f>
      </c>
      <c s="36" t="s">
        <v>55</v>
      </c>
      <c>
        <f>(M343*21)/100</f>
      </c>
      <c t="s">
        <v>28</v>
      </c>
    </row>
    <row r="344" spans="1:5" ht="12.75">
      <c r="A344" s="35" t="s">
        <v>56</v>
      </c>
      <c r="E344" s="39" t="s">
        <v>724</v>
      </c>
    </row>
    <row r="345" spans="1:5" ht="12.75">
      <c r="A345" s="35" t="s">
        <v>57</v>
      </c>
      <c r="E345" s="40" t="s">
        <v>5</v>
      </c>
    </row>
    <row r="346" spans="1:5" ht="140.25">
      <c r="A346" t="s">
        <v>58</v>
      </c>
      <c r="E346" s="39" t="s">
        <v>725</v>
      </c>
    </row>
    <row r="347" spans="1:16" ht="12.75">
      <c r="A347" t="s">
        <v>50</v>
      </c>
      <c s="34" t="s">
        <v>382</v>
      </c>
      <c s="34" t="s">
        <v>119</v>
      </c>
      <c s="35" t="s">
        <v>5</v>
      </c>
      <c s="6" t="s">
        <v>1250</v>
      </c>
      <c s="36" t="s">
        <v>54</v>
      </c>
      <c s="37">
        <v>1</v>
      </c>
      <c s="36">
        <v>0</v>
      </c>
      <c s="36">
        <f>ROUND(G347*H347,6)</f>
      </c>
      <c r="L347" s="38">
        <v>0</v>
      </c>
      <c s="32">
        <f>ROUND(ROUND(L347,2)*ROUND(G347,3),2)</f>
      </c>
      <c s="36" t="s">
        <v>62</v>
      </c>
      <c>
        <f>(M347*21)/100</f>
      </c>
      <c t="s">
        <v>28</v>
      </c>
    </row>
    <row r="348" spans="1:5" ht="12.75">
      <c r="A348" s="35" t="s">
        <v>56</v>
      </c>
      <c r="E348" s="39" t="s">
        <v>1250</v>
      </c>
    </row>
    <row r="349" spans="1:5" ht="12.75">
      <c r="A349" s="35" t="s">
        <v>57</v>
      </c>
      <c r="E349" s="40" t="s">
        <v>5</v>
      </c>
    </row>
    <row r="350" spans="1:5" ht="89.25">
      <c r="A350" t="s">
        <v>58</v>
      </c>
      <c r="E350" s="39" t="s">
        <v>1251</v>
      </c>
    </row>
    <row r="351" spans="1:16" ht="12.75">
      <c r="A351" t="s">
        <v>50</v>
      </c>
      <c s="34" t="s">
        <v>386</v>
      </c>
      <c s="34" t="s">
        <v>1071</v>
      </c>
      <c s="35" t="s">
        <v>5</v>
      </c>
      <c s="6" t="s">
        <v>1072</v>
      </c>
      <c s="36" t="s">
        <v>54</v>
      </c>
      <c s="37">
        <v>2</v>
      </c>
      <c s="36">
        <v>0</v>
      </c>
      <c s="36">
        <f>ROUND(G351*H351,6)</f>
      </c>
      <c r="L351" s="38">
        <v>0</v>
      </c>
      <c s="32">
        <f>ROUND(ROUND(L351,2)*ROUND(G351,3),2)</f>
      </c>
      <c s="36" t="s">
        <v>55</v>
      </c>
      <c>
        <f>(M351*21)/100</f>
      </c>
      <c t="s">
        <v>28</v>
      </c>
    </row>
    <row r="352" spans="1:5" ht="12.75">
      <c r="A352" s="35" t="s">
        <v>56</v>
      </c>
      <c r="E352" s="39" t="s">
        <v>1072</v>
      </c>
    </row>
    <row r="353" spans="1:5" ht="12.75">
      <c r="A353" s="35" t="s">
        <v>57</v>
      </c>
      <c r="E353" s="40" t="s">
        <v>5</v>
      </c>
    </row>
    <row r="354" spans="1:5" ht="191.25">
      <c r="A354" t="s">
        <v>58</v>
      </c>
      <c r="E354" s="39" t="s">
        <v>1073</v>
      </c>
    </row>
    <row r="355" spans="1:16" ht="12.75">
      <c r="A355" t="s">
        <v>50</v>
      </c>
      <c s="34" t="s">
        <v>390</v>
      </c>
      <c s="34" t="s">
        <v>127</v>
      </c>
      <c s="35" t="s">
        <v>5</v>
      </c>
      <c s="6" t="s">
        <v>1075</v>
      </c>
      <c s="36" t="s">
        <v>54</v>
      </c>
      <c s="37">
        <v>2</v>
      </c>
      <c s="36">
        <v>0</v>
      </c>
      <c s="36">
        <f>ROUND(G355*H355,6)</f>
      </c>
      <c r="L355" s="38">
        <v>0</v>
      </c>
      <c s="32">
        <f>ROUND(ROUND(L355,2)*ROUND(G355,3),2)</f>
      </c>
      <c s="36" t="s">
        <v>62</v>
      </c>
      <c>
        <f>(M355*21)/100</f>
      </c>
      <c t="s">
        <v>28</v>
      </c>
    </row>
    <row r="356" spans="1:5" ht="12.75">
      <c r="A356" s="35" t="s">
        <v>56</v>
      </c>
      <c r="E356" s="39" t="s">
        <v>1075</v>
      </c>
    </row>
    <row r="357" spans="1:5" ht="12.75">
      <c r="A357" s="35" t="s">
        <v>57</v>
      </c>
      <c r="E357" s="40" t="s">
        <v>5</v>
      </c>
    </row>
    <row r="358" spans="1:5" ht="89.25">
      <c r="A358" t="s">
        <v>58</v>
      </c>
      <c r="E358" s="39" t="s">
        <v>1076</v>
      </c>
    </row>
    <row r="359" spans="1:16" ht="12.75">
      <c r="A359" t="s">
        <v>50</v>
      </c>
      <c s="34" t="s">
        <v>394</v>
      </c>
      <c s="34" t="s">
        <v>690</v>
      </c>
      <c s="35" t="s">
        <v>5</v>
      </c>
      <c s="6" t="s">
        <v>691</v>
      </c>
      <c s="36" t="s">
        <v>54</v>
      </c>
      <c s="37">
        <v>9</v>
      </c>
      <c s="36">
        <v>0</v>
      </c>
      <c s="36">
        <f>ROUND(G359*H359,6)</f>
      </c>
      <c r="L359" s="38">
        <v>0</v>
      </c>
      <c s="32">
        <f>ROUND(ROUND(L359,2)*ROUND(G359,3),2)</f>
      </c>
      <c s="36" t="s">
        <v>55</v>
      </c>
      <c>
        <f>(M359*21)/100</f>
      </c>
      <c t="s">
        <v>28</v>
      </c>
    </row>
    <row r="360" spans="1:5" ht="12.75">
      <c r="A360" s="35" t="s">
        <v>56</v>
      </c>
      <c r="E360" s="39" t="s">
        <v>691</v>
      </c>
    </row>
    <row r="361" spans="1:5" ht="12.75">
      <c r="A361" s="35" t="s">
        <v>57</v>
      </c>
      <c r="E361" s="40" t="s">
        <v>5</v>
      </c>
    </row>
    <row r="362" spans="1:5" ht="191.25">
      <c r="A362" t="s">
        <v>58</v>
      </c>
      <c r="E362" s="39" t="s">
        <v>692</v>
      </c>
    </row>
    <row r="363" spans="1:16" ht="12.75">
      <c r="A363" t="s">
        <v>50</v>
      </c>
      <c s="34" t="s">
        <v>398</v>
      </c>
      <c s="34" t="s">
        <v>152</v>
      </c>
      <c s="35" t="s">
        <v>5</v>
      </c>
      <c s="6" t="s">
        <v>1497</v>
      </c>
      <c s="36" t="s">
        <v>54</v>
      </c>
      <c s="37">
        <v>9</v>
      </c>
      <c s="36">
        <v>0</v>
      </c>
      <c s="36">
        <f>ROUND(G363*H363,6)</f>
      </c>
      <c r="L363" s="38">
        <v>0</v>
      </c>
      <c s="32">
        <f>ROUND(ROUND(L363,2)*ROUND(G363,3),2)</f>
      </c>
      <c s="36" t="s">
        <v>62</v>
      </c>
      <c>
        <f>(M363*21)/100</f>
      </c>
      <c t="s">
        <v>28</v>
      </c>
    </row>
    <row r="364" spans="1:5" ht="12.75">
      <c r="A364" s="35" t="s">
        <v>56</v>
      </c>
      <c r="E364" s="39" t="s">
        <v>1497</v>
      </c>
    </row>
    <row r="365" spans="1:5" ht="12.75">
      <c r="A365" s="35" t="s">
        <v>57</v>
      </c>
      <c r="E365" s="40" t="s">
        <v>5</v>
      </c>
    </row>
    <row r="366" spans="1:5" ht="89.25">
      <c r="A366" t="s">
        <v>58</v>
      </c>
      <c r="E366" s="39" t="s">
        <v>1498</v>
      </c>
    </row>
    <row r="367" spans="1:16" ht="12.75">
      <c r="A367" t="s">
        <v>50</v>
      </c>
      <c s="34" t="s">
        <v>615</v>
      </c>
      <c s="34" t="s">
        <v>1071</v>
      </c>
      <c s="35" t="s">
        <v>51</v>
      </c>
      <c s="6" t="s">
        <v>1072</v>
      </c>
      <c s="36" t="s">
        <v>54</v>
      </c>
      <c s="37">
        <v>8</v>
      </c>
      <c s="36">
        <v>0</v>
      </c>
      <c s="36">
        <f>ROUND(G367*H367,6)</f>
      </c>
      <c r="L367" s="38">
        <v>0</v>
      </c>
      <c s="32">
        <f>ROUND(ROUND(L367,2)*ROUND(G367,3),2)</f>
      </c>
      <c s="36" t="s">
        <v>55</v>
      </c>
      <c>
        <f>(M367*21)/100</f>
      </c>
      <c t="s">
        <v>28</v>
      </c>
    </row>
    <row r="368" spans="1:5" ht="12.75">
      <c r="A368" s="35" t="s">
        <v>56</v>
      </c>
      <c r="E368" s="39" t="s">
        <v>1072</v>
      </c>
    </row>
    <row r="369" spans="1:5" ht="12.75">
      <c r="A369" s="35" t="s">
        <v>57</v>
      </c>
      <c r="E369" s="40" t="s">
        <v>5</v>
      </c>
    </row>
    <row r="370" spans="1:5" ht="191.25">
      <c r="A370" t="s">
        <v>58</v>
      </c>
      <c r="E370" s="39" t="s">
        <v>1073</v>
      </c>
    </row>
    <row r="371" spans="1:16" ht="12.75">
      <c r="A371" t="s">
        <v>50</v>
      </c>
      <c s="34" t="s">
        <v>619</v>
      </c>
      <c s="34" t="s">
        <v>1141</v>
      </c>
      <c s="35" t="s">
        <v>5</v>
      </c>
      <c s="6" t="s">
        <v>1142</v>
      </c>
      <c s="36" t="s">
        <v>54</v>
      </c>
      <c s="37">
        <v>8</v>
      </c>
      <c s="36">
        <v>0</v>
      </c>
      <c s="36">
        <f>ROUND(G371*H371,6)</f>
      </c>
      <c r="L371" s="38">
        <v>0</v>
      </c>
      <c s="32">
        <f>ROUND(ROUND(L371,2)*ROUND(G371,3),2)</f>
      </c>
      <c s="36" t="s">
        <v>55</v>
      </c>
      <c>
        <f>(M371*21)/100</f>
      </c>
      <c t="s">
        <v>28</v>
      </c>
    </row>
    <row r="372" spans="1:5" ht="12.75">
      <c r="A372" s="35" t="s">
        <v>56</v>
      </c>
      <c r="E372" s="39" t="s">
        <v>1142</v>
      </c>
    </row>
    <row r="373" spans="1:5" ht="12.75">
      <c r="A373" s="35" t="s">
        <v>57</v>
      </c>
      <c r="E373" s="40" t="s">
        <v>5</v>
      </c>
    </row>
    <row r="374" spans="1:5" ht="89.25">
      <c r="A374" t="s">
        <v>58</v>
      </c>
      <c r="E374" s="39" t="s">
        <v>1143</v>
      </c>
    </row>
    <row r="375" spans="1:16" ht="12.75">
      <c r="A375" t="s">
        <v>50</v>
      </c>
      <c s="34" t="s">
        <v>622</v>
      </c>
      <c s="34" t="s">
        <v>141</v>
      </c>
      <c s="35" t="s">
        <v>5</v>
      </c>
      <c s="6" t="s">
        <v>142</v>
      </c>
      <c s="36" t="s">
        <v>54</v>
      </c>
      <c s="37">
        <v>1</v>
      </c>
      <c s="36">
        <v>0</v>
      </c>
      <c s="36">
        <f>ROUND(G375*H375,6)</f>
      </c>
      <c r="L375" s="38">
        <v>0</v>
      </c>
      <c s="32">
        <f>ROUND(ROUND(L375,2)*ROUND(G375,3),2)</f>
      </c>
      <c s="36" t="s">
        <v>55</v>
      </c>
      <c>
        <f>(M375*21)/100</f>
      </c>
      <c t="s">
        <v>28</v>
      </c>
    </row>
    <row r="376" spans="1:5" ht="12.75">
      <c r="A376" s="35" t="s">
        <v>56</v>
      </c>
      <c r="E376" s="39" t="s">
        <v>142</v>
      </c>
    </row>
    <row r="377" spans="1:5" ht="12.75">
      <c r="A377" s="35" t="s">
        <v>57</v>
      </c>
      <c r="E377" s="40" t="s">
        <v>5</v>
      </c>
    </row>
    <row r="378" spans="1:5" ht="191.25">
      <c r="A378" t="s">
        <v>58</v>
      </c>
      <c r="E378" s="39" t="s">
        <v>143</v>
      </c>
    </row>
    <row r="379" spans="1:16" ht="12.75">
      <c r="A379" t="s">
        <v>50</v>
      </c>
      <c s="34" t="s">
        <v>624</v>
      </c>
      <c s="34" t="s">
        <v>145</v>
      </c>
      <c s="35" t="s">
        <v>5</v>
      </c>
      <c s="6" t="s">
        <v>146</v>
      </c>
      <c s="36" t="s">
        <v>54</v>
      </c>
      <c s="37">
        <v>1</v>
      </c>
      <c s="36">
        <v>0</v>
      </c>
      <c s="36">
        <f>ROUND(G379*H379,6)</f>
      </c>
      <c r="L379" s="38">
        <v>0</v>
      </c>
      <c s="32">
        <f>ROUND(ROUND(L379,2)*ROUND(G379,3),2)</f>
      </c>
      <c s="36" t="s">
        <v>55</v>
      </c>
      <c>
        <f>(M379*21)/100</f>
      </c>
      <c t="s">
        <v>28</v>
      </c>
    </row>
    <row r="380" spans="1:5" ht="12.75">
      <c r="A380" s="35" t="s">
        <v>56</v>
      </c>
      <c r="E380" s="39" t="s">
        <v>146</v>
      </c>
    </row>
    <row r="381" spans="1:5" ht="12.75">
      <c r="A381" s="35" t="s">
        <v>57</v>
      </c>
      <c r="E381" s="40" t="s">
        <v>5</v>
      </c>
    </row>
    <row r="382" spans="1:5" ht="89.25">
      <c r="A382" t="s">
        <v>58</v>
      </c>
      <c r="E382" s="39" t="s">
        <v>147</v>
      </c>
    </row>
    <row r="383" spans="1:16" ht="12.75">
      <c r="A383" t="s">
        <v>50</v>
      </c>
      <c s="34" t="s">
        <v>1049</v>
      </c>
      <c s="34" t="s">
        <v>149</v>
      </c>
      <c s="35" t="s">
        <v>5</v>
      </c>
      <c s="6" t="s">
        <v>142</v>
      </c>
      <c s="36" t="s">
        <v>54</v>
      </c>
      <c s="37">
        <v>2</v>
      </c>
      <c s="36">
        <v>0</v>
      </c>
      <c s="36">
        <f>ROUND(G383*H383,6)</f>
      </c>
      <c r="L383" s="38">
        <v>0</v>
      </c>
      <c s="32">
        <f>ROUND(ROUND(L383,2)*ROUND(G383,3),2)</f>
      </c>
      <c s="36" t="s">
        <v>55</v>
      </c>
      <c>
        <f>(M383*21)/100</f>
      </c>
      <c t="s">
        <v>28</v>
      </c>
    </row>
    <row r="384" spans="1:5" ht="12.75">
      <c r="A384" s="35" t="s">
        <v>56</v>
      </c>
      <c r="E384" s="39" t="s">
        <v>142</v>
      </c>
    </row>
    <row r="385" spans="1:5" ht="12.75">
      <c r="A385" s="35" t="s">
        <v>57</v>
      </c>
      <c r="E385" s="40" t="s">
        <v>5</v>
      </c>
    </row>
    <row r="386" spans="1:5" ht="191.25">
      <c r="A386" t="s">
        <v>58</v>
      </c>
      <c r="E386" s="39" t="s">
        <v>150</v>
      </c>
    </row>
    <row r="387" spans="1:16" ht="12.75">
      <c r="A387" t="s">
        <v>50</v>
      </c>
      <c s="34" t="s">
        <v>628</v>
      </c>
      <c s="34" t="s">
        <v>1053</v>
      </c>
      <c s="35" t="s">
        <v>5</v>
      </c>
      <c s="6" t="s">
        <v>153</v>
      </c>
      <c s="36" t="s">
        <v>54</v>
      </c>
      <c s="37">
        <v>1</v>
      </c>
      <c s="36">
        <v>0</v>
      </c>
      <c s="36">
        <f>ROUND(G387*H387,6)</f>
      </c>
      <c r="L387" s="38">
        <v>0</v>
      </c>
      <c s="32">
        <f>ROUND(ROUND(L387,2)*ROUND(G387,3),2)</f>
      </c>
      <c s="36" t="s">
        <v>62</v>
      </c>
      <c>
        <f>(M387*21)/100</f>
      </c>
      <c t="s">
        <v>28</v>
      </c>
    </row>
    <row r="388" spans="1:5" ht="12.75">
      <c r="A388" s="35" t="s">
        <v>56</v>
      </c>
      <c r="E388" s="39" t="s">
        <v>153</v>
      </c>
    </row>
    <row r="389" spans="1:5" ht="12.75">
      <c r="A389" s="35" t="s">
        <v>57</v>
      </c>
      <c r="E389" s="40" t="s">
        <v>5</v>
      </c>
    </row>
    <row r="390" spans="1:5" ht="89.25">
      <c r="A390" t="s">
        <v>58</v>
      </c>
      <c r="E390" s="39" t="s">
        <v>154</v>
      </c>
    </row>
    <row r="391" spans="1:16" ht="12.75">
      <c r="A391" t="s">
        <v>50</v>
      </c>
      <c s="34" t="s">
        <v>459</v>
      </c>
      <c s="34" t="s">
        <v>156</v>
      </c>
      <c s="35" t="s">
        <v>5</v>
      </c>
      <c s="6" t="s">
        <v>157</v>
      </c>
      <c s="36" t="s">
        <v>54</v>
      </c>
      <c s="37">
        <v>1</v>
      </c>
      <c s="36">
        <v>0</v>
      </c>
      <c s="36">
        <f>ROUND(G391*H391,6)</f>
      </c>
      <c r="L391" s="38">
        <v>0</v>
      </c>
      <c s="32">
        <f>ROUND(ROUND(L391,2)*ROUND(G391,3),2)</f>
      </c>
      <c s="36" t="s">
        <v>62</v>
      </c>
      <c>
        <f>(M391*21)/100</f>
      </c>
      <c t="s">
        <v>28</v>
      </c>
    </row>
    <row r="392" spans="1:5" ht="12.75">
      <c r="A392" s="35" t="s">
        <v>56</v>
      </c>
      <c r="E392" s="39" t="s">
        <v>157</v>
      </c>
    </row>
    <row r="393" spans="1:5" ht="12.75">
      <c r="A393" s="35" t="s">
        <v>57</v>
      </c>
      <c r="E393" s="40" t="s">
        <v>5</v>
      </c>
    </row>
    <row r="394" spans="1:5" ht="89.25">
      <c r="A394" t="s">
        <v>58</v>
      </c>
      <c r="E394" s="39" t="s">
        <v>158</v>
      </c>
    </row>
    <row r="395" spans="1:16" ht="12.75">
      <c r="A395" t="s">
        <v>50</v>
      </c>
      <c s="34" t="s">
        <v>463</v>
      </c>
      <c s="34" t="s">
        <v>160</v>
      </c>
      <c s="35" t="s">
        <v>5</v>
      </c>
      <c s="6" t="s">
        <v>161</v>
      </c>
      <c s="36" t="s">
        <v>54</v>
      </c>
      <c s="37">
        <v>2</v>
      </c>
      <c s="36">
        <v>0</v>
      </c>
      <c s="36">
        <f>ROUND(G395*H395,6)</f>
      </c>
      <c r="L395" s="38">
        <v>0</v>
      </c>
      <c s="32">
        <f>ROUND(ROUND(L395,2)*ROUND(G395,3),2)</f>
      </c>
      <c s="36" t="s">
        <v>55</v>
      </c>
      <c>
        <f>(M395*21)/100</f>
      </c>
      <c t="s">
        <v>28</v>
      </c>
    </row>
    <row r="396" spans="1:5" ht="12.75">
      <c r="A396" s="35" t="s">
        <v>56</v>
      </c>
      <c r="E396" s="39" t="s">
        <v>161</v>
      </c>
    </row>
    <row r="397" spans="1:5" ht="12.75">
      <c r="A397" s="35" t="s">
        <v>57</v>
      </c>
      <c r="E397" s="40" t="s">
        <v>5</v>
      </c>
    </row>
    <row r="398" spans="1:5" ht="191.25">
      <c r="A398" t="s">
        <v>58</v>
      </c>
      <c r="E398" s="39" t="s">
        <v>162</v>
      </c>
    </row>
    <row r="399" spans="1:16" ht="25.5">
      <c r="A399" t="s">
        <v>50</v>
      </c>
      <c s="34" t="s">
        <v>632</v>
      </c>
      <c s="34" t="s">
        <v>164</v>
      </c>
      <c s="35" t="s">
        <v>5</v>
      </c>
      <c s="6" t="s">
        <v>1499</v>
      </c>
      <c s="36" t="s">
        <v>54</v>
      </c>
      <c s="37">
        <v>2</v>
      </c>
      <c s="36">
        <v>0</v>
      </c>
      <c s="36">
        <f>ROUND(G399*H399,6)</f>
      </c>
      <c r="L399" s="38">
        <v>0</v>
      </c>
      <c s="32">
        <f>ROUND(ROUND(L399,2)*ROUND(G399,3),2)</f>
      </c>
      <c s="36" t="s">
        <v>62</v>
      </c>
      <c>
        <f>(M399*21)/100</f>
      </c>
      <c t="s">
        <v>28</v>
      </c>
    </row>
    <row r="400" spans="1:5" ht="25.5">
      <c r="A400" s="35" t="s">
        <v>56</v>
      </c>
      <c r="E400" s="39" t="s">
        <v>1499</v>
      </c>
    </row>
    <row r="401" spans="1:5" ht="12.75">
      <c r="A401" s="35" t="s">
        <v>57</v>
      </c>
      <c r="E401" s="40" t="s">
        <v>5</v>
      </c>
    </row>
    <row r="402" spans="1:5" ht="140.25">
      <c r="A402" t="s">
        <v>58</v>
      </c>
      <c r="E402" s="39" t="s">
        <v>1500</v>
      </c>
    </row>
    <row r="403" spans="1:16" ht="12.75">
      <c r="A403" t="s">
        <v>50</v>
      </c>
      <c s="34" t="s">
        <v>634</v>
      </c>
      <c s="34" t="s">
        <v>1501</v>
      </c>
      <c s="35" t="s">
        <v>5</v>
      </c>
      <c s="6" t="s">
        <v>1502</v>
      </c>
      <c s="36" t="s">
        <v>54</v>
      </c>
      <c s="37">
        <v>1</v>
      </c>
      <c s="36">
        <v>0</v>
      </c>
      <c s="36">
        <f>ROUND(G403*H403,6)</f>
      </c>
      <c r="L403" s="38">
        <v>0</v>
      </c>
      <c s="32">
        <f>ROUND(ROUND(L403,2)*ROUND(G403,3),2)</f>
      </c>
      <c s="36" t="s">
        <v>55</v>
      </c>
      <c>
        <f>(M403*21)/100</f>
      </c>
      <c t="s">
        <v>28</v>
      </c>
    </row>
    <row r="404" spans="1:5" ht="12.75">
      <c r="A404" s="35" t="s">
        <v>56</v>
      </c>
      <c r="E404" s="39" t="s">
        <v>1502</v>
      </c>
    </row>
    <row r="405" spans="1:5" ht="12.75">
      <c r="A405" s="35" t="s">
        <v>57</v>
      </c>
      <c r="E405" s="40" t="s">
        <v>5</v>
      </c>
    </row>
    <row r="406" spans="1:5" ht="191.25">
      <c r="A406" t="s">
        <v>58</v>
      </c>
      <c r="E406" s="39" t="s">
        <v>1503</v>
      </c>
    </row>
    <row r="407" spans="1:16" ht="12.75">
      <c r="A407" t="s">
        <v>50</v>
      </c>
      <c s="34" t="s">
        <v>587</v>
      </c>
      <c s="34" t="s">
        <v>1504</v>
      </c>
      <c s="35" t="s">
        <v>5</v>
      </c>
      <c s="6" t="s">
        <v>1505</v>
      </c>
      <c s="36" t="s">
        <v>54</v>
      </c>
      <c s="37">
        <v>1</v>
      </c>
      <c s="36">
        <v>0</v>
      </c>
      <c s="36">
        <f>ROUND(G407*H407,6)</f>
      </c>
      <c r="L407" s="38">
        <v>0</v>
      </c>
      <c s="32">
        <f>ROUND(ROUND(L407,2)*ROUND(G407,3),2)</f>
      </c>
      <c s="36" t="s">
        <v>55</v>
      </c>
      <c>
        <f>(M407*21)/100</f>
      </c>
      <c t="s">
        <v>28</v>
      </c>
    </row>
    <row r="408" spans="1:5" ht="12.75">
      <c r="A408" s="35" t="s">
        <v>56</v>
      </c>
      <c r="E408" s="39" t="s">
        <v>1505</v>
      </c>
    </row>
    <row r="409" spans="1:5" ht="12.75">
      <c r="A409" s="35" t="s">
        <v>57</v>
      </c>
      <c r="E409" s="40" t="s">
        <v>5</v>
      </c>
    </row>
    <row r="410" spans="1:5" ht="89.25">
      <c r="A410" t="s">
        <v>58</v>
      </c>
      <c r="E410" s="39" t="s">
        <v>1506</v>
      </c>
    </row>
    <row r="411" spans="1:16" ht="12.75">
      <c r="A411" t="s">
        <v>50</v>
      </c>
      <c s="34" t="s">
        <v>1063</v>
      </c>
      <c s="34" t="s">
        <v>1145</v>
      </c>
      <c s="35" t="s">
        <v>5</v>
      </c>
      <c s="6" t="s">
        <v>1146</v>
      </c>
      <c s="36" t="s">
        <v>54</v>
      </c>
      <c s="37">
        <v>1</v>
      </c>
      <c s="36">
        <v>0</v>
      </c>
      <c s="36">
        <f>ROUND(G411*H411,6)</f>
      </c>
      <c r="L411" s="38">
        <v>0</v>
      </c>
      <c s="32">
        <f>ROUND(ROUND(L411,2)*ROUND(G411,3),2)</f>
      </c>
      <c s="36" t="s">
        <v>55</v>
      </c>
      <c>
        <f>(M411*21)/100</f>
      </c>
      <c t="s">
        <v>28</v>
      </c>
    </row>
    <row r="412" spans="1:5" ht="12.75">
      <c r="A412" s="35" t="s">
        <v>56</v>
      </c>
      <c r="E412" s="39" t="s">
        <v>1146</v>
      </c>
    </row>
    <row r="413" spans="1:5" ht="12.75">
      <c r="A413" s="35" t="s">
        <v>57</v>
      </c>
      <c r="E413" s="40" t="s">
        <v>5</v>
      </c>
    </row>
    <row r="414" spans="1:5" ht="191.25">
      <c r="A414" t="s">
        <v>58</v>
      </c>
      <c r="E414" s="39" t="s">
        <v>1147</v>
      </c>
    </row>
    <row r="415" spans="1:16" ht="12.75">
      <c r="A415" t="s">
        <v>50</v>
      </c>
      <c s="34" t="s">
        <v>1064</v>
      </c>
      <c s="34" t="s">
        <v>1149</v>
      </c>
      <c s="35" t="s">
        <v>5</v>
      </c>
      <c s="6" t="s">
        <v>1150</v>
      </c>
      <c s="36" t="s">
        <v>54</v>
      </c>
      <c s="37">
        <v>1</v>
      </c>
      <c s="36">
        <v>0</v>
      </c>
      <c s="36">
        <f>ROUND(G415*H415,6)</f>
      </c>
      <c r="L415" s="38">
        <v>0</v>
      </c>
      <c s="32">
        <f>ROUND(ROUND(L415,2)*ROUND(G415,3),2)</f>
      </c>
      <c s="36" t="s">
        <v>55</v>
      </c>
      <c>
        <f>(M415*21)/100</f>
      </c>
      <c t="s">
        <v>28</v>
      </c>
    </row>
    <row r="416" spans="1:5" ht="12.75">
      <c r="A416" s="35" t="s">
        <v>56</v>
      </c>
      <c r="E416" s="39" t="s">
        <v>1150</v>
      </c>
    </row>
    <row r="417" spans="1:5" ht="12.75">
      <c r="A417" s="35" t="s">
        <v>57</v>
      </c>
      <c r="E417" s="40" t="s">
        <v>5</v>
      </c>
    </row>
    <row r="418" spans="1:5" ht="89.25">
      <c r="A418" t="s">
        <v>58</v>
      </c>
      <c r="E418" s="39" t="s">
        <v>1151</v>
      </c>
    </row>
    <row r="419" spans="1:13" ht="12.75">
      <c r="A419" t="s">
        <v>47</v>
      </c>
      <c r="C419" s="31" t="s">
        <v>1511</v>
      </c>
      <c r="E419" s="33" t="s">
        <v>1512</v>
      </c>
      <c r="J419" s="32">
        <f>0</f>
      </c>
      <c s="32">
        <f>0</f>
      </c>
      <c s="32">
        <f>0+L420+L424+L428+L432+L436+L440+L444+L448+L452+L456+L460+L464+L468+L472+L476+L480+L484</f>
      </c>
      <c s="32">
        <f>0+M420+M424+M428+M432+M436+M440+M444+M448+M452+M456+M460+M464+M468+M472+M476+M480+M484</f>
      </c>
    </row>
    <row r="420" spans="1:16" ht="12.75">
      <c r="A420" t="s">
        <v>50</v>
      </c>
      <c s="34" t="s">
        <v>1068</v>
      </c>
      <c s="34" t="s">
        <v>723</v>
      </c>
      <c s="35" t="s">
        <v>5</v>
      </c>
      <c s="6" t="s">
        <v>724</v>
      </c>
      <c s="36" t="s">
        <v>54</v>
      </c>
      <c s="37">
        <v>1</v>
      </c>
      <c s="36">
        <v>0</v>
      </c>
      <c s="36">
        <f>ROUND(G420*H420,6)</f>
      </c>
      <c r="L420" s="38">
        <v>0</v>
      </c>
      <c s="32">
        <f>ROUND(ROUND(L420,2)*ROUND(G420,3),2)</f>
      </c>
      <c s="36" t="s">
        <v>55</v>
      </c>
      <c>
        <f>(M420*21)/100</f>
      </c>
      <c t="s">
        <v>28</v>
      </c>
    </row>
    <row r="421" spans="1:5" ht="12.75">
      <c r="A421" s="35" t="s">
        <v>56</v>
      </c>
      <c r="E421" s="39" t="s">
        <v>724</v>
      </c>
    </row>
    <row r="422" spans="1:5" ht="12.75">
      <c r="A422" s="35" t="s">
        <v>57</v>
      </c>
      <c r="E422" s="40" t="s">
        <v>5</v>
      </c>
    </row>
    <row r="423" spans="1:5" ht="140.25">
      <c r="A423" t="s">
        <v>58</v>
      </c>
      <c r="E423" s="39" t="s">
        <v>725</v>
      </c>
    </row>
    <row r="424" spans="1:16" ht="12.75">
      <c r="A424" t="s">
        <v>50</v>
      </c>
      <c s="34" t="s">
        <v>1069</v>
      </c>
      <c s="34" t="s">
        <v>119</v>
      </c>
      <c s="35" t="s">
        <v>5</v>
      </c>
      <c s="6" t="s">
        <v>1250</v>
      </c>
      <c s="36" t="s">
        <v>54</v>
      </c>
      <c s="37">
        <v>1</v>
      </c>
      <c s="36">
        <v>0</v>
      </c>
      <c s="36">
        <f>ROUND(G424*H424,6)</f>
      </c>
      <c r="L424" s="38">
        <v>0</v>
      </c>
      <c s="32">
        <f>ROUND(ROUND(L424,2)*ROUND(G424,3),2)</f>
      </c>
      <c s="36" t="s">
        <v>62</v>
      </c>
      <c>
        <f>(M424*21)/100</f>
      </c>
      <c t="s">
        <v>28</v>
      </c>
    </row>
    <row r="425" spans="1:5" ht="12.75">
      <c r="A425" s="35" t="s">
        <v>56</v>
      </c>
      <c r="E425" s="39" t="s">
        <v>1250</v>
      </c>
    </row>
    <row r="426" spans="1:5" ht="12.75">
      <c r="A426" s="35" t="s">
        <v>57</v>
      </c>
      <c r="E426" s="40" t="s">
        <v>5</v>
      </c>
    </row>
    <row r="427" spans="1:5" ht="89.25">
      <c r="A427" t="s">
        <v>58</v>
      </c>
      <c r="E427" s="39" t="s">
        <v>1251</v>
      </c>
    </row>
    <row r="428" spans="1:16" ht="12.75">
      <c r="A428" t="s">
        <v>50</v>
      </c>
      <c s="34" t="s">
        <v>1070</v>
      </c>
      <c s="34" t="s">
        <v>1071</v>
      </c>
      <c s="35" t="s">
        <v>5</v>
      </c>
      <c s="6" t="s">
        <v>1072</v>
      </c>
      <c s="36" t="s">
        <v>54</v>
      </c>
      <c s="37">
        <v>2</v>
      </c>
      <c s="36">
        <v>0</v>
      </c>
      <c s="36">
        <f>ROUND(G428*H428,6)</f>
      </c>
      <c r="L428" s="38">
        <v>0</v>
      </c>
      <c s="32">
        <f>ROUND(ROUND(L428,2)*ROUND(G428,3),2)</f>
      </c>
      <c s="36" t="s">
        <v>55</v>
      </c>
      <c>
        <f>(M428*21)/100</f>
      </c>
      <c t="s">
        <v>28</v>
      </c>
    </row>
    <row r="429" spans="1:5" ht="12.75">
      <c r="A429" s="35" t="s">
        <v>56</v>
      </c>
      <c r="E429" s="39" t="s">
        <v>1072</v>
      </c>
    </row>
    <row r="430" spans="1:5" ht="12.75">
      <c r="A430" s="35" t="s">
        <v>57</v>
      </c>
      <c r="E430" s="40" t="s">
        <v>5</v>
      </c>
    </row>
    <row r="431" spans="1:5" ht="191.25">
      <c r="A431" t="s">
        <v>58</v>
      </c>
      <c r="E431" s="39" t="s">
        <v>1073</v>
      </c>
    </row>
    <row r="432" spans="1:16" ht="12.75">
      <c r="A432" t="s">
        <v>50</v>
      </c>
      <c s="34" t="s">
        <v>1074</v>
      </c>
      <c s="34" t="s">
        <v>127</v>
      </c>
      <c s="35" t="s">
        <v>5</v>
      </c>
      <c s="6" t="s">
        <v>1075</v>
      </c>
      <c s="36" t="s">
        <v>54</v>
      </c>
      <c s="37">
        <v>2</v>
      </c>
      <c s="36">
        <v>0</v>
      </c>
      <c s="36">
        <f>ROUND(G432*H432,6)</f>
      </c>
      <c r="L432" s="38">
        <v>0</v>
      </c>
      <c s="32">
        <f>ROUND(ROUND(L432,2)*ROUND(G432,3),2)</f>
      </c>
      <c s="36" t="s">
        <v>62</v>
      </c>
      <c>
        <f>(M432*21)/100</f>
      </c>
      <c t="s">
        <v>28</v>
      </c>
    </row>
    <row r="433" spans="1:5" ht="12.75">
      <c r="A433" s="35" t="s">
        <v>56</v>
      </c>
      <c r="E433" s="39" t="s">
        <v>1075</v>
      </c>
    </row>
    <row r="434" spans="1:5" ht="12.75">
      <c r="A434" s="35" t="s">
        <v>57</v>
      </c>
      <c r="E434" s="40" t="s">
        <v>5</v>
      </c>
    </row>
    <row r="435" spans="1:5" ht="89.25">
      <c r="A435" t="s">
        <v>58</v>
      </c>
      <c r="E435" s="39" t="s">
        <v>1076</v>
      </c>
    </row>
    <row r="436" spans="1:16" ht="12.75">
      <c r="A436" t="s">
        <v>50</v>
      </c>
      <c s="34" t="s">
        <v>1077</v>
      </c>
      <c s="34" t="s">
        <v>690</v>
      </c>
      <c s="35" t="s">
        <v>5</v>
      </c>
      <c s="6" t="s">
        <v>691</v>
      </c>
      <c s="36" t="s">
        <v>54</v>
      </c>
      <c s="37">
        <v>8</v>
      </c>
      <c s="36">
        <v>0</v>
      </c>
      <c s="36">
        <f>ROUND(G436*H436,6)</f>
      </c>
      <c r="L436" s="38">
        <v>0</v>
      </c>
      <c s="32">
        <f>ROUND(ROUND(L436,2)*ROUND(G436,3),2)</f>
      </c>
      <c s="36" t="s">
        <v>55</v>
      </c>
      <c>
        <f>(M436*21)/100</f>
      </c>
      <c t="s">
        <v>28</v>
      </c>
    </row>
    <row r="437" spans="1:5" ht="12.75">
      <c r="A437" s="35" t="s">
        <v>56</v>
      </c>
      <c r="E437" s="39" t="s">
        <v>691</v>
      </c>
    </row>
    <row r="438" spans="1:5" ht="12.75">
      <c r="A438" s="35" t="s">
        <v>57</v>
      </c>
      <c r="E438" s="40" t="s">
        <v>5</v>
      </c>
    </row>
    <row r="439" spans="1:5" ht="191.25">
      <c r="A439" t="s">
        <v>58</v>
      </c>
      <c r="E439" s="39" t="s">
        <v>692</v>
      </c>
    </row>
    <row r="440" spans="1:16" ht="12.75">
      <c r="A440" t="s">
        <v>50</v>
      </c>
      <c s="34" t="s">
        <v>1081</v>
      </c>
      <c s="34" t="s">
        <v>152</v>
      </c>
      <c s="35" t="s">
        <v>5</v>
      </c>
      <c s="6" t="s">
        <v>1497</v>
      </c>
      <c s="36" t="s">
        <v>54</v>
      </c>
      <c s="37">
        <v>8</v>
      </c>
      <c s="36">
        <v>0</v>
      </c>
      <c s="36">
        <f>ROUND(G440*H440,6)</f>
      </c>
      <c r="L440" s="38">
        <v>0</v>
      </c>
      <c s="32">
        <f>ROUND(ROUND(L440,2)*ROUND(G440,3),2)</f>
      </c>
      <c s="36" t="s">
        <v>62</v>
      </c>
      <c>
        <f>(M440*21)/100</f>
      </c>
      <c t="s">
        <v>28</v>
      </c>
    </row>
    <row r="441" spans="1:5" ht="12.75">
      <c r="A441" s="35" t="s">
        <v>56</v>
      </c>
      <c r="E441" s="39" t="s">
        <v>1497</v>
      </c>
    </row>
    <row r="442" spans="1:5" ht="12.75">
      <c r="A442" s="35" t="s">
        <v>57</v>
      </c>
      <c r="E442" s="40" t="s">
        <v>5</v>
      </c>
    </row>
    <row r="443" spans="1:5" ht="89.25">
      <c r="A443" t="s">
        <v>58</v>
      </c>
      <c r="E443" s="39" t="s">
        <v>1498</v>
      </c>
    </row>
    <row r="444" spans="1:16" ht="12.75">
      <c r="A444" t="s">
        <v>50</v>
      </c>
      <c s="34" t="s">
        <v>1085</v>
      </c>
      <c s="34" t="s">
        <v>1071</v>
      </c>
      <c s="35" t="s">
        <v>51</v>
      </c>
      <c s="6" t="s">
        <v>1072</v>
      </c>
      <c s="36" t="s">
        <v>54</v>
      </c>
      <c s="37">
        <v>7</v>
      </c>
      <c s="36">
        <v>0</v>
      </c>
      <c s="36">
        <f>ROUND(G444*H444,6)</f>
      </c>
      <c r="L444" s="38">
        <v>0</v>
      </c>
      <c s="32">
        <f>ROUND(ROUND(L444,2)*ROUND(G444,3),2)</f>
      </c>
      <c s="36" t="s">
        <v>55</v>
      </c>
      <c>
        <f>(M444*21)/100</f>
      </c>
      <c t="s">
        <v>28</v>
      </c>
    </row>
    <row r="445" spans="1:5" ht="12.75">
      <c r="A445" s="35" t="s">
        <v>56</v>
      </c>
      <c r="E445" s="39" t="s">
        <v>1072</v>
      </c>
    </row>
    <row r="446" spans="1:5" ht="12.75">
      <c r="A446" s="35" t="s">
        <v>57</v>
      </c>
      <c r="E446" s="40" t="s">
        <v>5</v>
      </c>
    </row>
    <row r="447" spans="1:5" ht="191.25">
      <c r="A447" t="s">
        <v>58</v>
      </c>
      <c r="E447" s="39" t="s">
        <v>1073</v>
      </c>
    </row>
    <row r="448" spans="1:16" ht="12.75">
      <c r="A448" t="s">
        <v>50</v>
      </c>
      <c s="34" t="s">
        <v>1086</v>
      </c>
      <c s="34" t="s">
        <v>1141</v>
      </c>
      <c s="35" t="s">
        <v>5</v>
      </c>
      <c s="6" t="s">
        <v>1142</v>
      </c>
      <c s="36" t="s">
        <v>54</v>
      </c>
      <c s="37">
        <v>7</v>
      </c>
      <c s="36">
        <v>0</v>
      </c>
      <c s="36">
        <f>ROUND(G448*H448,6)</f>
      </c>
      <c r="L448" s="38">
        <v>0</v>
      </c>
      <c s="32">
        <f>ROUND(ROUND(L448,2)*ROUND(G448,3),2)</f>
      </c>
      <c s="36" t="s">
        <v>55</v>
      </c>
      <c>
        <f>(M448*21)/100</f>
      </c>
      <c t="s">
        <v>28</v>
      </c>
    </row>
    <row r="449" spans="1:5" ht="12.75">
      <c r="A449" s="35" t="s">
        <v>56</v>
      </c>
      <c r="E449" s="39" t="s">
        <v>1142</v>
      </c>
    </row>
    <row r="450" spans="1:5" ht="12.75">
      <c r="A450" s="35" t="s">
        <v>57</v>
      </c>
      <c r="E450" s="40" t="s">
        <v>5</v>
      </c>
    </row>
    <row r="451" spans="1:5" ht="89.25">
      <c r="A451" t="s">
        <v>58</v>
      </c>
      <c r="E451" s="39" t="s">
        <v>1143</v>
      </c>
    </row>
    <row r="452" spans="1:16" ht="12.75">
      <c r="A452" t="s">
        <v>50</v>
      </c>
      <c s="34" t="s">
        <v>1089</v>
      </c>
      <c s="34" t="s">
        <v>141</v>
      </c>
      <c s="35" t="s">
        <v>5</v>
      </c>
      <c s="6" t="s">
        <v>142</v>
      </c>
      <c s="36" t="s">
        <v>54</v>
      </c>
      <c s="37">
        <v>1</v>
      </c>
      <c s="36">
        <v>0</v>
      </c>
      <c s="36">
        <f>ROUND(G452*H452,6)</f>
      </c>
      <c r="L452" s="38">
        <v>0</v>
      </c>
      <c s="32">
        <f>ROUND(ROUND(L452,2)*ROUND(G452,3),2)</f>
      </c>
      <c s="36" t="s">
        <v>55</v>
      </c>
      <c>
        <f>(M452*21)/100</f>
      </c>
      <c t="s">
        <v>28</v>
      </c>
    </row>
    <row r="453" spans="1:5" ht="12.75">
      <c r="A453" s="35" t="s">
        <v>56</v>
      </c>
      <c r="E453" s="39" t="s">
        <v>142</v>
      </c>
    </row>
    <row r="454" spans="1:5" ht="12.75">
      <c r="A454" s="35" t="s">
        <v>57</v>
      </c>
      <c r="E454" s="40" t="s">
        <v>5</v>
      </c>
    </row>
    <row r="455" spans="1:5" ht="191.25">
      <c r="A455" t="s">
        <v>58</v>
      </c>
      <c r="E455" s="39" t="s">
        <v>143</v>
      </c>
    </row>
    <row r="456" spans="1:16" ht="12.75">
      <c r="A456" t="s">
        <v>50</v>
      </c>
      <c s="34" t="s">
        <v>1093</v>
      </c>
      <c s="34" t="s">
        <v>145</v>
      </c>
      <c s="35" t="s">
        <v>5</v>
      </c>
      <c s="6" t="s">
        <v>146</v>
      </c>
      <c s="36" t="s">
        <v>54</v>
      </c>
      <c s="37">
        <v>1</v>
      </c>
      <c s="36">
        <v>0</v>
      </c>
      <c s="36">
        <f>ROUND(G456*H456,6)</f>
      </c>
      <c r="L456" s="38">
        <v>0</v>
      </c>
      <c s="32">
        <f>ROUND(ROUND(L456,2)*ROUND(G456,3),2)</f>
      </c>
      <c s="36" t="s">
        <v>55</v>
      </c>
      <c>
        <f>(M456*21)/100</f>
      </c>
      <c t="s">
        <v>28</v>
      </c>
    </row>
    <row r="457" spans="1:5" ht="12.75">
      <c r="A457" s="35" t="s">
        <v>56</v>
      </c>
      <c r="E457" s="39" t="s">
        <v>146</v>
      </c>
    </row>
    <row r="458" spans="1:5" ht="12.75">
      <c r="A458" s="35" t="s">
        <v>57</v>
      </c>
      <c r="E458" s="40" t="s">
        <v>5</v>
      </c>
    </row>
    <row r="459" spans="1:5" ht="89.25">
      <c r="A459" t="s">
        <v>58</v>
      </c>
      <c r="E459" s="39" t="s">
        <v>147</v>
      </c>
    </row>
    <row r="460" spans="1:16" ht="12.75">
      <c r="A460" t="s">
        <v>50</v>
      </c>
      <c s="34" t="s">
        <v>1094</v>
      </c>
      <c s="34" t="s">
        <v>149</v>
      </c>
      <c s="35" t="s">
        <v>5</v>
      </c>
      <c s="6" t="s">
        <v>142</v>
      </c>
      <c s="36" t="s">
        <v>54</v>
      </c>
      <c s="37">
        <v>2</v>
      </c>
      <c s="36">
        <v>0</v>
      </c>
      <c s="36">
        <f>ROUND(G460*H460,6)</f>
      </c>
      <c r="L460" s="38">
        <v>0</v>
      </c>
      <c s="32">
        <f>ROUND(ROUND(L460,2)*ROUND(G460,3),2)</f>
      </c>
      <c s="36" t="s">
        <v>55</v>
      </c>
      <c>
        <f>(M460*21)/100</f>
      </c>
      <c t="s">
        <v>28</v>
      </c>
    </row>
    <row r="461" spans="1:5" ht="12.75">
      <c r="A461" s="35" t="s">
        <v>56</v>
      </c>
      <c r="E461" s="39" t="s">
        <v>142</v>
      </c>
    </row>
    <row r="462" spans="1:5" ht="12.75">
      <c r="A462" s="35" t="s">
        <v>57</v>
      </c>
      <c r="E462" s="40" t="s">
        <v>5</v>
      </c>
    </row>
    <row r="463" spans="1:5" ht="191.25">
      <c r="A463" t="s">
        <v>58</v>
      </c>
      <c r="E463" s="39" t="s">
        <v>150</v>
      </c>
    </row>
    <row r="464" spans="1:16" ht="12.75">
      <c r="A464" t="s">
        <v>50</v>
      </c>
      <c s="34" t="s">
        <v>1097</v>
      </c>
      <c s="34" t="s">
        <v>1053</v>
      </c>
      <c s="35" t="s">
        <v>5</v>
      </c>
      <c s="6" t="s">
        <v>153</v>
      </c>
      <c s="36" t="s">
        <v>54</v>
      </c>
      <c s="37">
        <v>1</v>
      </c>
      <c s="36">
        <v>0</v>
      </c>
      <c s="36">
        <f>ROUND(G464*H464,6)</f>
      </c>
      <c r="L464" s="38">
        <v>0</v>
      </c>
      <c s="32">
        <f>ROUND(ROUND(L464,2)*ROUND(G464,3),2)</f>
      </c>
      <c s="36" t="s">
        <v>62</v>
      </c>
      <c>
        <f>(M464*21)/100</f>
      </c>
      <c t="s">
        <v>28</v>
      </c>
    </row>
    <row r="465" spans="1:5" ht="12.75">
      <c r="A465" s="35" t="s">
        <v>56</v>
      </c>
      <c r="E465" s="39" t="s">
        <v>153</v>
      </c>
    </row>
    <row r="466" spans="1:5" ht="12.75">
      <c r="A466" s="35" t="s">
        <v>57</v>
      </c>
      <c r="E466" s="40" t="s">
        <v>5</v>
      </c>
    </row>
    <row r="467" spans="1:5" ht="89.25">
      <c r="A467" t="s">
        <v>58</v>
      </c>
      <c r="E467" s="39" t="s">
        <v>154</v>
      </c>
    </row>
    <row r="468" spans="1:16" ht="12.75">
      <c r="A468" t="s">
        <v>50</v>
      </c>
      <c s="34" t="s">
        <v>1099</v>
      </c>
      <c s="34" t="s">
        <v>156</v>
      </c>
      <c s="35" t="s">
        <v>5</v>
      </c>
      <c s="6" t="s">
        <v>157</v>
      </c>
      <c s="36" t="s">
        <v>54</v>
      </c>
      <c s="37">
        <v>1</v>
      </c>
      <c s="36">
        <v>0</v>
      </c>
      <c s="36">
        <f>ROUND(G468*H468,6)</f>
      </c>
      <c r="L468" s="38">
        <v>0</v>
      </c>
      <c s="32">
        <f>ROUND(ROUND(L468,2)*ROUND(G468,3),2)</f>
      </c>
      <c s="36" t="s">
        <v>62</v>
      </c>
      <c>
        <f>(M468*21)/100</f>
      </c>
      <c t="s">
        <v>28</v>
      </c>
    </row>
    <row r="469" spans="1:5" ht="12.75">
      <c r="A469" s="35" t="s">
        <v>56</v>
      </c>
      <c r="E469" s="39" t="s">
        <v>157</v>
      </c>
    </row>
    <row r="470" spans="1:5" ht="12.75">
      <c r="A470" s="35" t="s">
        <v>57</v>
      </c>
      <c r="E470" s="40" t="s">
        <v>5</v>
      </c>
    </row>
    <row r="471" spans="1:5" ht="89.25">
      <c r="A471" t="s">
        <v>58</v>
      </c>
      <c r="E471" s="39" t="s">
        <v>158</v>
      </c>
    </row>
    <row r="472" spans="1:16" ht="12.75">
      <c r="A472" t="s">
        <v>50</v>
      </c>
      <c s="34" t="s">
        <v>1102</v>
      </c>
      <c s="34" t="s">
        <v>160</v>
      </c>
      <c s="35" t="s">
        <v>5</v>
      </c>
      <c s="6" t="s">
        <v>161</v>
      </c>
      <c s="36" t="s">
        <v>54</v>
      </c>
      <c s="37">
        <v>2</v>
      </c>
      <c s="36">
        <v>0</v>
      </c>
      <c s="36">
        <f>ROUND(G472*H472,6)</f>
      </c>
      <c r="L472" s="38">
        <v>0</v>
      </c>
      <c s="32">
        <f>ROUND(ROUND(L472,2)*ROUND(G472,3),2)</f>
      </c>
      <c s="36" t="s">
        <v>55</v>
      </c>
      <c>
        <f>(M472*21)/100</f>
      </c>
      <c t="s">
        <v>28</v>
      </c>
    </row>
    <row r="473" spans="1:5" ht="12.75">
      <c r="A473" s="35" t="s">
        <v>56</v>
      </c>
      <c r="E473" s="39" t="s">
        <v>161</v>
      </c>
    </row>
    <row r="474" spans="1:5" ht="12.75">
      <c r="A474" s="35" t="s">
        <v>57</v>
      </c>
      <c r="E474" s="40" t="s">
        <v>5</v>
      </c>
    </row>
    <row r="475" spans="1:5" ht="191.25">
      <c r="A475" t="s">
        <v>58</v>
      </c>
      <c r="E475" s="39" t="s">
        <v>162</v>
      </c>
    </row>
    <row r="476" spans="1:16" ht="25.5">
      <c r="A476" t="s">
        <v>50</v>
      </c>
      <c s="34" t="s">
        <v>1103</v>
      </c>
      <c s="34" t="s">
        <v>164</v>
      </c>
      <c s="35" t="s">
        <v>5</v>
      </c>
      <c s="6" t="s">
        <v>1499</v>
      </c>
      <c s="36" t="s">
        <v>54</v>
      </c>
      <c s="37">
        <v>2</v>
      </c>
      <c s="36">
        <v>0</v>
      </c>
      <c s="36">
        <f>ROUND(G476*H476,6)</f>
      </c>
      <c r="L476" s="38">
        <v>0</v>
      </c>
      <c s="32">
        <f>ROUND(ROUND(L476,2)*ROUND(G476,3),2)</f>
      </c>
      <c s="36" t="s">
        <v>62</v>
      </c>
      <c>
        <f>(M476*21)/100</f>
      </c>
      <c t="s">
        <v>28</v>
      </c>
    </row>
    <row r="477" spans="1:5" ht="25.5">
      <c r="A477" s="35" t="s">
        <v>56</v>
      </c>
      <c r="E477" s="39" t="s">
        <v>1499</v>
      </c>
    </row>
    <row r="478" spans="1:5" ht="12.75">
      <c r="A478" s="35" t="s">
        <v>57</v>
      </c>
      <c r="E478" s="40" t="s">
        <v>5</v>
      </c>
    </row>
    <row r="479" spans="1:5" ht="140.25">
      <c r="A479" t="s">
        <v>58</v>
      </c>
      <c r="E479" s="39" t="s">
        <v>1500</v>
      </c>
    </row>
    <row r="480" spans="1:16" ht="12.75">
      <c r="A480" t="s">
        <v>50</v>
      </c>
      <c s="34" t="s">
        <v>1104</v>
      </c>
      <c s="34" t="s">
        <v>1501</v>
      </c>
      <c s="35" t="s">
        <v>5</v>
      </c>
      <c s="6" t="s">
        <v>1502</v>
      </c>
      <c s="36" t="s">
        <v>54</v>
      </c>
      <c s="37">
        <v>1</v>
      </c>
      <c s="36">
        <v>0</v>
      </c>
      <c s="36">
        <f>ROUND(G480*H480,6)</f>
      </c>
      <c r="L480" s="38">
        <v>0</v>
      </c>
      <c s="32">
        <f>ROUND(ROUND(L480,2)*ROUND(G480,3),2)</f>
      </c>
      <c s="36" t="s">
        <v>55</v>
      </c>
      <c>
        <f>(M480*21)/100</f>
      </c>
      <c t="s">
        <v>28</v>
      </c>
    </row>
    <row r="481" spans="1:5" ht="12.75">
      <c r="A481" s="35" t="s">
        <v>56</v>
      </c>
      <c r="E481" s="39" t="s">
        <v>1502</v>
      </c>
    </row>
    <row r="482" spans="1:5" ht="12.75">
      <c r="A482" s="35" t="s">
        <v>57</v>
      </c>
      <c r="E482" s="40" t="s">
        <v>5</v>
      </c>
    </row>
    <row r="483" spans="1:5" ht="191.25">
      <c r="A483" t="s">
        <v>58</v>
      </c>
      <c r="E483" s="39" t="s">
        <v>1503</v>
      </c>
    </row>
    <row r="484" spans="1:16" ht="12.75">
      <c r="A484" t="s">
        <v>50</v>
      </c>
      <c s="34" t="s">
        <v>1105</v>
      </c>
      <c s="34" t="s">
        <v>1504</v>
      </c>
      <c s="35" t="s">
        <v>5</v>
      </c>
      <c s="6" t="s">
        <v>1505</v>
      </c>
      <c s="36" t="s">
        <v>54</v>
      </c>
      <c s="37">
        <v>1</v>
      </c>
      <c s="36">
        <v>0</v>
      </c>
      <c s="36">
        <f>ROUND(G484*H484,6)</f>
      </c>
      <c r="L484" s="38">
        <v>0</v>
      </c>
      <c s="32">
        <f>ROUND(ROUND(L484,2)*ROUND(G484,3),2)</f>
      </c>
      <c s="36" t="s">
        <v>55</v>
      </c>
      <c>
        <f>(M484*21)/100</f>
      </c>
      <c t="s">
        <v>28</v>
      </c>
    </row>
    <row r="485" spans="1:5" ht="12.75">
      <c r="A485" s="35" t="s">
        <v>56</v>
      </c>
      <c r="E485" s="39" t="s">
        <v>1505</v>
      </c>
    </row>
    <row r="486" spans="1:5" ht="12.75">
      <c r="A486" s="35" t="s">
        <v>57</v>
      </c>
      <c r="E486" s="40" t="s">
        <v>5</v>
      </c>
    </row>
    <row r="487" spans="1:5" ht="89.25">
      <c r="A487" t="s">
        <v>58</v>
      </c>
      <c r="E487" s="39" t="s">
        <v>1506</v>
      </c>
    </row>
    <row r="488" spans="1:13" ht="12.75">
      <c r="A488" t="s">
        <v>47</v>
      </c>
      <c r="C488" s="31" t="s">
        <v>1285</v>
      </c>
      <c r="E488" s="33" t="s">
        <v>1513</v>
      </c>
      <c r="J488" s="32">
        <f>0</f>
      </c>
      <c s="32">
        <f>0</f>
      </c>
      <c s="32">
        <f>0+L489+L493+L497+L501+L505+L509+L513+L517+L521+L525+L529+L533+L537+L541+L545+L549+L553</f>
      </c>
      <c s="32">
        <f>0+M489+M493+M497+M501+M505+M509+M513+M517+M521+M525+M529+M533+M537+M541+M545+M549+M553</f>
      </c>
    </row>
    <row r="489" spans="1:16" ht="12.75">
      <c r="A489" t="s">
        <v>50</v>
      </c>
      <c s="34" t="s">
        <v>1106</v>
      </c>
      <c s="34" t="s">
        <v>723</v>
      </c>
      <c s="35" t="s">
        <v>5</v>
      </c>
      <c s="6" t="s">
        <v>724</v>
      </c>
      <c s="36" t="s">
        <v>54</v>
      </c>
      <c s="37">
        <v>1</v>
      </c>
      <c s="36">
        <v>0</v>
      </c>
      <c s="36">
        <f>ROUND(G489*H489,6)</f>
      </c>
      <c r="L489" s="38">
        <v>0</v>
      </c>
      <c s="32">
        <f>ROUND(ROUND(L489,2)*ROUND(G489,3),2)</f>
      </c>
      <c s="36" t="s">
        <v>55</v>
      </c>
      <c>
        <f>(M489*21)/100</f>
      </c>
      <c t="s">
        <v>28</v>
      </c>
    </row>
    <row r="490" spans="1:5" ht="12.75">
      <c r="A490" s="35" t="s">
        <v>56</v>
      </c>
      <c r="E490" s="39" t="s">
        <v>724</v>
      </c>
    </row>
    <row r="491" spans="1:5" ht="12.75">
      <c r="A491" s="35" t="s">
        <v>57</v>
      </c>
      <c r="E491" s="40" t="s">
        <v>5</v>
      </c>
    </row>
    <row r="492" spans="1:5" ht="140.25">
      <c r="A492" t="s">
        <v>58</v>
      </c>
      <c r="E492" s="39" t="s">
        <v>725</v>
      </c>
    </row>
    <row r="493" spans="1:16" ht="12.75">
      <c r="A493" t="s">
        <v>50</v>
      </c>
      <c s="34" t="s">
        <v>1107</v>
      </c>
      <c s="34" t="s">
        <v>119</v>
      </c>
      <c s="35" t="s">
        <v>5</v>
      </c>
      <c s="6" t="s">
        <v>1250</v>
      </c>
      <c s="36" t="s">
        <v>54</v>
      </c>
      <c s="37">
        <v>1</v>
      </c>
      <c s="36">
        <v>0</v>
      </c>
      <c s="36">
        <f>ROUND(G493*H493,6)</f>
      </c>
      <c r="L493" s="38">
        <v>0</v>
      </c>
      <c s="32">
        <f>ROUND(ROUND(L493,2)*ROUND(G493,3),2)</f>
      </c>
      <c s="36" t="s">
        <v>62</v>
      </c>
      <c>
        <f>(M493*21)/100</f>
      </c>
      <c t="s">
        <v>28</v>
      </c>
    </row>
    <row r="494" spans="1:5" ht="12.75">
      <c r="A494" s="35" t="s">
        <v>56</v>
      </c>
      <c r="E494" s="39" t="s">
        <v>1250</v>
      </c>
    </row>
    <row r="495" spans="1:5" ht="12.75">
      <c r="A495" s="35" t="s">
        <v>57</v>
      </c>
      <c r="E495" s="40" t="s">
        <v>5</v>
      </c>
    </row>
    <row r="496" spans="1:5" ht="89.25">
      <c r="A496" t="s">
        <v>58</v>
      </c>
      <c r="E496" s="39" t="s">
        <v>1251</v>
      </c>
    </row>
    <row r="497" spans="1:16" ht="12.75">
      <c r="A497" t="s">
        <v>50</v>
      </c>
      <c s="34" t="s">
        <v>1108</v>
      </c>
      <c s="34" t="s">
        <v>1071</v>
      </c>
      <c s="35" t="s">
        <v>51</v>
      </c>
      <c s="6" t="s">
        <v>1072</v>
      </c>
      <c s="36" t="s">
        <v>54</v>
      </c>
      <c s="37">
        <v>2</v>
      </c>
      <c s="36">
        <v>0</v>
      </c>
      <c s="36">
        <f>ROUND(G497*H497,6)</f>
      </c>
      <c r="L497" s="38">
        <v>0</v>
      </c>
      <c s="32">
        <f>ROUND(ROUND(L497,2)*ROUND(G497,3),2)</f>
      </c>
      <c s="36" t="s">
        <v>55</v>
      </c>
      <c>
        <f>(M497*21)/100</f>
      </c>
      <c t="s">
        <v>28</v>
      </c>
    </row>
    <row r="498" spans="1:5" ht="12.75">
      <c r="A498" s="35" t="s">
        <v>56</v>
      </c>
      <c r="E498" s="39" t="s">
        <v>1072</v>
      </c>
    </row>
    <row r="499" spans="1:5" ht="12.75">
      <c r="A499" s="35" t="s">
        <v>57</v>
      </c>
      <c r="E499" s="40" t="s">
        <v>5</v>
      </c>
    </row>
    <row r="500" spans="1:5" ht="191.25">
      <c r="A500" t="s">
        <v>58</v>
      </c>
      <c r="E500" s="39" t="s">
        <v>1073</v>
      </c>
    </row>
    <row r="501" spans="1:16" ht="12.75">
      <c r="A501" t="s">
        <v>50</v>
      </c>
      <c s="34" t="s">
        <v>1109</v>
      </c>
      <c s="34" t="s">
        <v>127</v>
      </c>
      <c s="35" t="s">
        <v>5</v>
      </c>
      <c s="6" t="s">
        <v>1075</v>
      </c>
      <c s="36" t="s">
        <v>54</v>
      </c>
      <c s="37">
        <v>2</v>
      </c>
      <c s="36">
        <v>0</v>
      </c>
      <c s="36">
        <f>ROUND(G501*H501,6)</f>
      </c>
      <c r="L501" s="38">
        <v>0</v>
      </c>
      <c s="32">
        <f>ROUND(ROUND(L501,2)*ROUND(G501,3),2)</f>
      </c>
      <c s="36" t="s">
        <v>62</v>
      </c>
      <c>
        <f>(M501*21)/100</f>
      </c>
      <c t="s">
        <v>28</v>
      </c>
    </row>
    <row r="502" spans="1:5" ht="12.75">
      <c r="A502" s="35" t="s">
        <v>56</v>
      </c>
      <c r="E502" s="39" t="s">
        <v>1075</v>
      </c>
    </row>
    <row r="503" spans="1:5" ht="12.75">
      <c r="A503" s="35" t="s">
        <v>57</v>
      </c>
      <c r="E503" s="40" t="s">
        <v>5</v>
      </c>
    </row>
    <row r="504" spans="1:5" ht="89.25">
      <c r="A504" t="s">
        <v>58</v>
      </c>
      <c r="E504" s="39" t="s">
        <v>1076</v>
      </c>
    </row>
    <row r="505" spans="1:16" ht="12.75">
      <c r="A505" t="s">
        <v>50</v>
      </c>
      <c s="34" t="s">
        <v>1110</v>
      </c>
      <c s="34" t="s">
        <v>690</v>
      </c>
      <c s="35" t="s">
        <v>5</v>
      </c>
      <c s="6" t="s">
        <v>691</v>
      </c>
      <c s="36" t="s">
        <v>54</v>
      </c>
      <c s="37">
        <v>2</v>
      </c>
      <c s="36">
        <v>0</v>
      </c>
      <c s="36">
        <f>ROUND(G505*H505,6)</f>
      </c>
      <c r="L505" s="38">
        <v>0</v>
      </c>
      <c s="32">
        <f>ROUND(ROUND(L505,2)*ROUND(G505,3),2)</f>
      </c>
      <c s="36" t="s">
        <v>55</v>
      </c>
      <c>
        <f>(M505*21)/100</f>
      </c>
      <c t="s">
        <v>28</v>
      </c>
    </row>
    <row r="506" spans="1:5" ht="12.75">
      <c r="A506" s="35" t="s">
        <v>56</v>
      </c>
      <c r="E506" s="39" t="s">
        <v>691</v>
      </c>
    </row>
    <row r="507" spans="1:5" ht="12.75">
      <c r="A507" s="35" t="s">
        <v>57</v>
      </c>
      <c r="E507" s="40" t="s">
        <v>5</v>
      </c>
    </row>
    <row r="508" spans="1:5" ht="191.25">
      <c r="A508" t="s">
        <v>58</v>
      </c>
      <c r="E508" s="39" t="s">
        <v>692</v>
      </c>
    </row>
    <row r="509" spans="1:16" ht="12.75">
      <c r="A509" t="s">
        <v>50</v>
      </c>
      <c s="34" t="s">
        <v>1111</v>
      </c>
      <c s="34" t="s">
        <v>152</v>
      </c>
      <c s="35" t="s">
        <v>5</v>
      </c>
      <c s="6" t="s">
        <v>1497</v>
      </c>
      <c s="36" t="s">
        <v>54</v>
      </c>
      <c s="37">
        <v>2</v>
      </c>
      <c s="36">
        <v>0</v>
      </c>
      <c s="36">
        <f>ROUND(G509*H509,6)</f>
      </c>
      <c r="L509" s="38">
        <v>0</v>
      </c>
      <c s="32">
        <f>ROUND(ROUND(L509,2)*ROUND(G509,3),2)</f>
      </c>
      <c s="36" t="s">
        <v>62</v>
      </c>
      <c>
        <f>(M509*21)/100</f>
      </c>
      <c t="s">
        <v>28</v>
      </c>
    </row>
    <row r="510" spans="1:5" ht="12.75">
      <c r="A510" s="35" t="s">
        <v>56</v>
      </c>
      <c r="E510" s="39" t="s">
        <v>1497</v>
      </c>
    </row>
    <row r="511" spans="1:5" ht="12.75">
      <c r="A511" s="35" t="s">
        <v>57</v>
      </c>
      <c r="E511" s="40" t="s">
        <v>5</v>
      </c>
    </row>
    <row r="512" spans="1:5" ht="89.25">
      <c r="A512" t="s">
        <v>58</v>
      </c>
      <c r="E512" s="39" t="s">
        <v>1498</v>
      </c>
    </row>
    <row r="513" spans="1:16" ht="12.75">
      <c r="A513" t="s">
        <v>50</v>
      </c>
      <c s="34" t="s">
        <v>1117</v>
      </c>
      <c s="34" t="s">
        <v>1071</v>
      </c>
      <c s="35" t="s">
        <v>5</v>
      </c>
      <c s="6" t="s">
        <v>1072</v>
      </c>
      <c s="36" t="s">
        <v>54</v>
      </c>
      <c s="37">
        <v>3</v>
      </c>
      <c s="36">
        <v>0</v>
      </c>
      <c s="36">
        <f>ROUND(G513*H513,6)</f>
      </c>
      <c r="L513" s="38">
        <v>0</v>
      </c>
      <c s="32">
        <f>ROUND(ROUND(L513,2)*ROUND(G513,3),2)</f>
      </c>
      <c s="36" t="s">
        <v>55</v>
      </c>
      <c>
        <f>(M513*21)/100</f>
      </c>
      <c t="s">
        <v>28</v>
      </c>
    </row>
    <row r="514" spans="1:5" ht="12.75">
      <c r="A514" s="35" t="s">
        <v>56</v>
      </c>
      <c r="E514" s="39" t="s">
        <v>1072</v>
      </c>
    </row>
    <row r="515" spans="1:5" ht="12.75">
      <c r="A515" s="35" t="s">
        <v>57</v>
      </c>
      <c r="E515" s="40" t="s">
        <v>5</v>
      </c>
    </row>
    <row r="516" spans="1:5" ht="191.25">
      <c r="A516" t="s">
        <v>58</v>
      </c>
      <c r="E516" s="39" t="s">
        <v>1073</v>
      </c>
    </row>
    <row r="517" spans="1:16" ht="12.75">
      <c r="A517" t="s">
        <v>50</v>
      </c>
      <c s="34" t="s">
        <v>1118</v>
      </c>
      <c s="34" t="s">
        <v>1141</v>
      </c>
      <c s="35" t="s">
        <v>5</v>
      </c>
      <c s="6" t="s">
        <v>1142</v>
      </c>
      <c s="36" t="s">
        <v>54</v>
      </c>
      <c s="37">
        <v>3</v>
      </c>
      <c s="36">
        <v>0</v>
      </c>
      <c s="36">
        <f>ROUND(G517*H517,6)</f>
      </c>
      <c r="L517" s="38">
        <v>0</v>
      </c>
      <c s="32">
        <f>ROUND(ROUND(L517,2)*ROUND(G517,3),2)</f>
      </c>
      <c s="36" t="s">
        <v>55</v>
      </c>
      <c>
        <f>(M517*21)/100</f>
      </c>
      <c t="s">
        <v>28</v>
      </c>
    </row>
    <row r="518" spans="1:5" ht="12.75">
      <c r="A518" s="35" t="s">
        <v>56</v>
      </c>
      <c r="E518" s="39" t="s">
        <v>1142</v>
      </c>
    </row>
    <row r="519" spans="1:5" ht="12.75">
      <c r="A519" s="35" t="s">
        <v>57</v>
      </c>
      <c r="E519" s="40" t="s">
        <v>5</v>
      </c>
    </row>
    <row r="520" spans="1:5" ht="89.25">
      <c r="A520" t="s">
        <v>58</v>
      </c>
      <c r="E520" s="39" t="s">
        <v>1143</v>
      </c>
    </row>
    <row r="521" spans="1:16" ht="12.75">
      <c r="A521" t="s">
        <v>50</v>
      </c>
      <c s="34" t="s">
        <v>1119</v>
      </c>
      <c s="34" t="s">
        <v>141</v>
      </c>
      <c s="35" t="s">
        <v>5</v>
      </c>
      <c s="6" t="s">
        <v>142</v>
      </c>
      <c s="36" t="s">
        <v>54</v>
      </c>
      <c s="37">
        <v>1</v>
      </c>
      <c s="36">
        <v>0</v>
      </c>
      <c s="36">
        <f>ROUND(G521*H521,6)</f>
      </c>
      <c r="L521" s="38">
        <v>0</v>
      </c>
      <c s="32">
        <f>ROUND(ROUND(L521,2)*ROUND(G521,3),2)</f>
      </c>
      <c s="36" t="s">
        <v>55</v>
      </c>
      <c>
        <f>(M521*21)/100</f>
      </c>
      <c t="s">
        <v>28</v>
      </c>
    </row>
    <row r="522" spans="1:5" ht="12.75">
      <c r="A522" s="35" t="s">
        <v>56</v>
      </c>
      <c r="E522" s="39" t="s">
        <v>142</v>
      </c>
    </row>
    <row r="523" spans="1:5" ht="12.75">
      <c r="A523" s="35" t="s">
        <v>57</v>
      </c>
      <c r="E523" s="40" t="s">
        <v>5</v>
      </c>
    </row>
    <row r="524" spans="1:5" ht="191.25">
      <c r="A524" t="s">
        <v>58</v>
      </c>
      <c r="E524" s="39" t="s">
        <v>143</v>
      </c>
    </row>
    <row r="525" spans="1:16" ht="12.75">
      <c r="A525" t="s">
        <v>50</v>
      </c>
      <c s="34" t="s">
        <v>1120</v>
      </c>
      <c s="34" t="s">
        <v>145</v>
      </c>
      <c s="35" t="s">
        <v>5</v>
      </c>
      <c s="6" t="s">
        <v>146</v>
      </c>
      <c s="36" t="s">
        <v>54</v>
      </c>
      <c s="37">
        <v>1</v>
      </c>
      <c s="36">
        <v>0</v>
      </c>
      <c s="36">
        <f>ROUND(G525*H525,6)</f>
      </c>
      <c r="L525" s="38">
        <v>0</v>
      </c>
      <c s="32">
        <f>ROUND(ROUND(L525,2)*ROUND(G525,3),2)</f>
      </c>
      <c s="36" t="s">
        <v>55</v>
      </c>
      <c>
        <f>(M525*21)/100</f>
      </c>
      <c t="s">
        <v>28</v>
      </c>
    </row>
    <row r="526" spans="1:5" ht="12.75">
      <c r="A526" s="35" t="s">
        <v>56</v>
      </c>
      <c r="E526" s="39" t="s">
        <v>146</v>
      </c>
    </row>
    <row r="527" spans="1:5" ht="12.75">
      <c r="A527" s="35" t="s">
        <v>57</v>
      </c>
      <c r="E527" s="40" t="s">
        <v>5</v>
      </c>
    </row>
    <row r="528" spans="1:5" ht="89.25">
      <c r="A528" t="s">
        <v>58</v>
      </c>
      <c r="E528" s="39" t="s">
        <v>147</v>
      </c>
    </row>
    <row r="529" spans="1:16" ht="12.75">
      <c r="A529" t="s">
        <v>50</v>
      </c>
      <c s="34" t="s">
        <v>1121</v>
      </c>
      <c s="34" t="s">
        <v>149</v>
      </c>
      <c s="35" t="s">
        <v>5</v>
      </c>
      <c s="6" t="s">
        <v>142</v>
      </c>
      <c s="36" t="s">
        <v>54</v>
      </c>
      <c s="37">
        <v>2</v>
      </c>
      <c s="36">
        <v>0</v>
      </c>
      <c s="36">
        <f>ROUND(G529*H529,6)</f>
      </c>
      <c r="L529" s="38">
        <v>0</v>
      </c>
      <c s="32">
        <f>ROUND(ROUND(L529,2)*ROUND(G529,3),2)</f>
      </c>
      <c s="36" t="s">
        <v>55</v>
      </c>
      <c>
        <f>(M529*21)/100</f>
      </c>
      <c t="s">
        <v>28</v>
      </c>
    </row>
    <row r="530" spans="1:5" ht="12.75">
      <c r="A530" s="35" t="s">
        <v>56</v>
      </c>
      <c r="E530" s="39" t="s">
        <v>142</v>
      </c>
    </row>
    <row r="531" spans="1:5" ht="12.75">
      <c r="A531" s="35" t="s">
        <v>57</v>
      </c>
      <c r="E531" s="40" t="s">
        <v>5</v>
      </c>
    </row>
    <row r="532" spans="1:5" ht="191.25">
      <c r="A532" t="s">
        <v>58</v>
      </c>
      <c r="E532" s="39" t="s">
        <v>150</v>
      </c>
    </row>
    <row r="533" spans="1:16" ht="12.75">
      <c r="A533" t="s">
        <v>50</v>
      </c>
      <c s="34" t="s">
        <v>1122</v>
      </c>
      <c s="34" t="s">
        <v>1053</v>
      </c>
      <c s="35" t="s">
        <v>5</v>
      </c>
      <c s="6" t="s">
        <v>153</v>
      </c>
      <c s="36" t="s">
        <v>54</v>
      </c>
      <c s="37">
        <v>1</v>
      </c>
      <c s="36">
        <v>0</v>
      </c>
      <c s="36">
        <f>ROUND(G533*H533,6)</f>
      </c>
      <c r="L533" s="38">
        <v>0</v>
      </c>
      <c s="32">
        <f>ROUND(ROUND(L533,2)*ROUND(G533,3),2)</f>
      </c>
      <c s="36" t="s">
        <v>62</v>
      </c>
      <c>
        <f>(M533*21)/100</f>
      </c>
      <c t="s">
        <v>28</v>
      </c>
    </row>
    <row r="534" spans="1:5" ht="12.75">
      <c r="A534" s="35" t="s">
        <v>56</v>
      </c>
      <c r="E534" s="39" t="s">
        <v>153</v>
      </c>
    </row>
    <row r="535" spans="1:5" ht="12.75">
      <c r="A535" s="35" t="s">
        <v>57</v>
      </c>
      <c r="E535" s="40" t="s">
        <v>5</v>
      </c>
    </row>
    <row r="536" spans="1:5" ht="89.25">
      <c r="A536" t="s">
        <v>58</v>
      </c>
      <c r="E536" s="39" t="s">
        <v>154</v>
      </c>
    </row>
    <row r="537" spans="1:16" ht="12.75">
      <c r="A537" t="s">
        <v>50</v>
      </c>
      <c s="34" t="s">
        <v>1173</v>
      </c>
      <c s="34" t="s">
        <v>156</v>
      </c>
      <c s="35" t="s">
        <v>5</v>
      </c>
      <c s="6" t="s">
        <v>157</v>
      </c>
      <c s="36" t="s">
        <v>54</v>
      </c>
      <c s="37">
        <v>1</v>
      </c>
      <c s="36">
        <v>0</v>
      </c>
      <c s="36">
        <f>ROUND(G537*H537,6)</f>
      </c>
      <c r="L537" s="38">
        <v>0</v>
      </c>
      <c s="32">
        <f>ROUND(ROUND(L537,2)*ROUND(G537,3),2)</f>
      </c>
      <c s="36" t="s">
        <v>62</v>
      </c>
      <c>
        <f>(M537*21)/100</f>
      </c>
      <c t="s">
        <v>28</v>
      </c>
    </row>
    <row r="538" spans="1:5" ht="12.75">
      <c r="A538" s="35" t="s">
        <v>56</v>
      </c>
      <c r="E538" s="39" t="s">
        <v>157</v>
      </c>
    </row>
    <row r="539" spans="1:5" ht="12.75">
      <c r="A539" s="35" t="s">
        <v>57</v>
      </c>
      <c r="E539" s="40" t="s">
        <v>5</v>
      </c>
    </row>
    <row r="540" spans="1:5" ht="89.25">
      <c r="A540" t="s">
        <v>58</v>
      </c>
      <c r="E540" s="39" t="s">
        <v>158</v>
      </c>
    </row>
    <row r="541" spans="1:16" ht="12.75">
      <c r="A541" t="s">
        <v>50</v>
      </c>
      <c s="34" t="s">
        <v>1174</v>
      </c>
      <c s="34" t="s">
        <v>160</v>
      </c>
      <c s="35" t="s">
        <v>5</v>
      </c>
      <c s="6" t="s">
        <v>161</v>
      </c>
      <c s="36" t="s">
        <v>54</v>
      </c>
      <c s="37">
        <v>2</v>
      </c>
      <c s="36">
        <v>0</v>
      </c>
      <c s="36">
        <f>ROUND(G541*H541,6)</f>
      </c>
      <c r="L541" s="38">
        <v>0</v>
      </c>
      <c s="32">
        <f>ROUND(ROUND(L541,2)*ROUND(G541,3),2)</f>
      </c>
      <c s="36" t="s">
        <v>55</v>
      </c>
      <c>
        <f>(M541*21)/100</f>
      </c>
      <c t="s">
        <v>28</v>
      </c>
    </row>
    <row r="542" spans="1:5" ht="12.75">
      <c r="A542" s="35" t="s">
        <v>56</v>
      </c>
      <c r="E542" s="39" t="s">
        <v>161</v>
      </c>
    </row>
    <row r="543" spans="1:5" ht="12.75">
      <c r="A543" s="35" t="s">
        <v>57</v>
      </c>
      <c r="E543" s="40" t="s">
        <v>5</v>
      </c>
    </row>
    <row r="544" spans="1:5" ht="191.25">
      <c r="A544" t="s">
        <v>58</v>
      </c>
      <c r="E544" s="39" t="s">
        <v>162</v>
      </c>
    </row>
    <row r="545" spans="1:16" ht="25.5">
      <c r="A545" t="s">
        <v>50</v>
      </c>
      <c s="34" t="s">
        <v>1175</v>
      </c>
      <c s="34" t="s">
        <v>164</v>
      </c>
      <c s="35" t="s">
        <v>5</v>
      </c>
      <c s="6" t="s">
        <v>1499</v>
      </c>
      <c s="36" t="s">
        <v>54</v>
      </c>
      <c s="37">
        <v>2</v>
      </c>
      <c s="36">
        <v>0</v>
      </c>
      <c s="36">
        <f>ROUND(G545*H545,6)</f>
      </c>
      <c r="L545" s="38">
        <v>0</v>
      </c>
      <c s="32">
        <f>ROUND(ROUND(L545,2)*ROUND(G545,3),2)</f>
      </c>
      <c s="36" t="s">
        <v>62</v>
      </c>
      <c>
        <f>(M545*21)/100</f>
      </c>
      <c t="s">
        <v>28</v>
      </c>
    </row>
    <row r="546" spans="1:5" ht="25.5">
      <c r="A546" s="35" t="s">
        <v>56</v>
      </c>
      <c r="E546" s="39" t="s">
        <v>1499</v>
      </c>
    </row>
    <row r="547" spans="1:5" ht="12.75">
      <c r="A547" s="35" t="s">
        <v>57</v>
      </c>
      <c r="E547" s="40" t="s">
        <v>5</v>
      </c>
    </row>
    <row r="548" spans="1:5" ht="140.25">
      <c r="A548" t="s">
        <v>58</v>
      </c>
      <c r="E548" s="39" t="s">
        <v>1500</v>
      </c>
    </row>
    <row r="549" spans="1:16" ht="12.75">
      <c r="A549" t="s">
        <v>50</v>
      </c>
      <c s="34" t="s">
        <v>1176</v>
      </c>
      <c s="34" t="s">
        <v>1501</v>
      </c>
      <c s="35" t="s">
        <v>5</v>
      </c>
      <c s="6" t="s">
        <v>1502</v>
      </c>
      <c s="36" t="s">
        <v>54</v>
      </c>
      <c s="37">
        <v>1</v>
      </c>
      <c s="36">
        <v>0</v>
      </c>
      <c s="36">
        <f>ROUND(G549*H549,6)</f>
      </c>
      <c r="L549" s="38">
        <v>0</v>
      </c>
      <c s="32">
        <f>ROUND(ROUND(L549,2)*ROUND(G549,3),2)</f>
      </c>
      <c s="36" t="s">
        <v>55</v>
      </c>
      <c>
        <f>(M549*21)/100</f>
      </c>
      <c t="s">
        <v>28</v>
      </c>
    </row>
    <row r="550" spans="1:5" ht="12.75">
      <c r="A550" s="35" t="s">
        <v>56</v>
      </c>
      <c r="E550" s="39" t="s">
        <v>1502</v>
      </c>
    </row>
    <row r="551" spans="1:5" ht="12.75">
      <c r="A551" s="35" t="s">
        <v>57</v>
      </c>
      <c r="E551" s="40" t="s">
        <v>5</v>
      </c>
    </row>
    <row r="552" spans="1:5" ht="191.25">
      <c r="A552" t="s">
        <v>58</v>
      </c>
      <c r="E552" s="39" t="s">
        <v>1503</v>
      </c>
    </row>
    <row r="553" spans="1:16" ht="12.75">
      <c r="A553" t="s">
        <v>50</v>
      </c>
      <c s="34" t="s">
        <v>1177</v>
      </c>
      <c s="34" t="s">
        <v>1504</v>
      </c>
      <c s="35" t="s">
        <v>5</v>
      </c>
      <c s="6" t="s">
        <v>1505</v>
      </c>
      <c s="36" t="s">
        <v>54</v>
      </c>
      <c s="37">
        <v>1</v>
      </c>
      <c s="36">
        <v>0</v>
      </c>
      <c s="36">
        <f>ROUND(G553*H553,6)</f>
      </c>
      <c r="L553" s="38">
        <v>0</v>
      </c>
      <c s="32">
        <f>ROUND(ROUND(L553,2)*ROUND(G553,3),2)</f>
      </c>
      <c s="36" t="s">
        <v>55</v>
      </c>
      <c>
        <f>(M553*21)/100</f>
      </c>
      <c t="s">
        <v>28</v>
      </c>
    </row>
    <row r="554" spans="1:5" ht="12.75">
      <c r="A554" s="35" t="s">
        <v>56</v>
      </c>
      <c r="E554" s="39" t="s">
        <v>1505</v>
      </c>
    </row>
    <row r="555" spans="1:5" ht="12.75">
      <c r="A555" s="35" t="s">
        <v>57</v>
      </c>
      <c r="E555" s="40" t="s">
        <v>5</v>
      </c>
    </row>
    <row r="556" spans="1:5" ht="89.25">
      <c r="A556" t="s">
        <v>58</v>
      </c>
      <c r="E556" s="39" t="s">
        <v>1506</v>
      </c>
    </row>
    <row r="557" spans="1:13" ht="12.75">
      <c r="A557" t="s">
        <v>47</v>
      </c>
      <c r="C557" s="31" t="s">
        <v>340</v>
      </c>
      <c r="E557" s="33" t="s">
        <v>592</v>
      </c>
      <c r="J557" s="32">
        <f>0</f>
      </c>
      <c s="32">
        <f>0</f>
      </c>
      <c s="32">
        <f>0+L558+L562+L566+L570+L574+L578+L582+L586+L590</f>
      </c>
      <c s="32">
        <f>0+M558+M562+M566+M570+M574+M578+M582+M586+M590</f>
      </c>
    </row>
    <row r="558" spans="1:16" ht="12.75">
      <c r="A558" t="s">
        <v>50</v>
      </c>
      <c s="34" t="s">
        <v>1178</v>
      </c>
      <c s="34" t="s">
        <v>359</v>
      </c>
      <c s="35" t="s">
        <v>5</v>
      </c>
      <c s="6" t="s">
        <v>360</v>
      </c>
      <c s="36" t="s">
        <v>202</v>
      </c>
      <c s="37">
        <v>8000</v>
      </c>
      <c s="36">
        <v>0</v>
      </c>
      <c s="36">
        <f>ROUND(G558*H558,6)</f>
      </c>
      <c r="L558" s="38">
        <v>0</v>
      </c>
      <c s="32">
        <f>ROUND(ROUND(L558,2)*ROUND(G558,3),2)</f>
      </c>
      <c s="36" t="s">
        <v>55</v>
      </c>
      <c>
        <f>(M558*21)/100</f>
      </c>
      <c t="s">
        <v>28</v>
      </c>
    </row>
    <row r="559" spans="1:5" ht="12.75">
      <c r="A559" s="35" t="s">
        <v>56</v>
      </c>
      <c r="E559" s="39" t="s">
        <v>360</v>
      </c>
    </row>
    <row r="560" spans="1:5" ht="12.75">
      <c r="A560" s="35" t="s">
        <v>57</v>
      </c>
      <c r="E560" s="40" t="s">
        <v>5</v>
      </c>
    </row>
    <row r="561" spans="1:5" ht="191.25">
      <c r="A561" t="s">
        <v>58</v>
      </c>
      <c r="E561" s="39" t="s">
        <v>361</v>
      </c>
    </row>
    <row r="562" spans="1:16" ht="12.75">
      <c r="A562" t="s">
        <v>50</v>
      </c>
      <c s="34" t="s">
        <v>1179</v>
      </c>
      <c s="34" t="s">
        <v>355</v>
      </c>
      <c s="35" t="s">
        <v>5</v>
      </c>
      <c s="6" t="s">
        <v>356</v>
      </c>
      <c s="36" t="s">
        <v>202</v>
      </c>
      <c s="37">
        <v>8000</v>
      </c>
      <c s="36">
        <v>0</v>
      </c>
      <c s="36">
        <f>ROUND(G562*H562,6)</f>
      </c>
      <c r="L562" s="38">
        <v>0</v>
      </c>
      <c s="32">
        <f>ROUND(ROUND(L562,2)*ROUND(G562,3),2)</f>
      </c>
      <c s="36" t="s">
        <v>62</v>
      </c>
      <c>
        <f>(M562*21)/100</f>
      </c>
      <c t="s">
        <v>28</v>
      </c>
    </row>
    <row r="563" spans="1:5" ht="12.75">
      <c r="A563" s="35" t="s">
        <v>56</v>
      </c>
      <c r="E563" s="39" t="s">
        <v>356</v>
      </c>
    </row>
    <row r="564" spans="1:5" ht="12.75">
      <c r="A564" s="35" t="s">
        <v>57</v>
      </c>
      <c r="E564" s="40" t="s">
        <v>5</v>
      </c>
    </row>
    <row r="565" spans="1:5" ht="89.25">
      <c r="A565" t="s">
        <v>58</v>
      </c>
      <c r="E565" s="39" t="s">
        <v>357</v>
      </c>
    </row>
    <row r="566" spans="1:16" ht="12.75">
      <c r="A566" t="s">
        <v>50</v>
      </c>
      <c s="34" t="s">
        <v>1180</v>
      </c>
      <c s="34" t="s">
        <v>1448</v>
      </c>
      <c s="35" t="s">
        <v>5</v>
      </c>
      <c s="6" t="s">
        <v>372</v>
      </c>
      <c s="36" t="s">
        <v>244</v>
      </c>
      <c s="37">
        <v>15</v>
      </c>
      <c s="36">
        <v>0</v>
      </c>
      <c s="36">
        <f>ROUND(G566*H566,6)</f>
      </c>
      <c r="L566" s="38">
        <v>0</v>
      </c>
      <c s="32">
        <f>ROUND(ROUND(L566,2)*ROUND(G566,3),2)</f>
      </c>
      <c s="36" t="s">
        <v>62</v>
      </c>
      <c>
        <f>(M566*21)/100</f>
      </c>
      <c t="s">
        <v>28</v>
      </c>
    </row>
    <row r="567" spans="1:5" ht="12.75">
      <c r="A567" s="35" t="s">
        <v>56</v>
      </c>
      <c r="E567" s="39" t="s">
        <v>372</v>
      </c>
    </row>
    <row r="568" spans="1:5" ht="12.75">
      <c r="A568" s="35" t="s">
        <v>57</v>
      </c>
      <c r="E568" s="40" t="s">
        <v>5</v>
      </c>
    </row>
    <row r="569" spans="1:5" ht="89.25">
      <c r="A569" t="s">
        <v>58</v>
      </c>
      <c r="E569" s="39" t="s">
        <v>373</v>
      </c>
    </row>
    <row r="570" spans="1:16" ht="12.75">
      <c r="A570" t="s">
        <v>50</v>
      </c>
      <c s="34" t="s">
        <v>1181</v>
      </c>
      <c s="34" t="s">
        <v>1450</v>
      </c>
      <c s="35" t="s">
        <v>5</v>
      </c>
      <c s="6" t="s">
        <v>1451</v>
      </c>
      <c s="36" t="s">
        <v>244</v>
      </c>
      <c s="37">
        <v>75</v>
      </c>
      <c s="36">
        <v>0</v>
      </c>
      <c s="36">
        <f>ROUND(G570*H570,6)</f>
      </c>
      <c r="L570" s="38">
        <v>0</v>
      </c>
      <c s="32">
        <f>ROUND(ROUND(L570,2)*ROUND(G570,3),2)</f>
      </c>
      <c s="36" t="s">
        <v>62</v>
      </c>
      <c>
        <f>(M570*21)/100</f>
      </c>
      <c t="s">
        <v>28</v>
      </c>
    </row>
    <row r="571" spans="1:5" ht="12.75">
      <c r="A571" s="35" t="s">
        <v>56</v>
      </c>
      <c r="E571" s="39" t="s">
        <v>1451</v>
      </c>
    </row>
    <row r="572" spans="1:5" ht="12.75">
      <c r="A572" s="35" t="s">
        <v>57</v>
      </c>
      <c r="E572" s="40" t="s">
        <v>5</v>
      </c>
    </row>
    <row r="573" spans="1:5" ht="89.25">
      <c r="A573" t="s">
        <v>58</v>
      </c>
      <c r="E573" s="39" t="s">
        <v>1452</v>
      </c>
    </row>
    <row r="574" spans="1:16" ht="12.75">
      <c r="A574" t="s">
        <v>50</v>
      </c>
      <c s="34" t="s">
        <v>1182</v>
      </c>
      <c s="34" t="s">
        <v>1454</v>
      </c>
      <c s="35" t="s">
        <v>5</v>
      </c>
      <c s="6" t="s">
        <v>755</v>
      </c>
      <c s="36" t="s">
        <v>239</v>
      </c>
      <c s="37">
        <v>1</v>
      </c>
      <c s="36">
        <v>0</v>
      </c>
      <c s="36">
        <f>ROUND(G574*H574,6)</f>
      </c>
      <c r="L574" s="38">
        <v>0</v>
      </c>
      <c s="32">
        <f>ROUND(ROUND(L574,2)*ROUND(G574,3),2)</f>
      </c>
      <c s="36" t="s">
        <v>62</v>
      </c>
      <c>
        <f>(M574*21)/100</f>
      </c>
      <c t="s">
        <v>28</v>
      </c>
    </row>
    <row r="575" spans="1:5" ht="12.75">
      <c r="A575" s="35" t="s">
        <v>56</v>
      </c>
      <c r="E575" s="39" t="s">
        <v>755</v>
      </c>
    </row>
    <row r="576" spans="1:5" ht="12.75">
      <c r="A576" s="35" t="s">
        <v>57</v>
      </c>
      <c r="E576" s="40" t="s">
        <v>5</v>
      </c>
    </row>
    <row r="577" spans="1:5" ht="89.25">
      <c r="A577" t="s">
        <v>58</v>
      </c>
      <c r="E577" s="39" t="s">
        <v>756</v>
      </c>
    </row>
    <row r="578" spans="1:16" ht="12.75">
      <c r="A578" t="s">
        <v>50</v>
      </c>
      <c s="34" t="s">
        <v>1183</v>
      </c>
      <c s="34" t="s">
        <v>379</v>
      </c>
      <c s="35" t="s">
        <v>5</v>
      </c>
      <c s="6" t="s">
        <v>380</v>
      </c>
      <c s="36" t="s">
        <v>239</v>
      </c>
      <c s="37">
        <v>1</v>
      </c>
      <c s="36">
        <v>0</v>
      </c>
      <c s="36">
        <f>ROUND(G578*H578,6)</f>
      </c>
      <c r="L578" s="38">
        <v>0</v>
      </c>
      <c s="32">
        <f>ROUND(ROUND(L578,2)*ROUND(G578,3),2)</f>
      </c>
      <c s="36" t="s">
        <v>62</v>
      </c>
      <c>
        <f>(M578*21)/100</f>
      </c>
      <c t="s">
        <v>28</v>
      </c>
    </row>
    <row r="579" spans="1:5" ht="12.75">
      <c r="A579" s="35" t="s">
        <v>56</v>
      </c>
      <c r="E579" s="39" t="s">
        <v>380</v>
      </c>
    </row>
    <row r="580" spans="1:5" ht="12.75">
      <c r="A580" s="35" t="s">
        <v>57</v>
      </c>
      <c r="E580" s="40" t="s">
        <v>5</v>
      </c>
    </row>
    <row r="581" spans="1:5" ht="89.25">
      <c r="A581" t="s">
        <v>58</v>
      </c>
      <c r="E581" s="39" t="s">
        <v>381</v>
      </c>
    </row>
    <row r="582" spans="1:16" ht="25.5">
      <c r="A582" t="s">
        <v>50</v>
      </c>
      <c s="34" t="s">
        <v>1184</v>
      </c>
      <c s="34" t="s">
        <v>343</v>
      </c>
      <c s="35" t="s">
        <v>5</v>
      </c>
      <c s="6" t="s">
        <v>344</v>
      </c>
      <c s="36" t="s">
        <v>54</v>
      </c>
      <c s="37">
        <v>50</v>
      </c>
      <c s="36">
        <v>0</v>
      </c>
      <c s="36">
        <f>ROUND(G582*H582,6)</f>
      </c>
      <c r="L582" s="38">
        <v>0</v>
      </c>
      <c s="32">
        <f>ROUND(ROUND(L582,2)*ROUND(G582,3),2)</f>
      </c>
      <c s="36" t="s">
        <v>55</v>
      </c>
      <c>
        <f>(M582*21)/100</f>
      </c>
      <c t="s">
        <v>28</v>
      </c>
    </row>
    <row r="583" spans="1:5" ht="25.5">
      <c r="A583" s="35" t="s">
        <v>56</v>
      </c>
      <c r="E583" s="39" t="s">
        <v>344</v>
      </c>
    </row>
    <row r="584" spans="1:5" ht="12.75">
      <c r="A584" s="35" t="s">
        <v>57</v>
      </c>
      <c r="E584" s="40" t="s">
        <v>5</v>
      </c>
    </row>
    <row r="585" spans="1:5" ht="191.25">
      <c r="A585" t="s">
        <v>58</v>
      </c>
      <c r="E585" s="39" t="s">
        <v>345</v>
      </c>
    </row>
    <row r="586" spans="1:16" ht="12.75">
      <c r="A586" t="s">
        <v>50</v>
      </c>
      <c s="34" t="s">
        <v>1185</v>
      </c>
      <c s="34" t="s">
        <v>383</v>
      </c>
      <c s="35" t="s">
        <v>5</v>
      </c>
      <c s="6" t="s">
        <v>629</v>
      </c>
      <c s="36" t="s">
        <v>630</v>
      </c>
      <c s="37">
        <v>1</v>
      </c>
      <c s="36">
        <v>0</v>
      </c>
      <c s="36">
        <f>ROUND(G586*H586,6)</f>
      </c>
      <c r="L586" s="38">
        <v>0</v>
      </c>
      <c s="32">
        <f>ROUND(ROUND(L586,2)*ROUND(G586,3),2)</f>
      </c>
      <c s="36" t="s">
        <v>62</v>
      </c>
      <c>
        <f>(M586*21)/100</f>
      </c>
      <c t="s">
        <v>28</v>
      </c>
    </row>
    <row r="587" spans="1:5" ht="12.75">
      <c r="A587" s="35" t="s">
        <v>56</v>
      </c>
      <c r="E587" s="39" t="s">
        <v>629</v>
      </c>
    </row>
    <row r="588" spans="1:5" ht="12.75">
      <c r="A588" s="35" t="s">
        <v>57</v>
      </c>
      <c r="E588" s="40" t="s">
        <v>5</v>
      </c>
    </row>
    <row r="589" spans="1:5" ht="89.25">
      <c r="A589" t="s">
        <v>58</v>
      </c>
      <c r="E589" s="39" t="s">
        <v>631</v>
      </c>
    </row>
    <row r="590" spans="1:16" ht="12.75">
      <c r="A590" t="s">
        <v>50</v>
      </c>
      <c s="34" t="s">
        <v>1186</v>
      </c>
      <c s="34" t="s">
        <v>633</v>
      </c>
      <c s="35" t="s">
        <v>5</v>
      </c>
      <c s="6" t="s">
        <v>758</v>
      </c>
      <c s="36" t="s">
        <v>239</v>
      </c>
      <c s="37">
        <v>1</v>
      </c>
      <c s="36">
        <v>0</v>
      </c>
      <c s="36">
        <f>ROUND(G590*H590,6)</f>
      </c>
      <c r="L590" s="38">
        <v>0</v>
      </c>
      <c s="32">
        <f>ROUND(ROUND(L590,2)*ROUND(G590,3),2)</f>
      </c>
      <c s="36" t="s">
        <v>62</v>
      </c>
      <c>
        <f>(M590*21)/100</f>
      </c>
      <c t="s">
        <v>28</v>
      </c>
    </row>
    <row r="591" spans="1:5" ht="12.75">
      <c r="A591" s="35" t="s">
        <v>56</v>
      </c>
      <c r="E591" s="39" t="s">
        <v>758</v>
      </c>
    </row>
    <row r="592" spans="1:5" ht="12.75">
      <c r="A592" s="35" t="s">
        <v>57</v>
      </c>
      <c r="E592" s="40" t="s">
        <v>5</v>
      </c>
    </row>
    <row r="593" spans="1:5" ht="89.25">
      <c r="A593" t="s">
        <v>58</v>
      </c>
      <c r="E593"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1516</v>
      </c>
      <c r="E8" s="30" t="s">
        <v>1515</v>
      </c>
      <c r="J8" s="29">
        <f>0+J9+J30+J111+J176+J193+J210</f>
      </c>
      <c s="29">
        <f>0+K9+K30+K111+K176+K193+K210</f>
      </c>
      <c s="29">
        <f>0+L9+L30+L111+L176+L193+L210</f>
      </c>
      <c s="29">
        <f>0+M9+M30+M111+M176+M193+M210</f>
      </c>
    </row>
    <row r="9" spans="1:13" ht="12.75">
      <c r="A9" t="s">
        <v>47</v>
      </c>
      <c r="C9" s="31" t="s">
        <v>48</v>
      </c>
      <c r="E9" s="33" t="s">
        <v>1517</v>
      </c>
      <c r="J9" s="32">
        <f>0</f>
      </c>
      <c s="32">
        <f>0</f>
      </c>
      <c s="32">
        <f>0+L10+L14+L18+L22+L26</f>
      </c>
      <c s="32">
        <f>0+M10+M14+M18+M22+M26</f>
      </c>
    </row>
    <row r="10" spans="1:16" ht="12.75">
      <c r="A10" t="s">
        <v>50</v>
      </c>
      <c s="34" t="s">
        <v>86</v>
      </c>
      <c s="34" t="s">
        <v>576</v>
      </c>
      <c s="35" t="s">
        <v>5</v>
      </c>
      <c s="6" t="s">
        <v>577</v>
      </c>
      <c s="36" t="s">
        <v>202</v>
      </c>
      <c s="37">
        <v>750</v>
      </c>
      <c s="36">
        <v>0</v>
      </c>
      <c s="36">
        <f>ROUND(G10*H10,6)</f>
      </c>
      <c r="L10" s="38">
        <v>0</v>
      </c>
      <c s="32">
        <f>ROUND(ROUND(L10,2)*ROUND(G10,3),2)</f>
      </c>
      <c s="36" t="s">
        <v>55</v>
      </c>
      <c>
        <f>(M10*21)/100</f>
      </c>
      <c t="s">
        <v>28</v>
      </c>
    </row>
    <row r="11" spans="1:5" ht="12.75">
      <c r="A11" s="35" t="s">
        <v>56</v>
      </c>
      <c r="E11" s="39" t="s">
        <v>577</v>
      </c>
    </row>
    <row r="12" spans="1:5" ht="12.75">
      <c r="A12" s="35" t="s">
        <v>57</v>
      </c>
      <c r="E12" s="40" t="s">
        <v>5</v>
      </c>
    </row>
    <row r="13" spans="1:5" ht="191.25">
      <c r="A13" t="s">
        <v>58</v>
      </c>
      <c r="E13" s="39" t="s">
        <v>578</v>
      </c>
    </row>
    <row r="14" spans="1:16" ht="12.75">
      <c r="A14" t="s">
        <v>50</v>
      </c>
      <c s="34" t="s">
        <v>90</v>
      </c>
      <c s="34" t="s">
        <v>1518</v>
      </c>
      <c s="35" t="s">
        <v>5</v>
      </c>
      <c s="6" t="s">
        <v>859</v>
      </c>
      <c s="36" t="s">
        <v>202</v>
      </c>
      <c s="37">
        <v>750</v>
      </c>
      <c s="36">
        <v>0</v>
      </c>
      <c s="36">
        <f>ROUND(G14*H14,6)</f>
      </c>
      <c r="L14" s="38">
        <v>0</v>
      </c>
      <c s="32">
        <f>ROUND(ROUND(L14,2)*ROUND(G14,3),2)</f>
      </c>
      <c s="36" t="s">
        <v>1519</v>
      </c>
      <c>
        <f>(M14*21)/100</f>
      </c>
      <c t="s">
        <v>28</v>
      </c>
    </row>
    <row r="15" spans="1:5" ht="12.75">
      <c r="A15" s="35" t="s">
        <v>56</v>
      </c>
      <c r="E15" s="39" t="s">
        <v>859</v>
      </c>
    </row>
    <row r="16" spans="1:5" ht="12.75">
      <c r="A16" s="35" t="s">
        <v>57</v>
      </c>
      <c r="E16" s="40" t="s">
        <v>5</v>
      </c>
    </row>
    <row r="17" spans="1:5" ht="89.25">
      <c r="A17" t="s">
        <v>58</v>
      </c>
      <c r="E17" s="39" t="s">
        <v>860</v>
      </c>
    </row>
    <row r="18" spans="1:16" ht="12.75">
      <c r="A18" t="s">
        <v>50</v>
      </c>
      <c s="34" t="s">
        <v>98</v>
      </c>
      <c s="34" t="s">
        <v>79</v>
      </c>
      <c s="35" t="s">
        <v>5</v>
      </c>
      <c s="6" t="s">
        <v>863</v>
      </c>
      <c s="36" t="s">
        <v>244</v>
      </c>
      <c s="37">
        <v>750</v>
      </c>
      <c s="36">
        <v>0</v>
      </c>
      <c s="36">
        <f>ROUND(G18*H18,6)</f>
      </c>
      <c r="L18" s="38">
        <v>0</v>
      </c>
      <c s="32">
        <f>ROUND(ROUND(L18,2)*ROUND(G18,3),2)</f>
      </c>
      <c s="36" t="s">
        <v>1519</v>
      </c>
      <c>
        <f>(M18*21)/100</f>
      </c>
      <c t="s">
        <v>28</v>
      </c>
    </row>
    <row r="19" spans="1:5" ht="12.75">
      <c r="A19" s="35" t="s">
        <v>56</v>
      </c>
      <c r="E19" s="39" t="s">
        <v>863</v>
      </c>
    </row>
    <row r="20" spans="1:5" ht="12.75">
      <c r="A20" s="35" t="s">
        <v>57</v>
      </c>
      <c r="E20" s="40" t="s">
        <v>5</v>
      </c>
    </row>
    <row r="21" spans="1:5" ht="89.25">
      <c r="A21" t="s">
        <v>58</v>
      </c>
      <c r="E21" s="39" t="s">
        <v>864</v>
      </c>
    </row>
    <row r="22" spans="1:16" ht="12.75">
      <c r="A22" t="s">
        <v>50</v>
      </c>
      <c s="34" t="s">
        <v>102</v>
      </c>
      <c s="34" t="s">
        <v>233</v>
      </c>
      <c s="35" t="s">
        <v>5</v>
      </c>
      <c s="6" t="s">
        <v>234</v>
      </c>
      <c s="36" t="s">
        <v>202</v>
      </c>
      <c s="37">
        <v>750</v>
      </c>
      <c s="36">
        <v>0</v>
      </c>
      <c s="36">
        <f>ROUND(G22*H22,6)</f>
      </c>
      <c r="L22" s="38">
        <v>0</v>
      </c>
      <c s="32">
        <f>ROUND(ROUND(L22,2)*ROUND(G22,3),2)</f>
      </c>
      <c s="36" t="s">
        <v>55</v>
      </c>
      <c>
        <f>(M22*21)/100</f>
      </c>
      <c t="s">
        <v>28</v>
      </c>
    </row>
    <row r="23" spans="1:5" ht="12.75">
      <c r="A23" s="35" t="s">
        <v>56</v>
      </c>
      <c r="E23" s="39" t="s">
        <v>234</v>
      </c>
    </row>
    <row r="24" spans="1:5" ht="12.75">
      <c r="A24" s="35" t="s">
        <v>57</v>
      </c>
      <c r="E24" s="40" t="s">
        <v>5</v>
      </c>
    </row>
    <row r="25" spans="1:5" ht="140.25">
      <c r="A25" t="s">
        <v>58</v>
      </c>
      <c r="E25" s="39" t="s">
        <v>235</v>
      </c>
    </row>
    <row r="26" spans="1:16" ht="12.75">
      <c r="A26" t="s">
        <v>50</v>
      </c>
      <c s="34" t="s">
        <v>106</v>
      </c>
      <c s="34" t="s">
        <v>174</v>
      </c>
      <c s="35" t="s">
        <v>5</v>
      </c>
      <c s="6" t="s">
        <v>845</v>
      </c>
      <c s="36" t="s">
        <v>202</v>
      </c>
      <c s="37">
        <v>900</v>
      </c>
      <c s="36">
        <v>0</v>
      </c>
      <c s="36">
        <f>ROUND(G26*H26,6)</f>
      </c>
      <c r="L26" s="38">
        <v>0</v>
      </c>
      <c s="32">
        <f>ROUND(ROUND(L26,2)*ROUND(G26,3),2)</f>
      </c>
      <c s="36" t="s">
        <v>1519</v>
      </c>
      <c>
        <f>(M26*21)/100</f>
      </c>
      <c t="s">
        <v>28</v>
      </c>
    </row>
    <row r="27" spans="1:5" ht="12.75">
      <c r="A27" s="35" t="s">
        <v>56</v>
      </c>
      <c r="E27" s="39" t="s">
        <v>845</v>
      </c>
    </row>
    <row r="28" spans="1:5" ht="12.75">
      <c r="A28" s="35" t="s">
        <v>57</v>
      </c>
      <c r="E28" s="40" t="s">
        <v>5</v>
      </c>
    </row>
    <row r="29" spans="1:5" ht="89.25">
      <c r="A29" t="s">
        <v>58</v>
      </c>
      <c r="E29" s="39" t="s">
        <v>846</v>
      </c>
    </row>
    <row r="30" spans="1:13" ht="12.75">
      <c r="A30" t="s">
        <v>47</v>
      </c>
      <c r="C30" s="31" t="s">
        <v>130</v>
      </c>
      <c r="E30" s="33" t="s">
        <v>1520</v>
      </c>
      <c r="J30" s="32">
        <f>0</f>
      </c>
      <c s="32">
        <f>0</f>
      </c>
      <c s="32">
        <f>0+L31+L35+L39+L43+L47+L51+L55+L59+L63+L67+L71+L75+L79+L83+L87+L91+L95+L99+L103+L107</f>
      </c>
      <c s="32">
        <f>0+M31+M35+M39+M43+M47+M51+M55+M59+M63+M67+M71+M75+M79+M83+M87+M91+M95+M99+M103+M107</f>
      </c>
    </row>
    <row r="31" spans="1:16" ht="12.75">
      <c r="A31" t="s">
        <v>50</v>
      </c>
      <c s="34" t="s">
        <v>118</v>
      </c>
      <c s="34" t="s">
        <v>141</v>
      </c>
      <c s="35" t="s">
        <v>5</v>
      </c>
      <c s="6" t="s">
        <v>142</v>
      </c>
      <c s="36" t="s">
        <v>54</v>
      </c>
      <c s="37">
        <v>1</v>
      </c>
      <c s="36">
        <v>0</v>
      </c>
      <c s="36">
        <f>ROUND(G31*H31,6)</f>
      </c>
      <c r="L31" s="38">
        <v>0</v>
      </c>
      <c s="32">
        <f>ROUND(ROUND(L31,2)*ROUND(G31,3),2)</f>
      </c>
      <c s="36" t="s">
        <v>55</v>
      </c>
      <c>
        <f>(M31*21)/100</f>
      </c>
      <c t="s">
        <v>28</v>
      </c>
    </row>
    <row r="32" spans="1:5" ht="12.75">
      <c r="A32" s="35" t="s">
        <v>56</v>
      </c>
      <c r="E32" s="39" t="s">
        <v>142</v>
      </c>
    </row>
    <row r="33" spans="1:5" ht="12.75">
      <c r="A33" s="35" t="s">
        <v>57</v>
      </c>
      <c r="E33" s="40" t="s">
        <v>5</v>
      </c>
    </row>
    <row r="34" spans="1:5" ht="191.25">
      <c r="A34" t="s">
        <v>58</v>
      </c>
      <c r="E34" s="39" t="s">
        <v>143</v>
      </c>
    </row>
    <row r="35" spans="1:16" ht="12.75">
      <c r="A35" t="s">
        <v>50</v>
      </c>
      <c s="34" t="s">
        <v>122</v>
      </c>
      <c s="34" t="s">
        <v>145</v>
      </c>
      <c s="35" t="s">
        <v>5</v>
      </c>
      <c s="6" t="s">
        <v>146</v>
      </c>
      <c s="36" t="s">
        <v>54</v>
      </c>
      <c s="37">
        <v>1</v>
      </c>
      <c s="36">
        <v>0</v>
      </c>
      <c s="36">
        <f>ROUND(G35*H35,6)</f>
      </c>
      <c r="L35" s="38">
        <v>0</v>
      </c>
      <c s="32">
        <f>ROUND(ROUND(L35,2)*ROUND(G35,3),2)</f>
      </c>
      <c s="36" t="s">
        <v>55</v>
      </c>
      <c>
        <f>(M35*21)/100</f>
      </c>
      <c t="s">
        <v>28</v>
      </c>
    </row>
    <row r="36" spans="1:5" ht="12.75">
      <c r="A36" s="35" t="s">
        <v>56</v>
      </c>
      <c r="E36" s="39" t="s">
        <v>146</v>
      </c>
    </row>
    <row r="37" spans="1:5" ht="12.75">
      <c r="A37" s="35" t="s">
        <v>57</v>
      </c>
      <c r="E37" s="40" t="s">
        <v>5</v>
      </c>
    </row>
    <row r="38" spans="1:5" ht="89.25">
      <c r="A38" t="s">
        <v>58</v>
      </c>
      <c r="E38" s="39" t="s">
        <v>147</v>
      </c>
    </row>
    <row r="39" spans="1:16" ht="12.75">
      <c r="A39" t="s">
        <v>50</v>
      </c>
      <c s="34" t="s">
        <v>126</v>
      </c>
      <c s="34" t="s">
        <v>261</v>
      </c>
      <c s="35" t="s">
        <v>5</v>
      </c>
      <c s="6" t="s">
        <v>262</v>
      </c>
      <c s="36" t="s">
        <v>54</v>
      </c>
      <c s="37">
        <v>1</v>
      </c>
      <c s="36">
        <v>0</v>
      </c>
      <c s="36">
        <f>ROUND(G39*H39,6)</f>
      </c>
      <c r="L39" s="38">
        <v>0</v>
      </c>
      <c s="32">
        <f>ROUND(ROUND(L39,2)*ROUND(G39,3),2)</f>
      </c>
      <c s="36" t="s">
        <v>55</v>
      </c>
      <c>
        <f>(M39*21)/100</f>
      </c>
      <c t="s">
        <v>28</v>
      </c>
    </row>
    <row r="40" spans="1:5" ht="12.75">
      <c r="A40" s="35" t="s">
        <v>56</v>
      </c>
      <c r="E40" s="39" t="s">
        <v>262</v>
      </c>
    </row>
    <row r="41" spans="1:5" ht="12.75">
      <c r="A41" s="35" t="s">
        <v>57</v>
      </c>
      <c r="E41" s="40" t="s">
        <v>5</v>
      </c>
    </row>
    <row r="42" spans="1:5" ht="191.25">
      <c r="A42" t="s">
        <v>58</v>
      </c>
      <c r="E42" s="39" t="s">
        <v>263</v>
      </c>
    </row>
    <row r="43" spans="1:16" ht="12.75">
      <c r="A43" t="s">
        <v>50</v>
      </c>
      <c s="34" t="s">
        <v>132</v>
      </c>
      <c s="34" t="s">
        <v>265</v>
      </c>
      <c s="35" t="s">
        <v>5</v>
      </c>
      <c s="6" t="s">
        <v>266</v>
      </c>
      <c s="36" t="s">
        <v>54</v>
      </c>
      <c s="37">
        <v>1</v>
      </c>
      <c s="36">
        <v>0</v>
      </c>
      <c s="36">
        <f>ROUND(G43*H43,6)</f>
      </c>
      <c r="L43" s="38">
        <v>0</v>
      </c>
      <c s="32">
        <f>ROUND(ROUND(L43,2)*ROUND(G43,3),2)</f>
      </c>
      <c s="36" t="s">
        <v>55</v>
      </c>
      <c>
        <f>(M43*21)/100</f>
      </c>
      <c t="s">
        <v>28</v>
      </c>
    </row>
    <row r="44" spans="1:5" ht="12.75">
      <c r="A44" s="35" t="s">
        <v>56</v>
      </c>
      <c r="E44" s="39" t="s">
        <v>266</v>
      </c>
    </row>
    <row r="45" spans="1:5" ht="12.75">
      <c r="A45" s="35" t="s">
        <v>57</v>
      </c>
      <c r="E45" s="40" t="s">
        <v>5</v>
      </c>
    </row>
    <row r="46" spans="1:5" ht="89.25">
      <c r="A46" t="s">
        <v>58</v>
      </c>
      <c r="E46" s="39" t="s">
        <v>267</v>
      </c>
    </row>
    <row r="47" spans="1:16" ht="25.5">
      <c r="A47" t="s">
        <v>50</v>
      </c>
      <c s="34" t="s">
        <v>140</v>
      </c>
      <c s="34" t="s">
        <v>1521</v>
      </c>
      <c s="35" t="s">
        <v>5</v>
      </c>
      <c s="6" t="s">
        <v>1522</v>
      </c>
      <c s="36" t="s">
        <v>54</v>
      </c>
      <c s="37">
        <v>1</v>
      </c>
      <c s="36">
        <v>0</v>
      </c>
      <c s="36">
        <f>ROUND(G47*H47,6)</f>
      </c>
      <c r="L47" s="38">
        <v>0</v>
      </c>
      <c s="32">
        <f>ROUND(ROUND(L47,2)*ROUND(G47,3),2)</f>
      </c>
      <c s="36" t="s">
        <v>55</v>
      </c>
      <c>
        <f>(M47*21)/100</f>
      </c>
      <c t="s">
        <v>28</v>
      </c>
    </row>
    <row r="48" spans="1:5" ht="25.5">
      <c r="A48" s="35" t="s">
        <v>56</v>
      </c>
      <c r="E48" s="39" t="s">
        <v>1522</v>
      </c>
    </row>
    <row r="49" spans="1:5" ht="12.75">
      <c r="A49" s="35" t="s">
        <v>57</v>
      </c>
      <c r="E49" s="40" t="s">
        <v>5</v>
      </c>
    </row>
    <row r="50" spans="1:5" ht="191.25">
      <c r="A50" t="s">
        <v>58</v>
      </c>
      <c r="E50" s="39" t="s">
        <v>1523</v>
      </c>
    </row>
    <row r="51" spans="1:16" ht="12.75">
      <c r="A51" t="s">
        <v>50</v>
      </c>
      <c s="34" t="s">
        <v>144</v>
      </c>
      <c s="34" t="s">
        <v>1524</v>
      </c>
      <c s="35" t="s">
        <v>5</v>
      </c>
      <c s="6" t="s">
        <v>1525</v>
      </c>
      <c s="36" t="s">
        <v>54</v>
      </c>
      <c s="37">
        <v>1</v>
      </c>
      <c s="36">
        <v>0</v>
      </c>
      <c s="36">
        <f>ROUND(G51*H51,6)</f>
      </c>
      <c r="L51" s="38">
        <v>0</v>
      </c>
      <c s="32">
        <f>ROUND(ROUND(L51,2)*ROUND(G51,3),2)</f>
      </c>
      <c s="36" t="s">
        <v>55</v>
      </c>
      <c>
        <f>(M51*21)/100</f>
      </c>
      <c t="s">
        <v>28</v>
      </c>
    </row>
    <row r="52" spans="1:5" ht="12.75">
      <c r="A52" s="35" t="s">
        <v>56</v>
      </c>
      <c r="E52" s="39" t="s">
        <v>1525</v>
      </c>
    </row>
    <row r="53" spans="1:5" ht="12.75">
      <c r="A53" s="35" t="s">
        <v>57</v>
      </c>
      <c r="E53" s="40" t="s">
        <v>5</v>
      </c>
    </row>
    <row r="54" spans="1:5" ht="89.25">
      <c r="A54" t="s">
        <v>58</v>
      </c>
      <c r="E54" s="39" t="s">
        <v>1526</v>
      </c>
    </row>
    <row r="55" spans="1:16" ht="12.75">
      <c r="A55" t="s">
        <v>50</v>
      </c>
      <c s="34" t="s">
        <v>148</v>
      </c>
      <c s="34" t="s">
        <v>1527</v>
      </c>
      <c s="35" t="s">
        <v>5</v>
      </c>
      <c s="6" t="s">
        <v>1528</v>
      </c>
      <c s="36" t="s">
        <v>202</v>
      </c>
      <c s="37">
        <v>10</v>
      </c>
      <c s="36">
        <v>0</v>
      </c>
      <c s="36">
        <f>ROUND(G55*H55,6)</f>
      </c>
      <c r="L55" s="38">
        <v>0</v>
      </c>
      <c s="32">
        <f>ROUND(ROUND(L55,2)*ROUND(G55,3),2)</f>
      </c>
      <c s="36" t="s">
        <v>55</v>
      </c>
      <c>
        <f>(M55*21)/100</f>
      </c>
      <c t="s">
        <v>28</v>
      </c>
    </row>
    <row r="56" spans="1:5" ht="12.75">
      <c r="A56" s="35" t="s">
        <v>56</v>
      </c>
      <c r="E56" s="39" t="s">
        <v>1528</v>
      </c>
    </row>
    <row r="57" spans="1:5" ht="12.75">
      <c r="A57" s="35" t="s">
        <v>57</v>
      </c>
      <c r="E57" s="40" t="s">
        <v>5</v>
      </c>
    </row>
    <row r="58" spans="1:5" ht="191.25">
      <c r="A58" t="s">
        <v>58</v>
      </c>
      <c r="E58" s="39" t="s">
        <v>1529</v>
      </c>
    </row>
    <row r="59" spans="1:16" ht="12.75">
      <c r="A59" t="s">
        <v>50</v>
      </c>
      <c s="34" t="s">
        <v>151</v>
      </c>
      <c s="34" t="s">
        <v>1530</v>
      </c>
      <c s="35" t="s">
        <v>5</v>
      </c>
      <c s="6" t="s">
        <v>1531</v>
      </c>
      <c s="36" t="s">
        <v>202</v>
      </c>
      <c s="37">
        <v>11</v>
      </c>
      <c s="36">
        <v>0</v>
      </c>
      <c s="36">
        <f>ROUND(G59*H59,6)</f>
      </c>
      <c r="L59" s="38">
        <v>0</v>
      </c>
      <c s="32">
        <f>ROUND(ROUND(L59,2)*ROUND(G59,3),2)</f>
      </c>
      <c s="36" t="s">
        <v>55</v>
      </c>
      <c>
        <f>(M59*21)/100</f>
      </c>
      <c t="s">
        <v>28</v>
      </c>
    </row>
    <row r="60" spans="1:5" ht="12.75">
      <c r="A60" s="35" t="s">
        <v>56</v>
      </c>
      <c r="E60" s="39" t="s">
        <v>1531</v>
      </c>
    </row>
    <row r="61" spans="1:5" ht="12.75">
      <c r="A61" s="35" t="s">
        <v>57</v>
      </c>
      <c r="E61" s="40" t="s">
        <v>5</v>
      </c>
    </row>
    <row r="62" spans="1:5" ht="89.25">
      <c r="A62" t="s">
        <v>58</v>
      </c>
      <c r="E62" s="39" t="s">
        <v>1532</v>
      </c>
    </row>
    <row r="63" spans="1:16" ht="25.5">
      <c r="A63" t="s">
        <v>50</v>
      </c>
      <c s="34" t="s">
        <v>155</v>
      </c>
      <c s="34" t="s">
        <v>1533</v>
      </c>
      <c s="35" t="s">
        <v>5</v>
      </c>
      <c s="6" t="s">
        <v>1534</v>
      </c>
      <c s="36" t="s">
        <v>202</v>
      </c>
      <c s="37">
        <v>10</v>
      </c>
      <c s="36">
        <v>0</v>
      </c>
      <c s="36">
        <f>ROUND(G63*H63,6)</f>
      </c>
      <c r="L63" s="38">
        <v>0</v>
      </c>
      <c s="32">
        <f>ROUND(ROUND(L63,2)*ROUND(G63,3),2)</f>
      </c>
      <c s="36" t="s">
        <v>55</v>
      </c>
      <c>
        <f>(M63*21)/100</f>
      </c>
      <c t="s">
        <v>28</v>
      </c>
    </row>
    <row r="64" spans="1:5" ht="25.5">
      <c r="A64" s="35" t="s">
        <v>56</v>
      </c>
      <c r="E64" s="39" t="s">
        <v>1534</v>
      </c>
    </row>
    <row r="65" spans="1:5" ht="12.75">
      <c r="A65" s="35" t="s">
        <v>57</v>
      </c>
      <c r="E65" s="40" t="s">
        <v>5</v>
      </c>
    </row>
    <row r="66" spans="1:5" ht="242.25">
      <c r="A66" t="s">
        <v>58</v>
      </c>
      <c r="E66" s="39" t="s">
        <v>1535</v>
      </c>
    </row>
    <row r="67" spans="1:16" ht="12.75">
      <c r="A67" t="s">
        <v>50</v>
      </c>
      <c s="34" t="s">
        <v>159</v>
      </c>
      <c s="34" t="s">
        <v>1536</v>
      </c>
      <c s="35" t="s">
        <v>5</v>
      </c>
      <c s="6" t="s">
        <v>1537</v>
      </c>
      <c s="36" t="s">
        <v>202</v>
      </c>
      <c s="37">
        <v>13</v>
      </c>
      <c s="36">
        <v>0</v>
      </c>
      <c s="36">
        <f>ROUND(G67*H67,6)</f>
      </c>
      <c r="L67" s="38">
        <v>0</v>
      </c>
      <c s="32">
        <f>ROUND(ROUND(L67,2)*ROUND(G67,3),2)</f>
      </c>
      <c s="36" t="s">
        <v>55</v>
      </c>
      <c>
        <f>(M67*21)/100</f>
      </c>
      <c t="s">
        <v>28</v>
      </c>
    </row>
    <row r="68" spans="1:5" ht="12.75">
      <c r="A68" s="35" t="s">
        <v>56</v>
      </c>
      <c r="E68" s="39" t="s">
        <v>1537</v>
      </c>
    </row>
    <row r="69" spans="1:5" ht="12.75">
      <c r="A69" s="35" t="s">
        <v>57</v>
      </c>
      <c r="E69" s="40" t="s">
        <v>5</v>
      </c>
    </row>
    <row r="70" spans="1:5" ht="89.25">
      <c r="A70" t="s">
        <v>58</v>
      </c>
      <c r="E70" s="39" t="s">
        <v>1538</v>
      </c>
    </row>
    <row r="71" spans="1:16" ht="12.75">
      <c r="A71" t="s">
        <v>50</v>
      </c>
      <c s="34" t="s">
        <v>163</v>
      </c>
      <c s="34" t="s">
        <v>676</v>
      </c>
      <c s="35" t="s">
        <v>5</v>
      </c>
      <c s="6" t="s">
        <v>677</v>
      </c>
      <c s="36" t="s">
        <v>202</v>
      </c>
      <c s="37">
        <v>10</v>
      </c>
      <c s="36">
        <v>0</v>
      </c>
      <c s="36">
        <f>ROUND(G71*H71,6)</f>
      </c>
      <c r="L71" s="38">
        <v>0</v>
      </c>
      <c s="32">
        <f>ROUND(ROUND(L71,2)*ROUND(G71,3),2)</f>
      </c>
      <c s="36" t="s">
        <v>55</v>
      </c>
      <c>
        <f>(M71*21)/100</f>
      </c>
      <c t="s">
        <v>28</v>
      </c>
    </row>
    <row r="72" spans="1:5" ht="12.75">
      <c r="A72" s="35" t="s">
        <v>56</v>
      </c>
      <c r="E72" s="39" t="s">
        <v>677</v>
      </c>
    </row>
    <row r="73" spans="1:5" ht="12.75">
      <c r="A73" s="35" t="s">
        <v>57</v>
      </c>
      <c r="E73" s="40" t="s">
        <v>5</v>
      </c>
    </row>
    <row r="74" spans="1:5" ht="191.25">
      <c r="A74" t="s">
        <v>58</v>
      </c>
      <c r="E74" s="39" t="s">
        <v>678</v>
      </c>
    </row>
    <row r="75" spans="1:16" ht="12.75">
      <c r="A75" t="s">
        <v>50</v>
      </c>
      <c s="34" t="s">
        <v>169</v>
      </c>
      <c s="34" t="s">
        <v>891</v>
      </c>
      <c s="35" t="s">
        <v>5</v>
      </c>
      <c s="6" t="s">
        <v>892</v>
      </c>
      <c s="36" t="s">
        <v>202</v>
      </c>
      <c s="37">
        <v>13</v>
      </c>
      <c s="36">
        <v>0</v>
      </c>
      <c s="36">
        <f>ROUND(G75*H75,6)</f>
      </c>
      <c r="L75" s="38">
        <v>0</v>
      </c>
      <c s="32">
        <f>ROUND(ROUND(L75,2)*ROUND(G75,3),2)</f>
      </c>
      <c s="36" t="s">
        <v>55</v>
      </c>
      <c>
        <f>(M75*21)/100</f>
      </c>
      <c t="s">
        <v>28</v>
      </c>
    </row>
    <row r="76" spans="1:5" ht="12.75">
      <c r="A76" s="35" t="s">
        <v>56</v>
      </c>
      <c r="E76" s="39" t="s">
        <v>892</v>
      </c>
    </row>
    <row r="77" spans="1:5" ht="12.75">
      <c r="A77" s="35" t="s">
        <v>57</v>
      </c>
      <c r="E77" s="40" t="s">
        <v>5</v>
      </c>
    </row>
    <row r="78" spans="1:5" ht="89.25">
      <c r="A78" t="s">
        <v>58</v>
      </c>
      <c r="E78" s="39" t="s">
        <v>893</v>
      </c>
    </row>
    <row r="79" spans="1:16" ht="12.75">
      <c r="A79" t="s">
        <v>50</v>
      </c>
      <c s="34" t="s">
        <v>173</v>
      </c>
      <c s="34" t="s">
        <v>894</v>
      </c>
      <c s="35" t="s">
        <v>5</v>
      </c>
      <c s="6" t="s">
        <v>895</v>
      </c>
      <c s="36" t="s">
        <v>54</v>
      </c>
      <c s="37">
        <v>10</v>
      </c>
      <c s="36">
        <v>0</v>
      </c>
      <c s="36">
        <f>ROUND(G79*H79,6)</f>
      </c>
      <c r="L79" s="38">
        <v>0</v>
      </c>
      <c s="32">
        <f>ROUND(ROUND(L79,2)*ROUND(G79,3),2)</f>
      </c>
      <c s="36" t="s">
        <v>55</v>
      </c>
      <c>
        <f>(M79*21)/100</f>
      </c>
      <c t="s">
        <v>28</v>
      </c>
    </row>
    <row r="80" spans="1:5" ht="12.75">
      <c r="A80" s="35" t="s">
        <v>56</v>
      </c>
      <c r="E80" s="39" t="s">
        <v>895</v>
      </c>
    </row>
    <row r="81" spans="1:5" ht="12.75">
      <c r="A81" s="35" t="s">
        <v>57</v>
      </c>
      <c r="E81" s="40" t="s">
        <v>5</v>
      </c>
    </row>
    <row r="82" spans="1:5" ht="140.25">
      <c r="A82" t="s">
        <v>58</v>
      </c>
      <c r="E82" s="39" t="s">
        <v>896</v>
      </c>
    </row>
    <row r="83" spans="1:16" ht="12.75">
      <c r="A83" t="s">
        <v>50</v>
      </c>
      <c s="34" t="s">
        <v>177</v>
      </c>
      <c s="34" t="s">
        <v>897</v>
      </c>
      <c s="35" t="s">
        <v>5</v>
      </c>
      <c s="6" t="s">
        <v>898</v>
      </c>
      <c s="36" t="s">
        <v>54</v>
      </c>
      <c s="37">
        <v>10</v>
      </c>
      <c s="36">
        <v>0</v>
      </c>
      <c s="36">
        <f>ROUND(G83*H83,6)</f>
      </c>
      <c r="L83" s="38">
        <v>0</v>
      </c>
      <c s="32">
        <f>ROUND(ROUND(L83,2)*ROUND(G83,3),2)</f>
      </c>
      <c s="36" t="s">
        <v>55</v>
      </c>
      <c>
        <f>(M83*21)/100</f>
      </c>
      <c t="s">
        <v>28</v>
      </c>
    </row>
    <row r="84" spans="1:5" ht="12.75">
      <c r="A84" s="35" t="s">
        <v>56</v>
      </c>
      <c r="E84" s="39" t="s">
        <v>898</v>
      </c>
    </row>
    <row r="85" spans="1:5" ht="12.75">
      <c r="A85" s="35" t="s">
        <v>57</v>
      </c>
      <c r="E85" s="40" t="s">
        <v>5</v>
      </c>
    </row>
    <row r="86" spans="1:5" ht="89.25">
      <c r="A86" t="s">
        <v>58</v>
      </c>
      <c r="E86" s="39" t="s">
        <v>899</v>
      </c>
    </row>
    <row r="87" spans="1:16" ht="12.75">
      <c r="A87" t="s">
        <v>50</v>
      </c>
      <c s="34" t="s">
        <v>181</v>
      </c>
      <c s="34" t="s">
        <v>133</v>
      </c>
      <c s="35" t="s">
        <v>5</v>
      </c>
      <c s="6" t="s">
        <v>134</v>
      </c>
      <c s="36" t="s">
        <v>54</v>
      </c>
      <c s="37">
        <v>1</v>
      </c>
      <c s="36">
        <v>0</v>
      </c>
      <c s="36">
        <f>ROUND(G87*H87,6)</f>
      </c>
      <c r="L87" s="38">
        <v>0</v>
      </c>
      <c s="32">
        <f>ROUND(ROUND(L87,2)*ROUND(G87,3),2)</f>
      </c>
      <c s="36" t="s">
        <v>55</v>
      </c>
      <c>
        <f>(M87*21)/100</f>
      </c>
      <c t="s">
        <v>28</v>
      </c>
    </row>
    <row r="88" spans="1:5" ht="12.75">
      <c r="A88" s="35" t="s">
        <v>56</v>
      </c>
      <c r="E88" s="39" t="s">
        <v>134</v>
      </c>
    </row>
    <row r="89" spans="1:5" ht="12.75">
      <c r="A89" s="35" t="s">
        <v>57</v>
      </c>
      <c r="E89" s="40" t="s">
        <v>5</v>
      </c>
    </row>
    <row r="90" spans="1:5" ht="140.25">
      <c r="A90" t="s">
        <v>58</v>
      </c>
      <c r="E90" s="39" t="s">
        <v>135</v>
      </c>
    </row>
    <row r="91" spans="1:16" ht="12.75">
      <c r="A91" t="s">
        <v>50</v>
      </c>
      <c s="34" t="s">
        <v>185</v>
      </c>
      <c s="34" t="s">
        <v>1539</v>
      </c>
      <c s="35" t="s">
        <v>5</v>
      </c>
      <c s="6" t="s">
        <v>1540</v>
      </c>
      <c s="36" t="s">
        <v>54</v>
      </c>
      <c s="37">
        <v>1</v>
      </c>
      <c s="36">
        <v>0</v>
      </c>
      <c s="36">
        <f>ROUND(G91*H91,6)</f>
      </c>
      <c r="L91" s="38">
        <v>0</v>
      </c>
      <c s="32">
        <f>ROUND(ROUND(L91,2)*ROUND(G91,3),2)</f>
      </c>
      <c s="36" t="s">
        <v>55</v>
      </c>
      <c>
        <f>(M91*21)/100</f>
      </c>
      <c t="s">
        <v>28</v>
      </c>
    </row>
    <row r="92" spans="1:5" ht="12.75">
      <c r="A92" s="35" t="s">
        <v>56</v>
      </c>
      <c r="E92" s="39" t="s">
        <v>1540</v>
      </c>
    </row>
    <row r="93" spans="1:5" ht="12.75">
      <c r="A93" s="35" t="s">
        <v>57</v>
      </c>
      <c r="E93" s="40" t="s">
        <v>5</v>
      </c>
    </row>
    <row r="94" spans="1:5" ht="89.25">
      <c r="A94" t="s">
        <v>58</v>
      </c>
      <c r="E94" s="39" t="s">
        <v>1541</v>
      </c>
    </row>
    <row r="95" spans="1:16" ht="12.75">
      <c r="A95" t="s">
        <v>50</v>
      </c>
      <c s="34" t="s">
        <v>189</v>
      </c>
      <c s="34" t="s">
        <v>160</v>
      </c>
      <c s="35" t="s">
        <v>5</v>
      </c>
      <c s="6" t="s">
        <v>161</v>
      </c>
      <c s="36" t="s">
        <v>54</v>
      </c>
      <c s="37">
        <v>1</v>
      </c>
      <c s="36">
        <v>0</v>
      </c>
      <c s="36">
        <f>ROUND(G95*H95,6)</f>
      </c>
      <c r="L95" s="38">
        <v>0</v>
      </c>
      <c s="32">
        <f>ROUND(ROUND(L95,2)*ROUND(G95,3),2)</f>
      </c>
      <c s="36" t="s">
        <v>55</v>
      </c>
      <c>
        <f>(M95*21)/100</f>
      </c>
      <c t="s">
        <v>28</v>
      </c>
    </row>
    <row r="96" spans="1:5" ht="12.75">
      <c r="A96" s="35" t="s">
        <v>56</v>
      </c>
      <c r="E96" s="39" t="s">
        <v>161</v>
      </c>
    </row>
    <row r="97" spans="1:5" ht="12.75">
      <c r="A97" s="35" t="s">
        <v>57</v>
      </c>
      <c r="E97" s="40" t="s">
        <v>5</v>
      </c>
    </row>
    <row r="98" spans="1:5" ht="191.25">
      <c r="A98" t="s">
        <v>58</v>
      </c>
      <c r="E98" s="39" t="s">
        <v>162</v>
      </c>
    </row>
    <row r="99" spans="1:16" ht="12.75">
      <c r="A99" t="s">
        <v>50</v>
      </c>
      <c s="34" t="s">
        <v>193</v>
      </c>
      <c s="34" t="s">
        <v>87</v>
      </c>
      <c s="35" t="s">
        <v>5</v>
      </c>
      <c s="6" t="s">
        <v>1542</v>
      </c>
      <c s="36" t="s">
        <v>54</v>
      </c>
      <c s="37">
        <v>1</v>
      </c>
      <c s="36">
        <v>0</v>
      </c>
      <c s="36">
        <f>ROUND(G99*H99,6)</f>
      </c>
      <c r="L99" s="38">
        <v>0</v>
      </c>
      <c s="32">
        <f>ROUND(ROUND(L99,2)*ROUND(G99,3),2)</f>
      </c>
      <c s="36" t="s">
        <v>1519</v>
      </c>
      <c>
        <f>(M99*21)/100</f>
      </c>
      <c t="s">
        <v>28</v>
      </c>
    </row>
    <row r="100" spans="1:5" ht="12.75">
      <c r="A100" s="35" t="s">
        <v>56</v>
      </c>
      <c r="E100" s="39" t="s">
        <v>1542</v>
      </c>
    </row>
    <row r="101" spans="1:5" ht="12.75">
      <c r="A101" s="35" t="s">
        <v>57</v>
      </c>
      <c r="E101" s="40" t="s">
        <v>5</v>
      </c>
    </row>
    <row r="102" spans="1:5" ht="89.25">
      <c r="A102" t="s">
        <v>58</v>
      </c>
      <c r="E102" s="39" t="s">
        <v>1543</v>
      </c>
    </row>
    <row r="103" spans="1:16" ht="12.75">
      <c r="A103" t="s">
        <v>50</v>
      </c>
      <c s="34" t="s">
        <v>208</v>
      </c>
      <c s="34" t="s">
        <v>847</v>
      </c>
      <c s="35" t="s">
        <v>5</v>
      </c>
      <c s="6" t="s">
        <v>848</v>
      </c>
      <c s="36" t="s">
        <v>54</v>
      </c>
      <c s="37">
        <v>8</v>
      </c>
      <c s="36">
        <v>0</v>
      </c>
      <c s="36">
        <f>ROUND(G103*H103,6)</f>
      </c>
      <c r="L103" s="38">
        <v>0</v>
      </c>
      <c s="32">
        <f>ROUND(ROUND(L103,2)*ROUND(G103,3),2)</f>
      </c>
      <c s="36" t="s">
        <v>55</v>
      </c>
      <c>
        <f>(M103*21)/100</f>
      </c>
      <c t="s">
        <v>28</v>
      </c>
    </row>
    <row r="104" spans="1:5" ht="12.75">
      <c r="A104" s="35" t="s">
        <v>56</v>
      </c>
      <c r="E104" s="39" t="s">
        <v>848</v>
      </c>
    </row>
    <row r="105" spans="1:5" ht="12.75">
      <c r="A105" s="35" t="s">
        <v>57</v>
      </c>
      <c r="E105" s="40" t="s">
        <v>5</v>
      </c>
    </row>
    <row r="106" spans="1:5" ht="140.25">
      <c r="A106" t="s">
        <v>58</v>
      </c>
      <c r="E106" s="39" t="s">
        <v>849</v>
      </c>
    </row>
    <row r="107" spans="1:16" ht="25.5">
      <c r="A107" t="s">
        <v>50</v>
      </c>
      <c s="34" t="s">
        <v>212</v>
      </c>
      <c s="34" t="s">
        <v>1544</v>
      </c>
      <c s="35" t="s">
        <v>5</v>
      </c>
      <c s="6" t="s">
        <v>1545</v>
      </c>
      <c s="36" t="s">
        <v>54</v>
      </c>
      <c s="37">
        <v>1</v>
      </c>
      <c s="36">
        <v>0</v>
      </c>
      <c s="36">
        <f>ROUND(G107*H107,6)</f>
      </c>
      <c r="L107" s="38">
        <v>0</v>
      </c>
      <c s="32">
        <f>ROUND(ROUND(L107,2)*ROUND(G107,3),2)</f>
      </c>
      <c s="36" t="s">
        <v>55</v>
      </c>
      <c>
        <f>(M107*21)/100</f>
      </c>
      <c t="s">
        <v>28</v>
      </c>
    </row>
    <row r="108" spans="1:5" ht="25.5">
      <c r="A108" s="35" t="s">
        <v>56</v>
      </c>
      <c r="E108" s="39" t="s">
        <v>1545</v>
      </c>
    </row>
    <row r="109" spans="1:5" ht="12.75">
      <c r="A109" s="35" t="s">
        <v>57</v>
      </c>
      <c r="E109" s="40" t="s">
        <v>5</v>
      </c>
    </row>
    <row r="110" spans="1:5" ht="191.25">
      <c r="A110" t="s">
        <v>58</v>
      </c>
      <c r="E110" s="39" t="s">
        <v>1546</v>
      </c>
    </row>
    <row r="111" spans="1:13" ht="12.75">
      <c r="A111" t="s">
        <v>47</v>
      </c>
      <c r="C111" s="31" t="s">
        <v>167</v>
      </c>
      <c r="E111" s="33" t="s">
        <v>1547</v>
      </c>
      <c r="J111" s="32">
        <f>0</f>
      </c>
      <c s="32">
        <f>0</f>
      </c>
      <c s="32">
        <f>0+L112+L116+L120+L124+L128+L132+L136+L140+L144+L148+L152+L156+L160+L164+L168+L172</f>
      </c>
      <c s="32">
        <f>0+M112+M116+M120+M124+M128+M132+M136+M140+M144+M148+M152+M156+M160+M164+M168+M172</f>
      </c>
    </row>
    <row r="112" spans="1:16" ht="12.75">
      <c r="A112" t="s">
        <v>50</v>
      </c>
      <c s="34" t="s">
        <v>51</v>
      </c>
      <c s="34" t="s">
        <v>269</v>
      </c>
      <c s="35" t="s">
        <v>5</v>
      </c>
      <c s="6" t="s">
        <v>270</v>
      </c>
      <c s="36" t="s">
        <v>54</v>
      </c>
      <c s="37">
        <v>30</v>
      </c>
      <c s="36">
        <v>0</v>
      </c>
      <c s="36">
        <f>ROUND(G112*H112,6)</f>
      </c>
      <c r="L112" s="38">
        <v>0</v>
      </c>
      <c s="32">
        <f>ROUND(ROUND(L112,2)*ROUND(G112,3),2)</f>
      </c>
      <c s="36" t="s">
        <v>55</v>
      </c>
      <c>
        <f>(M112*21)/100</f>
      </c>
      <c t="s">
        <v>28</v>
      </c>
    </row>
    <row r="113" spans="1:5" ht="12.75">
      <c r="A113" s="35" t="s">
        <v>56</v>
      </c>
      <c r="E113" s="39" t="s">
        <v>270</v>
      </c>
    </row>
    <row r="114" spans="1:5" ht="12.75">
      <c r="A114" s="35" t="s">
        <v>57</v>
      </c>
      <c r="E114" s="40" t="s">
        <v>5</v>
      </c>
    </row>
    <row r="115" spans="1:5" ht="140.25">
      <c r="A115" t="s">
        <v>58</v>
      </c>
      <c r="E115" s="39" t="s">
        <v>271</v>
      </c>
    </row>
    <row r="116" spans="1:16" ht="12.75">
      <c r="A116" t="s">
        <v>50</v>
      </c>
      <c s="34" t="s">
        <v>28</v>
      </c>
      <c s="34" t="s">
        <v>934</v>
      </c>
      <c s="35" t="s">
        <v>5</v>
      </c>
      <c s="6" t="s">
        <v>935</v>
      </c>
      <c s="36" t="s">
        <v>54</v>
      </c>
      <c s="37">
        <v>30</v>
      </c>
      <c s="36">
        <v>0</v>
      </c>
      <c s="36">
        <f>ROUND(G116*H116,6)</f>
      </c>
      <c r="L116" s="38">
        <v>0</v>
      </c>
      <c s="32">
        <f>ROUND(ROUND(L116,2)*ROUND(G116,3),2)</f>
      </c>
      <c s="36" t="s">
        <v>55</v>
      </c>
      <c>
        <f>(M116*21)/100</f>
      </c>
      <c t="s">
        <v>28</v>
      </c>
    </row>
    <row r="117" spans="1:5" ht="12.75">
      <c r="A117" s="35" t="s">
        <v>56</v>
      </c>
      <c r="E117" s="39" t="s">
        <v>935</v>
      </c>
    </row>
    <row r="118" spans="1:5" ht="12.75">
      <c r="A118" s="35" t="s">
        <v>57</v>
      </c>
      <c r="E118" s="40" t="s">
        <v>5</v>
      </c>
    </row>
    <row r="119" spans="1:5" ht="89.25">
      <c r="A119" t="s">
        <v>58</v>
      </c>
      <c r="E119" s="39" t="s">
        <v>936</v>
      </c>
    </row>
    <row r="120" spans="1:16" ht="12.75">
      <c r="A120" t="s">
        <v>50</v>
      </c>
      <c s="34" t="s">
        <v>26</v>
      </c>
      <c s="34" t="s">
        <v>217</v>
      </c>
      <c s="35" t="s">
        <v>5</v>
      </c>
      <c s="6" t="s">
        <v>218</v>
      </c>
      <c s="36" t="s">
        <v>202</v>
      </c>
      <c s="37">
        <v>4000</v>
      </c>
      <c s="36">
        <v>0</v>
      </c>
      <c s="36">
        <f>ROUND(G120*H120,6)</f>
      </c>
      <c r="L120" s="38">
        <v>0</v>
      </c>
      <c s="32">
        <f>ROUND(ROUND(L120,2)*ROUND(G120,3),2)</f>
      </c>
      <c s="36" t="s">
        <v>55</v>
      </c>
      <c>
        <f>(M120*21)/100</f>
      </c>
      <c t="s">
        <v>28</v>
      </c>
    </row>
    <row r="121" spans="1:5" ht="12.75">
      <c r="A121" s="35" t="s">
        <v>56</v>
      </c>
      <c r="E121" s="39" t="s">
        <v>218</v>
      </c>
    </row>
    <row r="122" spans="1:5" ht="12.75">
      <c r="A122" s="35" t="s">
        <v>57</v>
      </c>
      <c r="E122" s="40" t="s">
        <v>5</v>
      </c>
    </row>
    <row r="123" spans="1:5" ht="140.25">
      <c r="A123" t="s">
        <v>58</v>
      </c>
      <c r="E123" s="39" t="s">
        <v>219</v>
      </c>
    </row>
    <row r="124" spans="1:16" ht="12.75">
      <c r="A124" t="s">
        <v>50</v>
      </c>
      <c s="34" t="s">
        <v>67</v>
      </c>
      <c s="34" t="s">
        <v>156</v>
      </c>
      <c s="35" t="s">
        <v>5</v>
      </c>
      <c s="6" t="s">
        <v>769</v>
      </c>
      <c s="36" t="s">
        <v>202</v>
      </c>
      <c s="37">
        <v>4100</v>
      </c>
      <c s="36">
        <v>0</v>
      </c>
      <c s="36">
        <f>ROUND(G124*H124,6)</f>
      </c>
      <c r="L124" s="38">
        <v>0</v>
      </c>
      <c s="32">
        <f>ROUND(ROUND(L124,2)*ROUND(G124,3),2)</f>
      </c>
      <c s="36" t="s">
        <v>1519</v>
      </c>
      <c>
        <f>(M124*21)/100</f>
      </c>
      <c t="s">
        <v>28</v>
      </c>
    </row>
    <row r="125" spans="1:5" ht="12.75">
      <c r="A125" s="35" t="s">
        <v>56</v>
      </c>
      <c r="E125" s="39" t="s">
        <v>769</v>
      </c>
    </row>
    <row r="126" spans="1:5" ht="12.75">
      <c r="A126" s="35" t="s">
        <v>57</v>
      </c>
      <c r="E126" s="40" t="s">
        <v>5</v>
      </c>
    </row>
    <row r="127" spans="1:5" ht="89.25">
      <c r="A127" t="s">
        <v>58</v>
      </c>
      <c r="E127" s="39" t="s">
        <v>770</v>
      </c>
    </row>
    <row r="128" spans="1:16" ht="12.75">
      <c r="A128" t="s">
        <v>50</v>
      </c>
      <c s="34" t="s">
        <v>71</v>
      </c>
      <c s="34" t="s">
        <v>719</v>
      </c>
      <c s="35" t="s">
        <v>5</v>
      </c>
      <c s="6" t="s">
        <v>720</v>
      </c>
      <c s="36" t="s">
        <v>54</v>
      </c>
      <c s="37">
        <v>60</v>
      </c>
      <c s="36">
        <v>0</v>
      </c>
      <c s="36">
        <f>ROUND(G128*H128,6)</f>
      </c>
      <c r="L128" s="38">
        <v>0</v>
      </c>
      <c s="32">
        <f>ROUND(ROUND(L128,2)*ROUND(G128,3),2)</f>
      </c>
      <c s="36" t="s">
        <v>55</v>
      </c>
      <c>
        <f>(M128*21)/100</f>
      </c>
      <c t="s">
        <v>28</v>
      </c>
    </row>
    <row r="129" spans="1:5" ht="12.75">
      <c r="A129" s="35" t="s">
        <v>56</v>
      </c>
      <c r="E129" s="39" t="s">
        <v>720</v>
      </c>
    </row>
    <row r="130" spans="1:5" ht="12.75">
      <c r="A130" s="35" t="s">
        <v>57</v>
      </c>
      <c r="E130" s="40" t="s">
        <v>5</v>
      </c>
    </row>
    <row r="131" spans="1:5" ht="191.25">
      <c r="A131" t="s">
        <v>58</v>
      </c>
      <c r="E131" s="39" t="s">
        <v>721</v>
      </c>
    </row>
    <row r="132" spans="1:16" ht="12.75">
      <c r="A132" t="s">
        <v>50</v>
      </c>
      <c s="34" t="s">
        <v>27</v>
      </c>
      <c s="34" t="s">
        <v>564</v>
      </c>
      <c s="35" t="s">
        <v>5</v>
      </c>
      <c s="6" t="s">
        <v>565</v>
      </c>
      <c s="36" t="s">
        <v>202</v>
      </c>
      <c s="37">
        <v>210</v>
      </c>
      <c s="36">
        <v>0</v>
      </c>
      <c s="36">
        <f>ROUND(G132*H132,6)</f>
      </c>
      <c r="L132" s="38">
        <v>0</v>
      </c>
      <c s="32">
        <f>ROUND(ROUND(L132,2)*ROUND(G132,3),2)</f>
      </c>
      <c s="36" t="s">
        <v>55</v>
      </c>
      <c>
        <f>(M132*21)/100</f>
      </c>
      <c t="s">
        <v>28</v>
      </c>
    </row>
    <row r="133" spans="1:5" ht="12.75">
      <c r="A133" s="35" t="s">
        <v>56</v>
      </c>
      <c r="E133" s="39" t="s">
        <v>565</v>
      </c>
    </row>
    <row r="134" spans="1:5" ht="12.75">
      <c r="A134" s="35" t="s">
        <v>57</v>
      </c>
      <c r="E134" s="40" t="s">
        <v>5</v>
      </c>
    </row>
    <row r="135" spans="1:5" ht="140.25">
      <c r="A135" t="s">
        <v>58</v>
      </c>
      <c r="E135" s="39" t="s">
        <v>566</v>
      </c>
    </row>
    <row r="136" spans="1:16" ht="12.75">
      <c r="A136" t="s">
        <v>50</v>
      </c>
      <c s="34" t="s">
        <v>78</v>
      </c>
      <c s="34" t="s">
        <v>588</v>
      </c>
      <c s="35" t="s">
        <v>5</v>
      </c>
      <c s="6" t="s">
        <v>783</v>
      </c>
      <c s="36" t="s">
        <v>202</v>
      </c>
      <c s="37">
        <v>150</v>
      </c>
      <c s="36">
        <v>0</v>
      </c>
      <c s="36">
        <f>ROUND(G136*H136,6)</f>
      </c>
      <c r="L136" s="38">
        <v>0</v>
      </c>
      <c s="32">
        <f>ROUND(ROUND(L136,2)*ROUND(G136,3),2)</f>
      </c>
      <c s="36" t="s">
        <v>55</v>
      </c>
      <c>
        <f>(M136*21)/100</f>
      </c>
      <c t="s">
        <v>28</v>
      </c>
    </row>
    <row r="137" spans="1:5" ht="12.75">
      <c r="A137" s="35" t="s">
        <v>56</v>
      </c>
      <c r="E137" s="39" t="s">
        <v>783</v>
      </c>
    </row>
    <row r="138" spans="1:5" ht="12.75">
      <c r="A138" s="35" t="s">
        <v>57</v>
      </c>
      <c r="E138" s="40" t="s">
        <v>5</v>
      </c>
    </row>
    <row r="139" spans="1:5" ht="89.25">
      <c r="A139" t="s">
        <v>58</v>
      </c>
      <c r="E139" s="39" t="s">
        <v>784</v>
      </c>
    </row>
    <row r="140" spans="1:16" ht="12.75">
      <c r="A140" t="s">
        <v>50</v>
      </c>
      <c s="34" t="s">
        <v>82</v>
      </c>
      <c s="34" t="s">
        <v>60</v>
      </c>
      <c s="35" t="s">
        <v>5</v>
      </c>
      <c s="6" t="s">
        <v>1548</v>
      </c>
      <c s="36" t="s">
        <v>202</v>
      </c>
      <c s="37">
        <v>65</v>
      </c>
      <c s="36">
        <v>0</v>
      </c>
      <c s="36">
        <f>ROUND(G140*H140,6)</f>
      </c>
      <c r="L140" s="38">
        <v>0</v>
      </c>
      <c s="32">
        <f>ROUND(ROUND(L140,2)*ROUND(G140,3),2)</f>
      </c>
      <c s="36" t="s">
        <v>1519</v>
      </c>
      <c>
        <f>(M140*21)/100</f>
      </c>
      <c t="s">
        <v>28</v>
      </c>
    </row>
    <row r="141" spans="1:5" ht="12.75">
      <c r="A141" s="35" t="s">
        <v>56</v>
      </c>
      <c r="E141" s="39" t="s">
        <v>1548</v>
      </c>
    </row>
    <row r="142" spans="1:5" ht="12.75">
      <c r="A142" s="35" t="s">
        <v>57</v>
      </c>
      <c r="E142" s="40" t="s">
        <v>5</v>
      </c>
    </row>
    <row r="143" spans="1:5" ht="89.25">
      <c r="A143" t="s">
        <v>58</v>
      </c>
      <c r="E143" s="39" t="s">
        <v>1549</v>
      </c>
    </row>
    <row r="144" spans="1:16" ht="12.75">
      <c r="A144" t="s">
        <v>50</v>
      </c>
      <c s="34" t="s">
        <v>199</v>
      </c>
      <c s="34" t="s">
        <v>830</v>
      </c>
      <c s="35" t="s">
        <v>5</v>
      </c>
      <c s="6" t="s">
        <v>831</v>
      </c>
      <c s="36" t="s">
        <v>54</v>
      </c>
      <c s="37">
        <v>120</v>
      </c>
      <c s="36">
        <v>0</v>
      </c>
      <c s="36">
        <f>ROUND(G144*H144,6)</f>
      </c>
      <c r="L144" s="38">
        <v>0</v>
      </c>
      <c s="32">
        <f>ROUND(ROUND(L144,2)*ROUND(G144,3),2)</f>
      </c>
      <c s="36" t="s">
        <v>55</v>
      </c>
      <c>
        <f>(M144*21)/100</f>
      </c>
      <c t="s">
        <v>28</v>
      </c>
    </row>
    <row r="145" spans="1:5" ht="12.75">
      <c r="A145" s="35" t="s">
        <v>56</v>
      </c>
      <c r="E145" s="39" t="s">
        <v>831</v>
      </c>
    </row>
    <row r="146" spans="1:5" ht="12.75">
      <c r="A146" s="35" t="s">
        <v>57</v>
      </c>
      <c r="E146" s="40" t="s">
        <v>5</v>
      </c>
    </row>
    <row r="147" spans="1:5" ht="140.25">
      <c r="A147" t="s">
        <v>58</v>
      </c>
      <c r="E147" s="39" t="s">
        <v>832</v>
      </c>
    </row>
    <row r="148" spans="1:16" ht="12.75">
      <c r="A148" t="s">
        <v>50</v>
      </c>
      <c s="34" t="s">
        <v>204</v>
      </c>
      <c s="34" t="s">
        <v>1550</v>
      </c>
      <c s="35" t="s">
        <v>5</v>
      </c>
      <c s="6" t="s">
        <v>1551</v>
      </c>
      <c s="36" t="s">
        <v>54</v>
      </c>
      <c s="37">
        <v>120</v>
      </c>
      <c s="36">
        <v>0</v>
      </c>
      <c s="36">
        <f>ROUND(G148*H148,6)</f>
      </c>
      <c r="L148" s="38">
        <v>0</v>
      </c>
      <c s="32">
        <f>ROUND(ROUND(L148,2)*ROUND(G148,3),2)</f>
      </c>
      <c s="36" t="s">
        <v>55</v>
      </c>
      <c>
        <f>(M148*21)/100</f>
      </c>
      <c t="s">
        <v>28</v>
      </c>
    </row>
    <row r="149" spans="1:5" ht="12.75">
      <c r="A149" s="35" t="s">
        <v>56</v>
      </c>
      <c r="E149" s="39" t="s">
        <v>1551</v>
      </c>
    </row>
    <row r="150" spans="1:5" ht="12.75">
      <c r="A150" s="35" t="s">
        <v>57</v>
      </c>
      <c r="E150" s="40" t="s">
        <v>5</v>
      </c>
    </row>
    <row r="151" spans="1:5" ht="89.25">
      <c r="A151" t="s">
        <v>58</v>
      </c>
      <c r="E151" s="39" t="s">
        <v>1552</v>
      </c>
    </row>
    <row r="152" spans="1:16" ht="12.75">
      <c r="A152" t="s">
        <v>50</v>
      </c>
      <c s="34" t="s">
        <v>216</v>
      </c>
      <c s="34" t="s">
        <v>160</v>
      </c>
      <c s="35" t="s">
        <v>5</v>
      </c>
      <c s="6" t="s">
        <v>161</v>
      </c>
      <c s="36" t="s">
        <v>54</v>
      </c>
      <c s="37">
        <v>1</v>
      </c>
      <c s="36">
        <v>0</v>
      </c>
      <c s="36">
        <f>ROUND(G152*H152,6)</f>
      </c>
      <c r="L152" s="38">
        <v>0</v>
      </c>
      <c s="32">
        <f>ROUND(ROUND(L152,2)*ROUND(G152,3),2)</f>
      </c>
      <c s="36" t="s">
        <v>55</v>
      </c>
      <c>
        <f>(M152*21)/100</f>
      </c>
      <c t="s">
        <v>28</v>
      </c>
    </row>
    <row r="153" spans="1:5" ht="12.75">
      <c r="A153" s="35" t="s">
        <v>56</v>
      </c>
      <c r="E153" s="39" t="s">
        <v>161</v>
      </c>
    </row>
    <row r="154" spans="1:5" ht="12.75">
      <c r="A154" s="35" t="s">
        <v>57</v>
      </c>
      <c r="E154" s="40" t="s">
        <v>5</v>
      </c>
    </row>
    <row r="155" spans="1:5" ht="191.25">
      <c r="A155" t="s">
        <v>58</v>
      </c>
      <c r="E155" s="39" t="s">
        <v>162</v>
      </c>
    </row>
    <row r="156" spans="1:16" ht="12.75">
      <c r="A156" t="s">
        <v>50</v>
      </c>
      <c s="34" t="s">
        <v>220</v>
      </c>
      <c s="34" t="s">
        <v>87</v>
      </c>
      <c s="35" t="s">
        <v>5</v>
      </c>
      <c s="6" t="s">
        <v>1542</v>
      </c>
      <c s="36" t="s">
        <v>54</v>
      </c>
      <c s="37">
        <v>1</v>
      </c>
      <c s="36">
        <v>0</v>
      </c>
      <c s="36">
        <f>ROUND(G156*H156,6)</f>
      </c>
      <c r="L156" s="38">
        <v>0</v>
      </c>
      <c s="32">
        <f>ROUND(ROUND(L156,2)*ROUND(G156,3),2)</f>
      </c>
      <c s="36" t="s">
        <v>1519</v>
      </c>
      <c>
        <f>(M156*21)/100</f>
      </c>
      <c t="s">
        <v>28</v>
      </c>
    </row>
    <row r="157" spans="1:5" ht="12.75">
      <c r="A157" s="35" t="s">
        <v>56</v>
      </c>
      <c r="E157" s="39" t="s">
        <v>1542</v>
      </c>
    </row>
    <row r="158" spans="1:5" ht="12.75">
      <c r="A158" s="35" t="s">
        <v>57</v>
      </c>
      <c r="E158" s="40" t="s">
        <v>5</v>
      </c>
    </row>
    <row r="159" spans="1:5" ht="89.25">
      <c r="A159" t="s">
        <v>58</v>
      </c>
      <c r="E159" s="39" t="s">
        <v>1543</v>
      </c>
    </row>
    <row r="160" spans="1:16" ht="12.75">
      <c r="A160" t="s">
        <v>50</v>
      </c>
      <c s="34" t="s">
        <v>224</v>
      </c>
      <c s="34" t="s">
        <v>847</v>
      </c>
      <c s="35" t="s">
        <v>5</v>
      </c>
      <c s="6" t="s">
        <v>848</v>
      </c>
      <c s="36" t="s">
        <v>54</v>
      </c>
      <c s="37">
        <v>8</v>
      </c>
      <c s="36">
        <v>0</v>
      </c>
      <c s="36">
        <f>ROUND(G160*H160,6)</f>
      </c>
      <c r="L160" s="38">
        <v>0</v>
      </c>
      <c s="32">
        <f>ROUND(ROUND(L160,2)*ROUND(G160,3),2)</f>
      </c>
      <c s="36" t="s">
        <v>55</v>
      </c>
      <c>
        <f>(M160*21)/100</f>
      </c>
      <c t="s">
        <v>28</v>
      </c>
    </row>
    <row r="161" spans="1:5" ht="12.75">
      <c r="A161" s="35" t="s">
        <v>56</v>
      </c>
      <c r="E161" s="39" t="s">
        <v>848</v>
      </c>
    </row>
    <row r="162" spans="1:5" ht="12.75">
      <c r="A162" s="35" t="s">
        <v>57</v>
      </c>
      <c r="E162" s="40" t="s">
        <v>5</v>
      </c>
    </row>
    <row r="163" spans="1:5" ht="140.25">
      <c r="A163" t="s">
        <v>58</v>
      </c>
      <c r="E163" s="39" t="s">
        <v>849</v>
      </c>
    </row>
    <row r="164" spans="1:16" ht="25.5">
      <c r="A164" t="s">
        <v>50</v>
      </c>
      <c s="34" t="s">
        <v>228</v>
      </c>
      <c s="34" t="s">
        <v>1544</v>
      </c>
      <c s="35" t="s">
        <v>5</v>
      </c>
      <c s="6" t="s">
        <v>1545</v>
      </c>
      <c s="36" t="s">
        <v>54</v>
      </c>
      <c s="37">
        <v>1</v>
      </c>
      <c s="36">
        <v>0</v>
      </c>
      <c s="36">
        <f>ROUND(G164*H164,6)</f>
      </c>
      <c r="L164" s="38">
        <v>0</v>
      </c>
      <c s="32">
        <f>ROUND(ROUND(L164,2)*ROUND(G164,3),2)</f>
      </c>
      <c s="36" t="s">
        <v>55</v>
      </c>
      <c>
        <f>(M164*21)/100</f>
      </c>
      <c t="s">
        <v>28</v>
      </c>
    </row>
    <row r="165" spans="1:5" ht="25.5">
      <c r="A165" s="35" t="s">
        <v>56</v>
      </c>
      <c r="E165" s="39" t="s">
        <v>1545</v>
      </c>
    </row>
    <row r="166" spans="1:5" ht="12.75">
      <c r="A166" s="35" t="s">
        <v>57</v>
      </c>
      <c r="E166" s="40" t="s">
        <v>5</v>
      </c>
    </row>
    <row r="167" spans="1:5" ht="191.25">
      <c r="A167" t="s">
        <v>58</v>
      </c>
      <c r="E167" s="39" t="s">
        <v>1546</v>
      </c>
    </row>
    <row r="168" spans="1:16" ht="12.75">
      <c r="A168" t="s">
        <v>50</v>
      </c>
      <c s="34" t="s">
        <v>232</v>
      </c>
      <c s="34" t="s">
        <v>261</v>
      </c>
      <c s="35" t="s">
        <v>5</v>
      </c>
      <c s="6" t="s">
        <v>262</v>
      </c>
      <c s="36" t="s">
        <v>54</v>
      </c>
      <c s="37">
        <v>3</v>
      </c>
      <c s="36">
        <v>0</v>
      </c>
      <c s="36">
        <f>ROUND(G168*H168,6)</f>
      </c>
      <c r="L168" s="38">
        <v>0</v>
      </c>
      <c s="32">
        <f>ROUND(ROUND(L168,2)*ROUND(G168,3),2)</f>
      </c>
      <c s="36" t="s">
        <v>55</v>
      </c>
      <c>
        <f>(M168*21)/100</f>
      </c>
      <c t="s">
        <v>28</v>
      </c>
    </row>
    <row r="169" spans="1:5" ht="12.75">
      <c r="A169" s="35" t="s">
        <v>56</v>
      </c>
      <c r="E169" s="39" t="s">
        <v>262</v>
      </c>
    </row>
    <row r="170" spans="1:5" ht="12.75">
      <c r="A170" s="35" t="s">
        <v>57</v>
      </c>
      <c r="E170" s="40" t="s">
        <v>5</v>
      </c>
    </row>
    <row r="171" spans="1:5" ht="191.25">
      <c r="A171" t="s">
        <v>58</v>
      </c>
      <c r="E171" s="39" t="s">
        <v>263</v>
      </c>
    </row>
    <row r="172" spans="1:16" ht="12.75">
      <c r="A172" t="s">
        <v>50</v>
      </c>
      <c s="34" t="s">
        <v>236</v>
      </c>
      <c s="34" t="s">
        <v>265</v>
      </c>
      <c s="35" t="s">
        <v>5</v>
      </c>
      <c s="6" t="s">
        <v>266</v>
      </c>
      <c s="36" t="s">
        <v>54</v>
      </c>
      <c s="37">
        <v>3</v>
      </c>
      <c s="36">
        <v>0</v>
      </c>
      <c s="36">
        <f>ROUND(G172*H172,6)</f>
      </c>
      <c r="L172" s="38">
        <v>0</v>
      </c>
      <c s="32">
        <f>ROUND(ROUND(L172,2)*ROUND(G172,3),2)</f>
      </c>
      <c s="36" t="s">
        <v>55</v>
      </c>
      <c>
        <f>(M172*21)/100</f>
      </c>
      <c t="s">
        <v>28</v>
      </c>
    </row>
    <row r="173" spans="1:5" ht="12.75">
      <c r="A173" s="35" t="s">
        <v>56</v>
      </c>
      <c r="E173" s="39" t="s">
        <v>266</v>
      </c>
    </row>
    <row r="174" spans="1:5" ht="12.75">
      <c r="A174" s="35" t="s">
        <v>57</v>
      </c>
      <c r="E174" s="40" t="s">
        <v>5</v>
      </c>
    </row>
    <row r="175" spans="1:5" ht="89.25">
      <c r="A175" t="s">
        <v>58</v>
      </c>
      <c r="E175" s="39" t="s">
        <v>267</v>
      </c>
    </row>
    <row r="176" spans="1:13" ht="12.75">
      <c r="A176" t="s">
        <v>47</v>
      </c>
      <c r="C176" s="31" t="s">
        <v>197</v>
      </c>
      <c r="E176" s="33" t="s">
        <v>1553</v>
      </c>
      <c r="J176" s="32">
        <f>0</f>
      </c>
      <c s="32">
        <f>0</f>
      </c>
      <c s="32">
        <f>0+L177+L181+L185+L189</f>
      </c>
      <c s="32">
        <f>0+M177+M181+M185+M189</f>
      </c>
    </row>
    <row r="177" spans="1:16" ht="12.75">
      <c r="A177" t="s">
        <v>50</v>
      </c>
      <c s="34" t="s">
        <v>241</v>
      </c>
      <c s="34" t="s">
        <v>1554</v>
      </c>
      <c s="35" t="s">
        <v>5</v>
      </c>
      <c s="6" t="s">
        <v>1555</v>
      </c>
      <c s="36" t="s">
        <v>54</v>
      </c>
      <c s="37">
        <v>1</v>
      </c>
      <c s="36">
        <v>0</v>
      </c>
      <c s="36">
        <f>ROUND(G177*H177,6)</f>
      </c>
      <c r="L177" s="38">
        <v>0</v>
      </c>
      <c s="32">
        <f>ROUND(ROUND(L177,2)*ROUND(G177,3),2)</f>
      </c>
      <c s="36" t="s">
        <v>55</v>
      </c>
      <c>
        <f>(M177*21)/100</f>
      </c>
      <c t="s">
        <v>28</v>
      </c>
    </row>
    <row r="178" spans="1:5" ht="12.75">
      <c r="A178" s="35" t="s">
        <v>56</v>
      </c>
      <c r="E178" s="39" t="s">
        <v>1555</v>
      </c>
    </row>
    <row r="179" spans="1:5" ht="12.75">
      <c r="A179" s="35" t="s">
        <v>57</v>
      </c>
      <c r="E179" s="40" t="s">
        <v>5</v>
      </c>
    </row>
    <row r="180" spans="1:5" ht="140.25">
      <c r="A180" t="s">
        <v>58</v>
      </c>
      <c r="E180" s="39" t="s">
        <v>1556</v>
      </c>
    </row>
    <row r="181" spans="1:16" ht="12.75">
      <c r="A181" t="s">
        <v>50</v>
      </c>
      <c s="34" t="s">
        <v>246</v>
      </c>
      <c s="34" t="s">
        <v>91</v>
      </c>
      <c s="35" t="s">
        <v>5</v>
      </c>
      <c s="6" t="s">
        <v>1557</v>
      </c>
      <c s="36" t="s">
        <v>54</v>
      </c>
      <c s="37">
        <v>1</v>
      </c>
      <c s="36">
        <v>0</v>
      </c>
      <c s="36">
        <f>ROUND(G181*H181,6)</f>
      </c>
      <c r="L181" s="38">
        <v>0</v>
      </c>
      <c s="32">
        <f>ROUND(ROUND(L181,2)*ROUND(G181,3),2)</f>
      </c>
      <c s="36" t="s">
        <v>1519</v>
      </c>
      <c>
        <f>(M181*21)/100</f>
      </c>
      <c t="s">
        <v>28</v>
      </c>
    </row>
    <row r="182" spans="1:5" ht="12.75">
      <c r="A182" s="35" t="s">
        <v>56</v>
      </c>
      <c r="E182" s="39" t="s">
        <v>1557</v>
      </c>
    </row>
    <row r="183" spans="1:5" ht="12.75">
      <c r="A183" s="35" t="s">
        <v>57</v>
      </c>
      <c r="E183" s="40" t="s">
        <v>5</v>
      </c>
    </row>
    <row r="184" spans="1:5" ht="89.25">
      <c r="A184" t="s">
        <v>58</v>
      </c>
      <c r="E184" s="39" t="s">
        <v>1558</v>
      </c>
    </row>
    <row r="185" spans="1:16" ht="25.5">
      <c r="A185" t="s">
        <v>50</v>
      </c>
      <c s="34" t="s">
        <v>280</v>
      </c>
      <c s="34" t="s">
        <v>1544</v>
      </c>
      <c s="35" t="s">
        <v>5</v>
      </c>
      <c s="6" t="s">
        <v>1545</v>
      </c>
      <c s="36" t="s">
        <v>54</v>
      </c>
      <c s="37">
        <v>1</v>
      </c>
      <c s="36">
        <v>0</v>
      </c>
      <c s="36">
        <f>ROUND(G185*H185,6)</f>
      </c>
      <c r="L185" s="38">
        <v>0</v>
      </c>
      <c s="32">
        <f>ROUND(ROUND(L185,2)*ROUND(G185,3),2)</f>
      </c>
      <c s="36" t="s">
        <v>55</v>
      </c>
      <c>
        <f>(M185*21)/100</f>
      </c>
      <c t="s">
        <v>28</v>
      </c>
    </row>
    <row r="186" spans="1:5" ht="25.5">
      <c r="A186" s="35" t="s">
        <v>56</v>
      </c>
      <c r="E186" s="39" t="s">
        <v>1545</v>
      </c>
    </row>
    <row r="187" spans="1:5" ht="12.75">
      <c r="A187" s="35" t="s">
        <v>57</v>
      </c>
      <c r="E187" s="40" t="s">
        <v>5</v>
      </c>
    </row>
    <row r="188" spans="1:5" ht="191.25">
      <c r="A188" t="s">
        <v>58</v>
      </c>
      <c r="E188" s="39" t="s">
        <v>1546</v>
      </c>
    </row>
    <row r="189" spans="1:16" ht="12.75">
      <c r="A189" t="s">
        <v>50</v>
      </c>
      <c s="34" t="s">
        <v>288</v>
      </c>
      <c s="34" t="s">
        <v>847</v>
      </c>
      <c s="35" t="s">
        <v>5</v>
      </c>
      <c s="6" t="s">
        <v>848</v>
      </c>
      <c s="36" t="s">
        <v>54</v>
      </c>
      <c s="37">
        <v>8</v>
      </c>
      <c s="36">
        <v>0</v>
      </c>
      <c s="36">
        <f>ROUND(G189*H189,6)</f>
      </c>
      <c r="L189" s="38">
        <v>0</v>
      </c>
      <c s="32">
        <f>ROUND(ROUND(L189,2)*ROUND(G189,3),2)</f>
      </c>
      <c s="36" t="s">
        <v>55</v>
      </c>
      <c>
        <f>(M189*21)/100</f>
      </c>
      <c t="s">
        <v>28</v>
      </c>
    </row>
    <row r="190" spans="1:5" ht="12.75">
      <c r="A190" s="35" t="s">
        <v>56</v>
      </c>
      <c r="E190" s="39" t="s">
        <v>848</v>
      </c>
    </row>
    <row r="191" spans="1:5" ht="12.75">
      <c r="A191" s="35" t="s">
        <v>57</v>
      </c>
      <c r="E191" s="40" t="s">
        <v>5</v>
      </c>
    </row>
    <row r="192" spans="1:5" ht="140.25">
      <c r="A192" t="s">
        <v>58</v>
      </c>
      <c r="E192" s="39" t="s">
        <v>849</v>
      </c>
    </row>
    <row r="193" spans="1:13" ht="12.75">
      <c r="A193" t="s">
        <v>47</v>
      </c>
      <c r="C193" s="31" t="s">
        <v>340</v>
      </c>
      <c r="E193" s="33" t="s">
        <v>1559</v>
      </c>
      <c r="J193" s="32">
        <f>0</f>
      </c>
      <c s="32">
        <f>0</f>
      </c>
      <c s="32">
        <f>0+L194+L198+L202+L206</f>
      </c>
      <c s="32">
        <f>0+M194+M198+M202+M206</f>
      </c>
    </row>
    <row r="194" spans="1:16" ht="12.75">
      <c r="A194" t="s">
        <v>50</v>
      </c>
      <c s="34" t="s">
        <v>254</v>
      </c>
      <c s="34" t="s">
        <v>160</v>
      </c>
      <c s="35" t="s">
        <v>5</v>
      </c>
      <c s="6" t="s">
        <v>161</v>
      </c>
      <c s="36" t="s">
        <v>54</v>
      </c>
      <c s="37">
        <v>1</v>
      </c>
      <c s="36">
        <v>0</v>
      </c>
      <c s="36">
        <f>ROUND(G194*H194,6)</f>
      </c>
      <c r="L194" s="38">
        <v>0</v>
      </c>
      <c s="32">
        <f>ROUND(ROUND(L194,2)*ROUND(G194,3),2)</f>
      </c>
      <c s="36" t="s">
        <v>55</v>
      </c>
      <c>
        <f>(M194*21)/100</f>
      </c>
      <c t="s">
        <v>28</v>
      </c>
    </row>
    <row r="195" spans="1:5" ht="12.75">
      <c r="A195" s="35" t="s">
        <v>56</v>
      </c>
      <c r="E195" s="39" t="s">
        <v>161</v>
      </c>
    </row>
    <row r="196" spans="1:5" ht="12.75">
      <c r="A196" s="35" t="s">
        <v>57</v>
      </c>
      <c r="E196" s="40" t="s">
        <v>5</v>
      </c>
    </row>
    <row r="197" spans="1:5" ht="191.25">
      <c r="A197" t="s">
        <v>58</v>
      </c>
      <c r="E197" s="39" t="s">
        <v>162</v>
      </c>
    </row>
    <row r="198" spans="1:16" ht="12.75">
      <c r="A198" t="s">
        <v>50</v>
      </c>
      <c s="34" t="s">
        <v>255</v>
      </c>
      <c s="34" t="s">
        <v>87</v>
      </c>
      <c s="35" t="s">
        <v>5</v>
      </c>
      <c s="6" t="s">
        <v>1542</v>
      </c>
      <c s="36" t="s">
        <v>54</v>
      </c>
      <c s="37">
        <v>1</v>
      </c>
      <c s="36">
        <v>0</v>
      </c>
      <c s="36">
        <f>ROUND(G198*H198,6)</f>
      </c>
      <c r="L198" s="38">
        <v>0</v>
      </c>
      <c s="32">
        <f>ROUND(ROUND(L198,2)*ROUND(G198,3),2)</f>
      </c>
      <c s="36" t="s">
        <v>1519</v>
      </c>
      <c>
        <f>(M198*21)/100</f>
      </c>
      <c t="s">
        <v>28</v>
      </c>
    </row>
    <row r="199" spans="1:5" ht="12.75">
      <c r="A199" s="35" t="s">
        <v>56</v>
      </c>
      <c r="E199" s="39" t="s">
        <v>1542</v>
      </c>
    </row>
    <row r="200" spans="1:5" ht="12.75">
      <c r="A200" s="35" t="s">
        <v>57</v>
      </c>
      <c r="E200" s="40" t="s">
        <v>5</v>
      </c>
    </row>
    <row r="201" spans="1:5" ht="89.25">
      <c r="A201" t="s">
        <v>58</v>
      </c>
      <c r="E201" s="39" t="s">
        <v>1543</v>
      </c>
    </row>
    <row r="202" spans="1:16" ht="12.75">
      <c r="A202" t="s">
        <v>50</v>
      </c>
      <c s="34" t="s">
        <v>256</v>
      </c>
      <c s="34" t="s">
        <v>847</v>
      </c>
      <c s="35" t="s">
        <v>5</v>
      </c>
      <c s="6" t="s">
        <v>848</v>
      </c>
      <c s="36" t="s">
        <v>54</v>
      </c>
      <c s="37">
        <v>8</v>
      </c>
      <c s="36">
        <v>0</v>
      </c>
      <c s="36">
        <f>ROUND(G202*H202,6)</f>
      </c>
      <c r="L202" s="38">
        <v>0</v>
      </c>
      <c s="32">
        <f>ROUND(ROUND(L202,2)*ROUND(G202,3),2)</f>
      </c>
      <c s="36" t="s">
        <v>55</v>
      </c>
      <c>
        <f>(M202*21)/100</f>
      </c>
      <c t="s">
        <v>28</v>
      </c>
    </row>
    <row r="203" spans="1:5" ht="12.75">
      <c r="A203" s="35" t="s">
        <v>56</v>
      </c>
      <c r="E203" s="39" t="s">
        <v>848</v>
      </c>
    </row>
    <row r="204" spans="1:5" ht="12.75">
      <c r="A204" s="35" t="s">
        <v>57</v>
      </c>
      <c r="E204" s="40" t="s">
        <v>5</v>
      </c>
    </row>
    <row r="205" spans="1:5" ht="140.25">
      <c r="A205" t="s">
        <v>58</v>
      </c>
      <c r="E205" s="39" t="s">
        <v>849</v>
      </c>
    </row>
    <row r="206" spans="1:16" ht="25.5">
      <c r="A206" t="s">
        <v>50</v>
      </c>
      <c s="34" t="s">
        <v>284</v>
      </c>
      <c s="34" t="s">
        <v>1544</v>
      </c>
      <c s="35" t="s">
        <v>5</v>
      </c>
      <c s="6" t="s">
        <v>1545</v>
      </c>
      <c s="36" t="s">
        <v>54</v>
      </c>
      <c s="37">
        <v>1</v>
      </c>
      <c s="36">
        <v>0</v>
      </c>
      <c s="36">
        <f>ROUND(G206*H206,6)</f>
      </c>
      <c r="L206" s="38">
        <v>0</v>
      </c>
      <c s="32">
        <f>ROUND(ROUND(L206,2)*ROUND(G206,3),2)</f>
      </c>
      <c s="36" t="s">
        <v>55</v>
      </c>
      <c>
        <f>(M206*21)/100</f>
      </c>
      <c t="s">
        <v>28</v>
      </c>
    </row>
    <row r="207" spans="1:5" ht="25.5">
      <c r="A207" s="35" t="s">
        <v>56</v>
      </c>
      <c r="E207" s="39" t="s">
        <v>1545</v>
      </c>
    </row>
    <row r="208" spans="1:5" ht="12.75">
      <c r="A208" s="35" t="s">
        <v>57</v>
      </c>
      <c r="E208" s="40" t="s">
        <v>5</v>
      </c>
    </row>
    <row r="209" spans="1:5" ht="191.25">
      <c r="A209" t="s">
        <v>58</v>
      </c>
      <c r="E209" s="39" t="s">
        <v>1546</v>
      </c>
    </row>
    <row r="210" spans="1:13" ht="12.75">
      <c r="A210" t="s">
        <v>47</v>
      </c>
      <c r="C210" s="31" t="s">
        <v>591</v>
      </c>
      <c r="E210" s="33" t="s">
        <v>592</v>
      </c>
      <c r="J210" s="32">
        <f>0</f>
      </c>
      <c s="32">
        <f>0</f>
      </c>
      <c s="32">
        <f>0+L211+L215+L219+L223+L227</f>
      </c>
      <c s="32">
        <f>0+M211+M215+M219+M223+M227</f>
      </c>
    </row>
    <row r="211" spans="1:16" ht="12.75">
      <c r="A211" t="s">
        <v>50</v>
      </c>
      <c s="34" t="s">
        <v>260</v>
      </c>
      <c s="34" t="s">
        <v>1450</v>
      </c>
      <c s="35" t="s">
        <v>5</v>
      </c>
      <c s="6" t="s">
        <v>1451</v>
      </c>
      <c s="36" t="s">
        <v>244</v>
      </c>
      <c s="37">
        <v>10</v>
      </c>
      <c s="36">
        <v>0</v>
      </c>
      <c s="36">
        <f>ROUND(G211*H211,6)</f>
      </c>
      <c r="L211" s="38">
        <v>0</v>
      </c>
      <c s="32">
        <f>ROUND(ROUND(L211,2)*ROUND(G211,3),2)</f>
      </c>
      <c s="36" t="s">
        <v>1519</v>
      </c>
      <c>
        <f>(M211*21)/100</f>
      </c>
      <c t="s">
        <v>28</v>
      </c>
    </row>
    <row r="212" spans="1:5" ht="12.75">
      <c r="A212" s="35" t="s">
        <v>56</v>
      </c>
      <c r="E212" s="39" t="s">
        <v>1451</v>
      </c>
    </row>
    <row r="213" spans="1:5" ht="12.75">
      <c r="A213" s="35" t="s">
        <v>57</v>
      </c>
      <c r="E213" s="40" t="s">
        <v>5</v>
      </c>
    </row>
    <row r="214" spans="1:5" ht="89.25">
      <c r="A214" t="s">
        <v>58</v>
      </c>
      <c r="E214" s="39" t="s">
        <v>1452</v>
      </c>
    </row>
    <row r="215" spans="1:16" ht="12.75">
      <c r="A215" t="s">
        <v>50</v>
      </c>
      <c s="34" t="s">
        <v>264</v>
      </c>
      <c s="34" t="s">
        <v>1454</v>
      </c>
      <c s="35" t="s">
        <v>5</v>
      </c>
      <c s="6" t="s">
        <v>755</v>
      </c>
      <c s="36" t="s">
        <v>239</v>
      </c>
      <c s="37">
        <v>1</v>
      </c>
      <c s="36">
        <v>0</v>
      </c>
      <c s="36">
        <f>ROUND(G215*H215,6)</f>
      </c>
      <c r="L215" s="38">
        <v>0</v>
      </c>
      <c s="32">
        <f>ROUND(ROUND(L215,2)*ROUND(G215,3),2)</f>
      </c>
      <c s="36" t="s">
        <v>1519</v>
      </c>
      <c>
        <f>(M215*21)/100</f>
      </c>
      <c t="s">
        <v>28</v>
      </c>
    </row>
    <row r="216" spans="1:5" ht="12.75">
      <c r="A216" s="35" t="s">
        <v>56</v>
      </c>
      <c r="E216" s="39" t="s">
        <v>755</v>
      </c>
    </row>
    <row r="217" spans="1:5" ht="12.75">
      <c r="A217" s="35" t="s">
        <v>57</v>
      </c>
      <c r="E217" s="40" t="s">
        <v>5</v>
      </c>
    </row>
    <row r="218" spans="1:5" ht="89.25">
      <c r="A218" t="s">
        <v>58</v>
      </c>
      <c r="E218" s="39" t="s">
        <v>756</v>
      </c>
    </row>
    <row r="219" spans="1:16" ht="25.5">
      <c r="A219" t="s">
        <v>50</v>
      </c>
      <c s="34" t="s">
        <v>268</v>
      </c>
      <c s="34" t="s">
        <v>343</v>
      </c>
      <c s="35" t="s">
        <v>5</v>
      </c>
      <c s="6" t="s">
        <v>344</v>
      </c>
      <c s="36" t="s">
        <v>54</v>
      </c>
      <c s="37">
        <v>7</v>
      </c>
      <c s="36">
        <v>0</v>
      </c>
      <c s="36">
        <f>ROUND(G219*H219,6)</f>
      </c>
      <c r="L219" s="38">
        <v>0</v>
      </c>
      <c s="32">
        <f>ROUND(ROUND(L219,2)*ROUND(G219,3),2)</f>
      </c>
      <c s="36" t="s">
        <v>55</v>
      </c>
      <c>
        <f>(M219*21)/100</f>
      </c>
      <c t="s">
        <v>28</v>
      </c>
    </row>
    <row r="220" spans="1:5" ht="25.5">
      <c r="A220" s="35" t="s">
        <v>56</v>
      </c>
      <c r="E220" s="39" t="s">
        <v>344</v>
      </c>
    </row>
    <row r="221" spans="1:5" ht="12.75">
      <c r="A221" s="35" t="s">
        <v>57</v>
      </c>
      <c r="E221" s="40" t="s">
        <v>5</v>
      </c>
    </row>
    <row r="222" spans="1:5" ht="191.25">
      <c r="A222" t="s">
        <v>58</v>
      </c>
      <c r="E222" s="39" t="s">
        <v>345</v>
      </c>
    </row>
    <row r="223" spans="1:16" ht="12.75">
      <c r="A223" t="s">
        <v>50</v>
      </c>
      <c s="34" t="s">
        <v>272</v>
      </c>
      <c s="34" t="s">
        <v>383</v>
      </c>
      <c s="35" t="s">
        <v>5</v>
      </c>
      <c s="6" t="s">
        <v>629</v>
      </c>
      <c s="36" t="s">
        <v>630</v>
      </c>
      <c s="37">
        <v>1</v>
      </c>
      <c s="36">
        <v>0</v>
      </c>
      <c s="36">
        <f>ROUND(G223*H223,6)</f>
      </c>
      <c r="L223" s="38">
        <v>0</v>
      </c>
      <c s="32">
        <f>ROUND(ROUND(L223,2)*ROUND(G223,3),2)</f>
      </c>
      <c s="36" t="s">
        <v>1519</v>
      </c>
      <c>
        <f>(M223*21)/100</f>
      </c>
      <c t="s">
        <v>28</v>
      </c>
    </row>
    <row r="224" spans="1:5" ht="12.75">
      <c r="A224" s="35" t="s">
        <v>56</v>
      </c>
      <c r="E224" s="39" t="s">
        <v>629</v>
      </c>
    </row>
    <row r="225" spans="1:5" ht="12.75">
      <c r="A225" s="35" t="s">
        <v>57</v>
      </c>
      <c r="E225" s="40" t="s">
        <v>5</v>
      </c>
    </row>
    <row r="226" spans="1:5" ht="89.25">
      <c r="A226" t="s">
        <v>58</v>
      </c>
      <c r="E226" s="39" t="s">
        <v>631</v>
      </c>
    </row>
    <row r="227" spans="1:16" ht="12.75">
      <c r="A227" t="s">
        <v>50</v>
      </c>
      <c s="34" t="s">
        <v>292</v>
      </c>
      <c s="34" t="s">
        <v>1560</v>
      </c>
      <c s="35" t="s">
        <v>5</v>
      </c>
      <c s="6" t="s">
        <v>388</v>
      </c>
      <c s="36" t="s">
        <v>239</v>
      </c>
      <c s="37">
        <v>1</v>
      </c>
      <c s="36">
        <v>0</v>
      </c>
      <c s="36">
        <f>ROUND(G227*H227,6)</f>
      </c>
      <c r="L227" s="38">
        <v>0</v>
      </c>
      <c s="32">
        <f>ROUND(ROUND(L227,2)*ROUND(G227,3),2)</f>
      </c>
      <c s="36" t="s">
        <v>1519</v>
      </c>
      <c>
        <f>(M227*21)/100</f>
      </c>
      <c t="s">
        <v>28</v>
      </c>
    </row>
    <row r="228" spans="1:5" ht="12.75">
      <c r="A228" s="35" t="s">
        <v>56</v>
      </c>
      <c r="E228" s="39" t="s">
        <v>388</v>
      </c>
    </row>
    <row r="229" spans="1:5" ht="12.75">
      <c r="A229" s="35" t="s">
        <v>57</v>
      </c>
      <c r="E229" s="40" t="s">
        <v>5</v>
      </c>
    </row>
    <row r="230" spans="1:5" ht="89.25">
      <c r="A230" t="s">
        <v>58</v>
      </c>
      <c r="E230" s="39" t="s">
        <v>389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COUNTIFS(L8:L217,"=0",A8:A217,"P")+COUNTIFS(L8:L217,"",A8:A217,"P")+SUM(Q8:Q217)</f>
      </c>
    </row>
    <row r="8" spans="1:13" ht="12.75">
      <c r="A8" t="s">
        <v>45</v>
      </c>
      <c r="C8" s="28" t="s">
        <v>1563</v>
      </c>
      <c r="E8" s="30" t="s">
        <v>1562</v>
      </c>
      <c r="J8" s="29">
        <f>0+J9+J46+J107+J148</f>
      </c>
      <c s="29">
        <f>0+K9+K46+K107+K148</f>
      </c>
      <c s="29">
        <f>0+L9+L46+L107+L148</f>
      </c>
      <c s="29">
        <f>0+M9+M46+M107+M148</f>
      </c>
    </row>
    <row r="9" spans="1:13" ht="12.75">
      <c r="A9" t="s">
        <v>47</v>
      </c>
      <c r="C9" s="31" t="s">
        <v>48</v>
      </c>
      <c r="E9" s="33" t="s">
        <v>49</v>
      </c>
      <c r="J9" s="32">
        <f>0</f>
      </c>
      <c s="32">
        <f>0</f>
      </c>
      <c s="32">
        <f>0+L10+L14+L18+L22+L26+L30+L34+L38+L42</f>
      </c>
      <c s="32">
        <f>0+M10+M14+M18+M22+M26+M30+M34+M38+M42</f>
      </c>
    </row>
    <row r="10" spans="1:16" ht="12.75">
      <c r="A10" t="s">
        <v>50</v>
      </c>
      <c s="34" t="s">
        <v>51</v>
      </c>
      <c s="34" t="s">
        <v>1564</v>
      </c>
      <c s="35" t="s">
        <v>5</v>
      </c>
      <c s="6" t="s">
        <v>1565</v>
      </c>
      <c s="36" t="s">
        <v>244</v>
      </c>
      <c s="37">
        <v>23</v>
      </c>
      <c s="36">
        <v>0</v>
      </c>
      <c s="36">
        <f>ROUND(G10*H10,6)</f>
      </c>
      <c r="L10" s="38">
        <v>0</v>
      </c>
      <c s="32">
        <f>ROUND(ROUND(L10,2)*ROUND(G10,3),2)</f>
      </c>
      <c s="36" t="s">
        <v>1519</v>
      </c>
      <c>
        <f>(M10*21)/100</f>
      </c>
      <c t="s">
        <v>28</v>
      </c>
    </row>
    <row r="11" spans="1:5" ht="12.75">
      <c r="A11" s="35" t="s">
        <v>56</v>
      </c>
      <c r="E11" s="39" t="s">
        <v>1565</v>
      </c>
    </row>
    <row r="12" spans="1:5" ht="12.75">
      <c r="A12" s="35" t="s">
        <v>57</v>
      </c>
      <c r="E12" s="40" t="s">
        <v>5</v>
      </c>
    </row>
    <row r="13" spans="1:5" ht="89.25">
      <c r="A13" t="s">
        <v>58</v>
      </c>
      <c r="E13" s="39" t="s">
        <v>1566</v>
      </c>
    </row>
    <row r="14" spans="1:16" ht="12.75">
      <c r="A14" t="s">
        <v>50</v>
      </c>
      <c s="34" t="s">
        <v>28</v>
      </c>
      <c s="34" t="s">
        <v>1567</v>
      </c>
      <c s="35" t="s">
        <v>5</v>
      </c>
      <c s="6" t="s">
        <v>1568</v>
      </c>
      <c s="36" t="s">
        <v>244</v>
      </c>
      <c s="37">
        <v>23</v>
      </c>
      <c s="36">
        <v>0</v>
      </c>
      <c s="36">
        <f>ROUND(G14*H14,6)</f>
      </c>
      <c r="L14" s="38">
        <v>0</v>
      </c>
      <c s="32">
        <f>ROUND(ROUND(L14,2)*ROUND(G14,3),2)</f>
      </c>
      <c s="36" t="s">
        <v>1519</v>
      </c>
      <c>
        <f>(M14*21)/100</f>
      </c>
      <c t="s">
        <v>28</v>
      </c>
    </row>
    <row r="15" spans="1:5" ht="12.75">
      <c r="A15" s="35" t="s">
        <v>56</v>
      </c>
      <c r="E15" s="39" t="s">
        <v>1568</v>
      </c>
    </row>
    <row r="16" spans="1:5" ht="12.75">
      <c r="A16" s="35" t="s">
        <v>57</v>
      </c>
      <c r="E16" s="40" t="s">
        <v>5</v>
      </c>
    </row>
    <row r="17" spans="1:5" ht="409.5">
      <c r="A17" t="s">
        <v>58</v>
      </c>
      <c r="E17" s="39" t="s">
        <v>1569</v>
      </c>
    </row>
    <row r="18" spans="1:16" ht="12.75">
      <c r="A18" t="s">
        <v>50</v>
      </c>
      <c s="34" t="s">
        <v>26</v>
      </c>
      <c s="34" t="s">
        <v>1570</v>
      </c>
      <c s="35" t="s">
        <v>5</v>
      </c>
      <c s="6" t="s">
        <v>1571</v>
      </c>
      <c s="36" t="s">
        <v>244</v>
      </c>
      <c s="37">
        <v>23</v>
      </c>
      <c s="36">
        <v>0</v>
      </c>
      <c s="36">
        <f>ROUND(G18*H18,6)</f>
      </c>
      <c r="L18" s="38">
        <v>0</v>
      </c>
      <c s="32">
        <f>ROUND(ROUND(L18,2)*ROUND(G18,3),2)</f>
      </c>
      <c s="36" t="s">
        <v>1519</v>
      </c>
      <c>
        <f>(M18*21)/100</f>
      </c>
      <c t="s">
        <v>28</v>
      </c>
    </row>
    <row r="19" spans="1:5" ht="12.75">
      <c r="A19" s="35" t="s">
        <v>56</v>
      </c>
      <c r="E19" s="39" t="s">
        <v>1571</v>
      </c>
    </row>
    <row r="20" spans="1:5" ht="12.75">
      <c r="A20" s="35" t="s">
        <v>57</v>
      </c>
      <c r="E20" s="40" t="s">
        <v>5</v>
      </c>
    </row>
    <row r="21" spans="1:5" ht="89.25">
      <c r="A21" t="s">
        <v>58</v>
      </c>
      <c r="E21" s="39" t="s">
        <v>1572</v>
      </c>
    </row>
    <row r="22" spans="1:16" ht="12.75">
      <c r="A22" t="s">
        <v>50</v>
      </c>
      <c s="34" t="s">
        <v>67</v>
      </c>
      <c s="34" t="s">
        <v>1573</v>
      </c>
      <c s="35" t="s">
        <v>5</v>
      </c>
      <c s="6" t="s">
        <v>1574</v>
      </c>
      <c s="36" t="s">
        <v>244</v>
      </c>
      <c s="37">
        <v>23</v>
      </c>
      <c s="36">
        <v>0</v>
      </c>
      <c s="36">
        <f>ROUND(G22*H22,6)</f>
      </c>
      <c r="L22" s="38">
        <v>0</v>
      </c>
      <c s="32">
        <f>ROUND(ROUND(L22,2)*ROUND(G22,3),2)</f>
      </c>
      <c s="36" t="s">
        <v>1519</v>
      </c>
      <c>
        <f>(M22*21)/100</f>
      </c>
      <c t="s">
        <v>28</v>
      </c>
    </row>
    <row r="23" spans="1:5" ht="12.75">
      <c r="A23" s="35" t="s">
        <v>56</v>
      </c>
      <c r="E23" s="39" t="s">
        <v>1574</v>
      </c>
    </row>
    <row r="24" spans="1:5" ht="12.75">
      <c r="A24" s="35" t="s">
        <v>57</v>
      </c>
      <c r="E24" s="40" t="s">
        <v>5</v>
      </c>
    </row>
    <row r="25" spans="1:5" ht="89.25">
      <c r="A25" t="s">
        <v>58</v>
      </c>
      <c r="E25" s="39" t="s">
        <v>1575</v>
      </c>
    </row>
    <row r="26" spans="1:16" ht="12.75">
      <c r="A26" t="s">
        <v>50</v>
      </c>
      <c s="34" t="s">
        <v>27</v>
      </c>
      <c s="34" t="s">
        <v>1576</v>
      </c>
      <c s="35" t="s">
        <v>5</v>
      </c>
      <c s="6" t="s">
        <v>1577</v>
      </c>
      <c s="36" t="s">
        <v>54</v>
      </c>
      <c s="37">
        <v>23</v>
      </c>
      <c s="36">
        <v>0</v>
      </c>
      <c s="36">
        <f>ROUND(G26*H26,6)</f>
      </c>
      <c r="L26" s="38">
        <v>0</v>
      </c>
      <c s="32">
        <f>ROUND(ROUND(L26,2)*ROUND(G26,3),2)</f>
      </c>
      <c s="36" t="s">
        <v>55</v>
      </c>
      <c>
        <f>(M26*21)/100</f>
      </c>
      <c t="s">
        <v>28</v>
      </c>
    </row>
    <row r="27" spans="1:5" ht="12.75">
      <c r="A27" s="35" t="s">
        <v>56</v>
      </c>
      <c r="E27" s="39" t="s">
        <v>1577</v>
      </c>
    </row>
    <row r="28" spans="1:5" ht="12.75">
      <c r="A28" s="35" t="s">
        <v>57</v>
      </c>
      <c r="E28" s="40" t="s">
        <v>5</v>
      </c>
    </row>
    <row r="29" spans="1:5" ht="140.25">
      <c r="A29" t="s">
        <v>58</v>
      </c>
      <c r="E29" s="39" t="s">
        <v>1578</v>
      </c>
    </row>
    <row r="30" spans="1:16" ht="12.75">
      <c r="A30" t="s">
        <v>50</v>
      </c>
      <c s="34" t="s">
        <v>78</v>
      </c>
      <c s="34" t="s">
        <v>1579</v>
      </c>
      <c s="35" t="s">
        <v>5</v>
      </c>
      <c s="6" t="s">
        <v>1580</v>
      </c>
      <c s="36" t="s">
        <v>54</v>
      </c>
      <c s="37">
        <v>23</v>
      </c>
      <c s="36">
        <v>0</v>
      </c>
      <c s="36">
        <f>ROUND(G30*H30,6)</f>
      </c>
      <c r="L30" s="38">
        <v>0</v>
      </c>
      <c s="32">
        <f>ROUND(ROUND(L30,2)*ROUND(G30,3),2)</f>
      </c>
      <c s="36" t="s">
        <v>55</v>
      </c>
      <c>
        <f>(M30*21)/100</f>
      </c>
      <c t="s">
        <v>28</v>
      </c>
    </row>
    <row r="31" spans="1:5" ht="12.75">
      <c r="A31" s="35" t="s">
        <v>56</v>
      </c>
      <c r="E31" s="39" t="s">
        <v>1580</v>
      </c>
    </row>
    <row r="32" spans="1:5" ht="12.75">
      <c r="A32" s="35" t="s">
        <v>57</v>
      </c>
      <c r="E32" s="40" t="s">
        <v>5</v>
      </c>
    </row>
    <row r="33" spans="1:5" ht="140.25">
      <c r="A33" t="s">
        <v>58</v>
      </c>
      <c r="E33" s="39" t="s">
        <v>1581</v>
      </c>
    </row>
    <row r="34" spans="1:16" ht="12.75">
      <c r="A34" t="s">
        <v>50</v>
      </c>
      <c s="34" t="s">
        <v>82</v>
      </c>
      <c s="34" t="s">
        <v>1582</v>
      </c>
      <c s="35" t="s">
        <v>5</v>
      </c>
      <c s="6" t="s">
        <v>1583</v>
      </c>
      <c s="36" t="s">
        <v>54</v>
      </c>
      <c s="37">
        <v>23</v>
      </c>
      <c s="36">
        <v>0</v>
      </c>
      <c s="36">
        <f>ROUND(G34*H34,6)</f>
      </c>
      <c r="L34" s="38">
        <v>0</v>
      </c>
      <c s="32">
        <f>ROUND(ROUND(L34,2)*ROUND(G34,3),2)</f>
      </c>
      <c s="36" t="s">
        <v>55</v>
      </c>
      <c>
        <f>(M34*21)/100</f>
      </c>
      <c t="s">
        <v>28</v>
      </c>
    </row>
    <row r="35" spans="1:5" ht="12.75">
      <c r="A35" s="35" t="s">
        <v>56</v>
      </c>
      <c r="E35" s="39" t="s">
        <v>1583</v>
      </c>
    </row>
    <row r="36" spans="1:5" ht="12.75">
      <c r="A36" s="35" t="s">
        <v>57</v>
      </c>
      <c r="E36" s="40" t="s">
        <v>5</v>
      </c>
    </row>
    <row r="37" spans="1:5" ht="140.25">
      <c r="A37" t="s">
        <v>58</v>
      </c>
      <c r="E37" s="39" t="s">
        <v>1584</v>
      </c>
    </row>
    <row r="38" spans="1:16" ht="12.75">
      <c r="A38" t="s">
        <v>50</v>
      </c>
      <c s="34" t="s">
        <v>86</v>
      </c>
      <c s="34" t="s">
        <v>1585</v>
      </c>
      <c s="35" t="s">
        <v>5</v>
      </c>
      <c s="6" t="s">
        <v>1586</v>
      </c>
      <c s="36" t="s">
        <v>244</v>
      </c>
      <c s="37">
        <v>30</v>
      </c>
      <c s="36">
        <v>0</v>
      </c>
      <c s="36">
        <f>ROUND(G38*H38,6)</f>
      </c>
      <c r="L38" s="38">
        <v>0</v>
      </c>
      <c s="32">
        <f>ROUND(ROUND(L38,2)*ROUND(G38,3),2)</f>
      </c>
      <c s="36" t="s">
        <v>1519</v>
      </c>
      <c>
        <f>(M38*21)/100</f>
      </c>
      <c t="s">
        <v>28</v>
      </c>
    </row>
    <row r="39" spans="1:5" ht="12.75">
      <c r="A39" s="35" t="s">
        <v>56</v>
      </c>
      <c r="E39" s="39" t="s">
        <v>1586</v>
      </c>
    </row>
    <row r="40" spans="1:5" ht="12.75">
      <c r="A40" s="35" t="s">
        <v>57</v>
      </c>
      <c r="E40" s="40" t="s">
        <v>5</v>
      </c>
    </row>
    <row r="41" spans="1:5" ht="89.25">
      <c r="A41" t="s">
        <v>58</v>
      </c>
      <c r="E41" s="39" t="s">
        <v>1587</v>
      </c>
    </row>
    <row r="42" spans="1:16" ht="12.75">
      <c r="A42" t="s">
        <v>50</v>
      </c>
      <c s="34" t="s">
        <v>204</v>
      </c>
      <c s="34" t="s">
        <v>1588</v>
      </c>
      <c s="35" t="s">
        <v>5</v>
      </c>
      <c s="6" t="s">
        <v>1589</v>
      </c>
      <c s="36" t="s">
        <v>54</v>
      </c>
      <c s="37">
        <v>30</v>
      </c>
      <c s="36">
        <v>0</v>
      </c>
      <c s="36">
        <f>ROUND(G42*H42,6)</f>
      </c>
      <c r="L42" s="38">
        <v>0</v>
      </c>
      <c s="32">
        <f>ROUND(ROUND(L42,2)*ROUND(G42,3),2)</f>
      </c>
      <c s="36" t="s">
        <v>55</v>
      </c>
      <c>
        <f>(M42*21)/100</f>
      </c>
      <c t="s">
        <v>28</v>
      </c>
    </row>
    <row r="43" spans="1:5" ht="12.75">
      <c r="A43" s="35" t="s">
        <v>56</v>
      </c>
      <c r="E43" s="39" t="s">
        <v>1589</v>
      </c>
    </row>
    <row r="44" spans="1:5" ht="12.75">
      <c r="A44" s="35" t="s">
        <v>57</v>
      </c>
      <c r="E44" s="40" t="s">
        <v>5</v>
      </c>
    </row>
    <row r="45" spans="1:5" ht="140.25">
      <c r="A45" t="s">
        <v>58</v>
      </c>
      <c r="E45" s="39" t="s">
        <v>1590</v>
      </c>
    </row>
    <row r="46" spans="1:13" ht="12.75">
      <c r="A46" t="s">
        <v>47</v>
      </c>
      <c r="C46" s="31" t="s">
        <v>130</v>
      </c>
      <c r="E46" s="33" t="s">
        <v>198</v>
      </c>
      <c r="J46" s="32">
        <f>0</f>
      </c>
      <c s="32">
        <f>0</f>
      </c>
      <c s="32">
        <f>0+L47+L51+L55+L59+L63+L67+L71+L75+L79+L83+L87+L91+L95+L99+L103</f>
      </c>
      <c s="32">
        <f>0+M47+M51+M55+M59+M63+M67+M71+M75+M79+M83+M87+M91+M95+M99+M103</f>
      </c>
    </row>
    <row r="47" spans="1:16" ht="12.75">
      <c r="A47" t="s">
        <v>50</v>
      </c>
      <c s="34" t="s">
        <v>94</v>
      </c>
      <c s="34" t="s">
        <v>1591</v>
      </c>
      <c s="35" t="s">
        <v>5</v>
      </c>
      <c s="6" t="s">
        <v>1592</v>
      </c>
      <c s="36" t="s">
        <v>244</v>
      </c>
      <c s="37">
        <v>23</v>
      </c>
      <c s="36">
        <v>0</v>
      </c>
      <c s="36">
        <f>ROUND(G47*H47,6)</f>
      </c>
      <c r="L47" s="38">
        <v>0</v>
      </c>
      <c s="32">
        <f>ROUND(ROUND(L47,2)*ROUND(G47,3),2)</f>
      </c>
      <c s="36" t="s">
        <v>1519</v>
      </c>
      <c>
        <f>(M47*21)/100</f>
      </c>
      <c t="s">
        <v>28</v>
      </c>
    </row>
    <row r="48" spans="1:5" ht="12.75">
      <c r="A48" s="35" t="s">
        <v>56</v>
      </c>
      <c r="E48" s="39" t="s">
        <v>1592</v>
      </c>
    </row>
    <row r="49" spans="1:5" ht="12.75">
      <c r="A49" s="35" t="s">
        <v>57</v>
      </c>
      <c r="E49" s="40" t="s">
        <v>5</v>
      </c>
    </row>
    <row r="50" spans="1:5" ht="89.25">
      <c r="A50" t="s">
        <v>58</v>
      </c>
      <c r="E50" s="39" t="s">
        <v>1593</v>
      </c>
    </row>
    <row r="51" spans="1:16" ht="12.75">
      <c r="A51" t="s">
        <v>50</v>
      </c>
      <c s="34" t="s">
        <v>98</v>
      </c>
      <c s="34" t="s">
        <v>1594</v>
      </c>
      <c s="35" t="s">
        <v>5</v>
      </c>
      <c s="6" t="s">
        <v>1595</v>
      </c>
      <c s="36" t="s">
        <v>244</v>
      </c>
      <c s="37">
        <v>23</v>
      </c>
      <c s="36">
        <v>0</v>
      </c>
      <c s="36">
        <f>ROUND(G51*H51,6)</f>
      </c>
      <c r="L51" s="38">
        <v>0</v>
      </c>
      <c s="32">
        <f>ROUND(ROUND(L51,2)*ROUND(G51,3),2)</f>
      </c>
      <c s="36" t="s">
        <v>1519</v>
      </c>
      <c>
        <f>(M51*21)/100</f>
      </c>
      <c t="s">
        <v>28</v>
      </c>
    </row>
    <row r="52" spans="1:5" ht="12.75">
      <c r="A52" s="35" t="s">
        <v>56</v>
      </c>
      <c r="E52" s="39" t="s">
        <v>1595</v>
      </c>
    </row>
    <row r="53" spans="1:5" ht="12.75">
      <c r="A53" s="35" t="s">
        <v>57</v>
      </c>
      <c r="E53" s="40" t="s">
        <v>5</v>
      </c>
    </row>
    <row r="54" spans="1:5" ht="89.25">
      <c r="A54" t="s">
        <v>58</v>
      </c>
      <c r="E54" s="39" t="s">
        <v>1596</v>
      </c>
    </row>
    <row r="55" spans="1:16" ht="12.75">
      <c r="A55" t="s">
        <v>50</v>
      </c>
      <c s="34" t="s">
        <v>126</v>
      </c>
      <c s="34" t="s">
        <v>1597</v>
      </c>
      <c s="35" t="s">
        <v>5</v>
      </c>
      <c s="6" t="s">
        <v>1598</v>
      </c>
      <c s="36" t="s">
        <v>244</v>
      </c>
      <c s="37">
        <v>2</v>
      </c>
      <c s="36">
        <v>0</v>
      </c>
      <c s="36">
        <f>ROUND(G55*H55,6)</f>
      </c>
      <c r="L55" s="38">
        <v>0</v>
      </c>
      <c s="32">
        <f>ROUND(ROUND(L55,2)*ROUND(G55,3),2)</f>
      </c>
      <c s="36" t="s">
        <v>1519</v>
      </c>
      <c>
        <f>(M55*21)/100</f>
      </c>
      <c t="s">
        <v>28</v>
      </c>
    </row>
    <row r="56" spans="1:5" ht="12.75">
      <c r="A56" s="35" t="s">
        <v>56</v>
      </c>
      <c r="E56" s="39" t="s">
        <v>1598</v>
      </c>
    </row>
    <row r="57" spans="1:5" ht="12.75">
      <c r="A57" s="35" t="s">
        <v>57</v>
      </c>
      <c r="E57" s="40" t="s">
        <v>5</v>
      </c>
    </row>
    <row r="58" spans="1:5" ht="89.25">
      <c r="A58" t="s">
        <v>58</v>
      </c>
      <c r="E58" s="39" t="s">
        <v>1599</v>
      </c>
    </row>
    <row r="59" spans="1:16" ht="25.5">
      <c r="A59" t="s">
        <v>50</v>
      </c>
      <c s="34" t="s">
        <v>132</v>
      </c>
      <c s="34" t="s">
        <v>1600</v>
      </c>
      <c s="35" t="s">
        <v>5</v>
      </c>
      <c s="6" t="s">
        <v>1601</v>
      </c>
      <c s="36" t="s">
        <v>54</v>
      </c>
      <c s="37">
        <v>2</v>
      </c>
      <c s="36">
        <v>0</v>
      </c>
      <c s="36">
        <f>ROUND(G59*H59,6)</f>
      </c>
      <c r="L59" s="38">
        <v>0</v>
      </c>
      <c s="32">
        <f>ROUND(ROUND(L59,2)*ROUND(G59,3),2)</f>
      </c>
      <c s="36" t="s">
        <v>1519</v>
      </c>
      <c>
        <f>(M59*21)/100</f>
      </c>
      <c t="s">
        <v>28</v>
      </c>
    </row>
    <row r="60" spans="1:5" ht="25.5">
      <c r="A60" s="35" t="s">
        <v>56</v>
      </c>
      <c r="E60" s="39" t="s">
        <v>1601</v>
      </c>
    </row>
    <row r="61" spans="1:5" ht="12.75">
      <c r="A61" s="35" t="s">
        <v>57</v>
      </c>
      <c r="E61" s="40" t="s">
        <v>5</v>
      </c>
    </row>
    <row r="62" spans="1:5" ht="140.25">
      <c r="A62" t="s">
        <v>58</v>
      </c>
      <c r="E62" s="39" t="s">
        <v>1602</v>
      </c>
    </row>
    <row r="63" spans="1:16" ht="12.75">
      <c r="A63" t="s">
        <v>50</v>
      </c>
      <c s="34" t="s">
        <v>144</v>
      </c>
      <c s="34" t="s">
        <v>1603</v>
      </c>
      <c s="35" t="s">
        <v>5</v>
      </c>
      <c s="6" t="s">
        <v>1604</v>
      </c>
      <c s="36" t="s">
        <v>244</v>
      </c>
      <c s="37">
        <v>10</v>
      </c>
      <c s="36">
        <v>0</v>
      </c>
      <c s="36">
        <f>ROUND(G63*H63,6)</f>
      </c>
      <c r="L63" s="38">
        <v>0</v>
      </c>
      <c s="32">
        <f>ROUND(ROUND(L63,2)*ROUND(G63,3),2)</f>
      </c>
      <c s="36" t="s">
        <v>1519</v>
      </c>
      <c>
        <f>(M63*21)/100</f>
      </c>
      <c t="s">
        <v>28</v>
      </c>
    </row>
    <row r="64" spans="1:5" ht="12.75">
      <c r="A64" s="35" t="s">
        <v>56</v>
      </c>
      <c r="E64" s="39" t="s">
        <v>1604</v>
      </c>
    </row>
    <row r="65" spans="1:5" ht="12.75">
      <c r="A65" s="35" t="s">
        <v>57</v>
      </c>
      <c r="E65" s="40" t="s">
        <v>5</v>
      </c>
    </row>
    <row r="66" spans="1:5" ht="89.25">
      <c r="A66" t="s">
        <v>58</v>
      </c>
      <c r="E66" s="39" t="s">
        <v>1605</v>
      </c>
    </row>
    <row r="67" spans="1:16" ht="12.75">
      <c r="A67" t="s">
        <v>50</v>
      </c>
      <c s="34" t="s">
        <v>148</v>
      </c>
      <c s="34" t="s">
        <v>1606</v>
      </c>
      <c s="35" t="s">
        <v>5</v>
      </c>
      <c s="6" t="s">
        <v>1607</v>
      </c>
      <c s="36" t="s">
        <v>244</v>
      </c>
      <c s="37">
        <v>15</v>
      </c>
      <c s="36">
        <v>0</v>
      </c>
      <c s="36">
        <f>ROUND(G67*H67,6)</f>
      </c>
      <c r="L67" s="38">
        <v>0</v>
      </c>
      <c s="32">
        <f>ROUND(ROUND(L67,2)*ROUND(G67,3),2)</f>
      </c>
      <c s="36" t="s">
        <v>1519</v>
      </c>
      <c>
        <f>(M67*21)/100</f>
      </c>
      <c t="s">
        <v>28</v>
      </c>
    </row>
    <row r="68" spans="1:5" ht="12.75">
      <c r="A68" s="35" t="s">
        <v>56</v>
      </c>
      <c r="E68" s="39" t="s">
        <v>1607</v>
      </c>
    </row>
    <row r="69" spans="1:5" ht="12.75">
      <c r="A69" s="35" t="s">
        <v>57</v>
      </c>
      <c r="E69" s="40" t="s">
        <v>5</v>
      </c>
    </row>
    <row r="70" spans="1:5" ht="89.25">
      <c r="A70" t="s">
        <v>58</v>
      </c>
      <c r="E70" s="39" t="s">
        <v>1608</v>
      </c>
    </row>
    <row r="71" spans="1:16" ht="12.75">
      <c r="A71" t="s">
        <v>50</v>
      </c>
      <c s="34" t="s">
        <v>151</v>
      </c>
      <c s="34" t="s">
        <v>1609</v>
      </c>
      <c s="35" t="s">
        <v>5</v>
      </c>
      <c s="6" t="s">
        <v>1610</v>
      </c>
      <c s="36" t="s">
        <v>244</v>
      </c>
      <c s="37">
        <v>25</v>
      </c>
      <c s="36">
        <v>0</v>
      </c>
      <c s="36">
        <f>ROUND(G71*H71,6)</f>
      </c>
      <c r="L71" s="38">
        <v>0</v>
      </c>
      <c s="32">
        <f>ROUND(ROUND(L71,2)*ROUND(G71,3),2)</f>
      </c>
      <c s="36" t="s">
        <v>1519</v>
      </c>
      <c>
        <f>(M71*21)/100</f>
      </c>
      <c t="s">
        <v>28</v>
      </c>
    </row>
    <row r="72" spans="1:5" ht="12.75">
      <c r="A72" s="35" t="s">
        <v>56</v>
      </c>
      <c r="E72" s="39" t="s">
        <v>1610</v>
      </c>
    </row>
    <row r="73" spans="1:5" ht="12.75">
      <c r="A73" s="35" t="s">
        <v>57</v>
      </c>
      <c r="E73" s="40" t="s">
        <v>5</v>
      </c>
    </row>
    <row r="74" spans="1:5" ht="89.25">
      <c r="A74" t="s">
        <v>58</v>
      </c>
      <c r="E74" s="39" t="s">
        <v>1611</v>
      </c>
    </row>
    <row r="75" spans="1:16" ht="12.75">
      <c r="A75" t="s">
        <v>50</v>
      </c>
      <c s="34" t="s">
        <v>208</v>
      </c>
      <c s="34" t="s">
        <v>217</v>
      </c>
      <c s="35" t="s">
        <v>5</v>
      </c>
      <c s="6" t="s">
        <v>218</v>
      </c>
      <c s="36" t="s">
        <v>202</v>
      </c>
      <c s="37">
        <v>3000</v>
      </c>
      <c s="36">
        <v>0</v>
      </c>
      <c s="36">
        <f>ROUND(G75*H75,6)</f>
      </c>
      <c r="L75" s="38">
        <v>0</v>
      </c>
      <c s="32">
        <f>ROUND(ROUND(L75,2)*ROUND(G75,3),2)</f>
      </c>
      <c s="36" t="s">
        <v>55</v>
      </c>
      <c>
        <f>(M75*21)/100</f>
      </c>
      <c t="s">
        <v>28</v>
      </c>
    </row>
    <row r="76" spans="1:5" ht="12.75">
      <c r="A76" s="35" t="s">
        <v>56</v>
      </c>
      <c r="E76" s="39" t="s">
        <v>218</v>
      </c>
    </row>
    <row r="77" spans="1:5" ht="12.75">
      <c r="A77" s="35" t="s">
        <v>57</v>
      </c>
      <c r="E77" s="40" t="s">
        <v>5</v>
      </c>
    </row>
    <row r="78" spans="1:5" ht="140.25">
      <c r="A78" t="s">
        <v>58</v>
      </c>
      <c r="E78" s="39" t="s">
        <v>219</v>
      </c>
    </row>
    <row r="79" spans="1:16" ht="12.75">
      <c r="A79" t="s">
        <v>50</v>
      </c>
      <c s="34" t="s">
        <v>212</v>
      </c>
      <c s="34" t="s">
        <v>1612</v>
      </c>
      <c s="35" t="s">
        <v>5</v>
      </c>
      <c s="6" t="s">
        <v>688</v>
      </c>
      <c s="36" t="s">
        <v>202</v>
      </c>
      <c s="37">
        <v>1700</v>
      </c>
      <c s="36">
        <v>0</v>
      </c>
      <c s="36">
        <f>ROUND(G79*H79,6)</f>
      </c>
      <c r="L79" s="38">
        <v>0</v>
      </c>
      <c s="32">
        <f>ROUND(ROUND(L79,2)*ROUND(G79,3),2)</f>
      </c>
      <c s="36" t="s">
        <v>1519</v>
      </c>
      <c>
        <f>(M79*21)/100</f>
      </c>
      <c t="s">
        <v>28</v>
      </c>
    </row>
    <row r="80" spans="1:5" ht="12.75">
      <c r="A80" s="35" t="s">
        <v>56</v>
      </c>
      <c r="E80" s="39" t="s">
        <v>688</v>
      </c>
    </row>
    <row r="81" spans="1:5" ht="12.75">
      <c r="A81" s="35" t="s">
        <v>57</v>
      </c>
      <c r="E81" s="40" t="s">
        <v>5</v>
      </c>
    </row>
    <row r="82" spans="1:5" ht="89.25">
      <c r="A82" t="s">
        <v>58</v>
      </c>
      <c r="E82" s="39" t="s">
        <v>689</v>
      </c>
    </row>
    <row r="83" spans="1:16" ht="38.25">
      <c r="A83" t="s">
        <v>50</v>
      </c>
      <c s="34" t="s">
        <v>216</v>
      </c>
      <c s="34" t="s">
        <v>1613</v>
      </c>
      <c s="35" t="s">
        <v>5</v>
      </c>
      <c s="6" t="s">
        <v>1614</v>
      </c>
      <c s="36" t="s">
        <v>202</v>
      </c>
      <c s="37">
        <v>1300</v>
      </c>
      <c s="36">
        <v>0</v>
      </c>
      <c s="36">
        <f>ROUND(G83*H83,6)</f>
      </c>
      <c r="L83" s="38">
        <v>0</v>
      </c>
      <c s="32">
        <f>ROUND(ROUND(L83,2)*ROUND(G83,3),2)</f>
      </c>
      <c s="36" t="s">
        <v>55</v>
      </c>
      <c>
        <f>(M83*21)/100</f>
      </c>
      <c t="s">
        <v>28</v>
      </c>
    </row>
    <row r="84" spans="1:5" ht="38.25">
      <c r="A84" s="35" t="s">
        <v>56</v>
      </c>
      <c r="E84" s="39" t="s">
        <v>1615</v>
      </c>
    </row>
    <row r="85" spans="1:5" ht="12.75">
      <c r="A85" s="35" t="s">
        <v>57</v>
      </c>
      <c r="E85" s="40" t="s">
        <v>5</v>
      </c>
    </row>
    <row r="86" spans="1:5" ht="191.25">
      <c r="A86" t="s">
        <v>58</v>
      </c>
      <c r="E86" s="39" t="s">
        <v>1616</v>
      </c>
    </row>
    <row r="87" spans="1:16" ht="12.75">
      <c r="A87" t="s">
        <v>50</v>
      </c>
      <c s="34" t="s">
        <v>220</v>
      </c>
      <c s="34" t="s">
        <v>329</v>
      </c>
      <c s="35" t="s">
        <v>5</v>
      </c>
      <c s="6" t="s">
        <v>330</v>
      </c>
      <c s="36" t="s">
        <v>202</v>
      </c>
      <c s="37">
        <v>300</v>
      </c>
      <c s="36">
        <v>0</v>
      </c>
      <c s="36">
        <f>ROUND(G87*H87,6)</f>
      </c>
      <c r="L87" s="38">
        <v>0</v>
      </c>
      <c s="32">
        <f>ROUND(ROUND(L87,2)*ROUND(G87,3),2)</f>
      </c>
      <c s="36" t="s">
        <v>55</v>
      </c>
      <c>
        <f>(M87*21)/100</f>
      </c>
      <c t="s">
        <v>28</v>
      </c>
    </row>
    <row r="88" spans="1:5" ht="12.75">
      <c r="A88" s="35" t="s">
        <v>56</v>
      </c>
      <c r="E88" s="39" t="s">
        <v>330</v>
      </c>
    </row>
    <row r="89" spans="1:5" ht="12.75">
      <c r="A89" s="35" t="s">
        <v>57</v>
      </c>
      <c r="E89" s="40" t="s">
        <v>5</v>
      </c>
    </row>
    <row r="90" spans="1:5" ht="140.25">
      <c r="A90" t="s">
        <v>58</v>
      </c>
      <c r="E90" s="39" t="s">
        <v>331</v>
      </c>
    </row>
    <row r="91" spans="1:16" ht="12.75">
      <c r="A91" t="s">
        <v>50</v>
      </c>
      <c s="34" t="s">
        <v>224</v>
      </c>
      <c s="34" t="s">
        <v>333</v>
      </c>
      <c s="35" t="s">
        <v>5</v>
      </c>
      <c s="6" t="s">
        <v>334</v>
      </c>
      <c s="36" t="s">
        <v>202</v>
      </c>
      <c s="37">
        <v>315</v>
      </c>
      <c s="36">
        <v>0</v>
      </c>
      <c s="36">
        <f>ROUND(G91*H91,6)</f>
      </c>
      <c r="L91" s="38">
        <v>0</v>
      </c>
      <c s="32">
        <f>ROUND(ROUND(L91,2)*ROUND(G91,3),2)</f>
      </c>
      <c s="36" t="s">
        <v>55</v>
      </c>
      <c>
        <f>(M91*21)/100</f>
      </c>
      <c t="s">
        <v>28</v>
      </c>
    </row>
    <row r="92" spans="1:5" ht="12.75">
      <c r="A92" s="35" t="s">
        <v>56</v>
      </c>
      <c r="E92" s="39" t="s">
        <v>334</v>
      </c>
    </row>
    <row r="93" spans="1:5" ht="12.75">
      <c r="A93" s="35" t="s">
        <v>57</v>
      </c>
      <c r="E93" s="40" t="s">
        <v>5</v>
      </c>
    </row>
    <row r="94" spans="1:5" ht="89.25">
      <c r="A94" t="s">
        <v>58</v>
      </c>
      <c r="E94" s="39" t="s">
        <v>335</v>
      </c>
    </row>
    <row r="95" spans="1:16" ht="12.75">
      <c r="A95" t="s">
        <v>50</v>
      </c>
      <c s="34" t="s">
        <v>228</v>
      </c>
      <c s="34" t="s">
        <v>564</v>
      </c>
      <c s="35" t="s">
        <v>5</v>
      </c>
      <c s="6" t="s">
        <v>565</v>
      </c>
      <c s="36" t="s">
        <v>202</v>
      </c>
      <c s="37">
        <v>300</v>
      </c>
      <c s="36">
        <v>0</v>
      </c>
      <c s="36">
        <f>ROUND(G95*H95,6)</f>
      </c>
      <c r="L95" s="38">
        <v>0</v>
      </c>
      <c s="32">
        <f>ROUND(ROUND(L95,2)*ROUND(G95,3),2)</f>
      </c>
      <c s="36" t="s">
        <v>55</v>
      </c>
      <c>
        <f>(M95*21)/100</f>
      </c>
      <c t="s">
        <v>28</v>
      </c>
    </row>
    <row r="96" spans="1:5" ht="12.75">
      <c r="A96" s="35" t="s">
        <v>56</v>
      </c>
      <c r="E96" s="39" t="s">
        <v>565</v>
      </c>
    </row>
    <row r="97" spans="1:5" ht="12.75">
      <c r="A97" s="35" t="s">
        <v>57</v>
      </c>
      <c r="E97" s="40" t="s">
        <v>5</v>
      </c>
    </row>
    <row r="98" spans="1:5" ht="140.25">
      <c r="A98" t="s">
        <v>58</v>
      </c>
      <c r="E98" s="39" t="s">
        <v>566</v>
      </c>
    </row>
    <row r="99" spans="1:16" ht="12.75">
      <c r="A99" t="s">
        <v>50</v>
      </c>
      <c s="34" t="s">
        <v>232</v>
      </c>
      <c s="34" t="s">
        <v>588</v>
      </c>
      <c s="35" t="s">
        <v>5</v>
      </c>
      <c s="6" t="s">
        <v>783</v>
      </c>
      <c s="36" t="s">
        <v>202</v>
      </c>
      <c s="37">
        <v>315</v>
      </c>
      <c s="36">
        <v>0</v>
      </c>
      <c s="36">
        <f>ROUND(G99*H99,6)</f>
      </c>
      <c r="L99" s="38">
        <v>0</v>
      </c>
      <c s="32">
        <f>ROUND(ROUND(L99,2)*ROUND(G99,3),2)</f>
      </c>
      <c s="36" t="s">
        <v>55</v>
      </c>
      <c>
        <f>(M99*21)/100</f>
      </c>
      <c t="s">
        <v>28</v>
      </c>
    </row>
    <row r="100" spans="1:5" ht="12.75">
      <c r="A100" s="35" t="s">
        <v>56</v>
      </c>
      <c r="E100" s="39" t="s">
        <v>783</v>
      </c>
    </row>
    <row r="101" spans="1:5" ht="12.75">
      <c r="A101" s="35" t="s">
        <v>57</v>
      </c>
      <c r="E101" s="40" t="s">
        <v>5</v>
      </c>
    </row>
    <row r="102" spans="1:5" ht="89.25">
      <c r="A102" t="s">
        <v>58</v>
      </c>
      <c r="E102" s="39" t="s">
        <v>784</v>
      </c>
    </row>
    <row r="103" spans="1:16" ht="12.75">
      <c r="A103" t="s">
        <v>50</v>
      </c>
      <c s="34" t="s">
        <v>332</v>
      </c>
      <c s="34" t="s">
        <v>719</v>
      </c>
      <c s="35" t="s">
        <v>5</v>
      </c>
      <c s="6" t="s">
        <v>720</v>
      </c>
      <c s="36" t="s">
        <v>54</v>
      </c>
      <c s="37">
        <v>23</v>
      </c>
      <c s="36">
        <v>0</v>
      </c>
      <c s="36">
        <f>ROUND(G103*H103,6)</f>
      </c>
      <c r="L103" s="38">
        <v>0</v>
      </c>
      <c s="32">
        <f>ROUND(ROUND(L103,2)*ROUND(G103,3),2)</f>
      </c>
      <c s="36" t="s">
        <v>55</v>
      </c>
      <c>
        <f>(M103*21)/100</f>
      </c>
      <c t="s">
        <v>28</v>
      </c>
    </row>
    <row r="104" spans="1:5" ht="12.75">
      <c r="A104" s="35" t="s">
        <v>56</v>
      </c>
      <c r="E104" s="39" t="s">
        <v>720</v>
      </c>
    </row>
    <row r="105" spans="1:5" ht="12.75">
      <c r="A105" s="35" t="s">
        <v>57</v>
      </c>
      <c r="E105" s="40" t="s">
        <v>5</v>
      </c>
    </row>
    <row r="106" spans="1:5" ht="191.25">
      <c r="A106" t="s">
        <v>58</v>
      </c>
      <c r="E106" s="39" t="s">
        <v>721</v>
      </c>
    </row>
    <row r="107" spans="1:13" ht="12.75">
      <c r="A107" t="s">
        <v>47</v>
      </c>
      <c r="C107" s="31" t="s">
        <v>167</v>
      </c>
      <c r="E107" s="33" t="s">
        <v>341</v>
      </c>
      <c r="J107" s="32">
        <f>0</f>
      </c>
      <c s="32">
        <f>0</f>
      </c>
      <c s="32">
        <f>0+L108+L112+L116+L120+L124+L128+L132+L136+L140+L144</f>
      </c>
      <c s="32">
        <f>0+M108+M112+M116+M120+M124+M128+M132+M136+M140+M144</f>
      </c>
    </row>
    <row r="108" spans="1:16" ht="12.75">
      <c r="A108" t="s">
        <v>50</v>
      </c>
      <c s="34" t="s">
        <v>173</v>
      </c>
      <c s="34" t="s">
        <v>1617</v>
      </c>
      <c s="35" t="s">
        <v>5</v>
      </c>
      <c s="6" t="s">
        <v>1618</v>
      </c>
      <c s="36" t="s">
        <v>239</v>
      </c>
      <c s="37">
        <v>1</v>
      </c>
      <c s="36">
        <v>0</v>
      </c>
      <c s="36">
        <f>ROUND(G108*H108,6)</f>
      </c>
      <c r="L108" s="38">
        <v>0</v>
      </c>
      <c s="32">
        <f>ROUND(ROUND(L108,2)*ROUND(G108,3),2)</f>
      </c>
      <c s="36" t="s">
        <v>1519</v>
      </c>
      <c>
        <f>(M108*21)/100</f>
      </c>
      <c t="s">
        <v>28</v>
      </c>
    </row>
    <row r="109" spans="1:5" ht="12.75">
      <c r="A109" s="35" t="s">
        <v>56</v>
      </c>
      <c r="E109" s="39" t="s">
        <v>1618</v>
      </c>
    </row>
    <row r="110" spans="1:5" ht="12.75">
      <c r="A110" s="35" t="s">
        <v>57</v>
      </c>
      <c r="E110" s="40" t="s">
        <v>5</v>
      </c>
    </row>
    <row r="111" spans="1:5" ht="89.25">
      <c r="A111" t="s">
        <v>58</v>
      </c>
      <c r="E111" s="39" t="s">
        <v>1619</v>
      </c>
    </row>
    <row r="112" spans="1:16" ht="12.75">
      <c r="A112" t="s">
        <v>50</v>
      </c>
      <c s="34" t="s">
        <v>177</v>
      </c>
      <c s="34" t="s">
        <v>359</v>
      </c>
      <c s="35" t="s">
        <v>5</v>
      </c>
      <c s="6" t="s">
        <v>360</v>
      </c>
      <c s="36" t="s">
        <v>202</v>
      </c>
      <c s="37">
        <v>300</v>
      </c>
      <c s="36">
        <v>0</v>
      </c>
      <c s="36">
        <f>ROUND(G112*H112,6)</f>
      </c>
      <c r="L112" s="38">
        <v>0</v>
      </c>
      <c s="32">
        <f>ROUND(ROUND(L112,2)*ROUND(G112,3),2)</f>
      </c>
      <c s="36" t="s">
        <v>55</v>
      </c>
      <c>
        <f>(M112*21)/100</f>
      </c>
      <c t="s">
        <v>28</v>
      </c>
    </row>
    <row r="113" spans="1:5" ht="12.75">
      <c r="A113" s="35" t="s">
        <v>56</v>
      </c>
      <c r="E113" s="39" t="s">
        <v>360</v>
      </c>
    </row>
    <row r="114" spans="1:5" ht="12.75">
      <c r="A114" s="35" t="s">
        <v>57</v>
      </c>
      <c r="E114" s="40" t="s">
        <v>5</v>
      </c>
    </row>
    <row r="115" spans="1:5" ht="191.25">
      <c r="A115" t="s">
        <v>58</v>
      </c>
      <c r="E115" s="39" t="s">
        <v>361</v>
      </c>
    </row>
    <row r="116" spans="1:16" ht="12.75">
      <c r="A116" t="s">
        <v>50</v>
      </c>
      <c s="34" t="s">
        <v>181</v>
      </c>
      <c s="34" t="s">
        <v>820</v>
      </c>
      <c s="35" t="s">
        <v>5</v>
      </c>
      <c s="6" t="s">
        <v>356</v>
      </c>
      <c s="36" t="s">
        <v>202</v>
      </c>
      <c s="37">
        <v>300</v>
      </c>
      <c s="36">
        <v>0</v>
      </c>
      <c s="36">
        <f>ROUND(G116*H116,6)</f>
      </c>
      <c r="L116" s="38">
        <v>0</v>
      </c>
      <c s="32">
        <f>ROUND(ROUND(L116,2)*ROUND(G116,3),2)</f>
      </c>
      <c s="36" t="s">
        <v>1519</v>
      </c>
      <c>
        <f>(M116*21)/100</f>
      </c>
      <c t="s">
        <v>28</v>
      </c>
    </row>
    <row r="117" spans="1:5" ht="12.75">
      <c r="A117" s="35" t="s">
        <v>56</v>
      </c>
      <c r="E117" s="39" t="s">
        <v>356</v>
      </c>
    </row>
    <row r="118" spans="1:5" ht="12.75">
      <c r="A118" s="35" t="s">
        <v>57</v>
      </c>
      <c r="E118" s="40" t="s">
        <v>5</v>
      </c>
    </row>
    <row r="119" spans="1:5" ht="89.25">
      <c r="A119" t="s">
        <v>58</v>
      </c>
      <c r="E119" s="39" t="s">
        <v>357</v>
      </c>
    </row>
    <row r="120" spans="1:16" ht="12.75">
      <c r="A120" t="s">
        <v>50</v>
      </c>
      <c s="34" t="s">
        <v>185</v>
      </c>
      <c s="34" t="s">
        <v>1620</v>
      </c>
      <c s="35" t="s">
        <v>5</v>
      </c>
      <c s="6" t="s">
        <v>752</v>
      </c>
      <c s="36" t="s">
        <v>621</v>
      </c>
      <c s="37">
        <v>25</v>
      </c>
      <c s="36">
        <v>0</v>
      </c>
      <c s="36">
        <f>ROUND(G120*H120,6)</f>
      </c>
      <c r="L120" s="38">
        <v>0</v>
      </c>
      <c s="32">
        <f>ROUND(ROUND(L120,2)*ROUND(G120,3),2)</f>
      </c>
      <c s="36" t="s">
        <v>1519</v>
      </c>
      <c>
        <f>(M120*21)/100</f>
      </c>
      <c t="s">
        <v>28</v>
      </c>
    </row>
    <row r="121" spans="1:5" ht="12.75">
      <c r="A121" s="35" t="s">
        <v>56</v>
      </c>
      <c r="E121" s="39" t="s">
        <v>752</v>
      </c>
    </row>
    <row r="122" spans="1:5" ht="12.75">
      <c r="A122" s="35" t="s">
        <v>57</v>
      </c>
      <c r="E122" s="40" t="s">
        <v>5</v>
      </c>
    </row>
    <row r="123" spans="1:5" ht="89.25">
      <c r="A123" t="s">
        <v>58</v>
      </c>
      <c r="E123" s="39" t="s">
        <v>753</v>
      </c>
    </row>
    <row r="124" spans="1:16" ht="12.75">
      <c r="A124" t="s">
        <v>50</v>
      </c>
      <c s="34" t="s">
        <v>189</v>
      </c>
      <c s="34" t="s">
        <v>754</v>
      </c>
      <c s="35" t="s">
        <v>5</v>
      </c>
      <c s="6" t="s">
        <v>755</v>
      </c>
      <c s="36" t="s">
        <v>239</v>
      </c>
      <c s="37">
        <v>1</v>
      </c>
      <c s="36">
        <v>0</v>
      </c>
      <c s="36">
        <f>ROUND(G124*H124,6)</f>
      </c>
      <c r="L124" s="38">
        <v>0</v>
      </c>
      <c s="32">
        <f>ROUND(ROUND(L124,2)*ROUND(G124,3),2)</f>
      </c>
      <c s="36" t="s">
        <v>1519</v>
      </c>
      <c>
        <f>(M124*21)/100</f>
      </c>
      <c t="s">
        <v>28</v>
      </c>
    </row>
    <row r="125" spans="1:5" ht="12.75">
      <c r="A125" s="35" t="s">
        <v>56</v>
      </c>
      <c r="E125" s="39" t="s">
        <v>755</v>
      </c>
    </row>
    <row r="126" spans="1:5" ht="12.75">
      <c r="A126" s="35" t="s">
        <v>57</v>
      </c>
      <c r="E126" s="40" t="s">
        <v>5</v>
      </c>
    </row>
    <row r="127" spans="1:5" ht="89.25">
      <c r="A127" t="s">
        <v>58</v>
      </c>
      <c r="E127" s="39" t="s">
        <v>756</v>
      </c>
    </row>
    <row r="128" spans="1:16" ht="12.75">
      <c r="A128" t="s">
        <v>50</v>
      </c>
      <c s="34" t="s">
        <v>193</v>
      </c>
      <c s="34" t="s">
        <v>1621</v>
      </c>
      <c s="35" t="s">
        <v>5</v>
      </c>
      <c s="6" t="s">
        <v>376</v>
      </c>
      <c s="36" t="s">
        <v>621</v>
      </c>
      <c s="37">
        <v>15</v>
      </c>
      <c s="36">
        <v>0</v>
      </c>
      <c s="36">
        <f>ROUND(G128*H128,6)</f>
      </c>
      <c r="L128" s="38">
        <v>0</v>
      </c>
      <c s="32">
        <f>ROUND(ROUND(L128,2)*ROUND(G128,3),2)</f>
      </c>
      <c s="36" t="s">
        <v>1519</v>
      </c>
      <c>
        <f>(M128*21)/100</f>
      </c>
      <c t="s">
        <v>28</v>
      </c>
    </row>
    <row r="129" spans="1:5" ht="12.75">
      <c r="A129" s="35" t="s">
        <v>56</v>
      </c>
      <c r="E129" s="39" t="s">
        <v>376</v>
      </c>
    </row>
    <row r="130" spans="1:5" ht="12.75">
      <c r="A130" s="35" t="s">
        <v>57</v>
      </c>
      <c r="E130" s="40" t="s">
        <v>5</v>
      </c>
    </row>
    <row r="131" spans="1:5" ht="89.25">
      <c r="A131" t="s">
        <v>58</v>
      </c>
      <c r="E131" s="39" t="s">
        <v>377</v>
      </c>
    </row>
    <row r="132" spans="1:16" ht="12.75">
      <c r="A132" t="s">
        <v>50</v>
      </c>
      <c s="34" t="s">
        <v>199</v>
      </c>
      <c s="34" t="s">
        <v>623</v>
      </c>
      <c s="35" t="s">
        <v>5</v>
      </c>
      <c s="6" t="s">
        <v>380</v>
      </c>
      <c s="36" t="s">
        <v>239</v>
      </c>
      <c s="37">
        <v>1</v>
      </c>
      <c s="36">
        <v>0</v>
      </c>
      <c s="36">
        <f>ROUND(G132*H132,6)</f>
      </c>
      <c r="L132" s="38">
        <v>0</v>
      </c>
      <c s="32">
        <f>ROUND(ROUND(L132,2)*ROUND(G132,3),2)</f>
      </c>
      <c s="36" t="s">
        <v>1519</v>
      </c>
      <c>
        <f>(M132*21)/100</f>
      </c>
      <c t="s">
        <v>28</v>
      </c>
    </row>
    <row r="133" spans="1:5" ht="12.75">
      <c r="A133" s="35" t="s">
        <v>56</v>
      </c>
      <c r="E133" s="39" t="s">
        <v>380</v>
      </c>
    </row>
    <row r="134" spans="1:5" ht="12.75">
      <c r="A134" s="35" t="s">
        <v>57</v>
      </c>
      <c r="E134" s="40" t="s">
        <v>5</v>
      </c>
    </row>
    <row r="135" spans="1:5" ht="89.25">
      <c r="A135" t="s">
        <v>58</v>
      </c>
      <c r="E135" s="39" t="s">
        <v>381</v>
      </c>
    </row>
    <row r="136" spans="1:16" ht="25.5">
      <c r="A136" t="s">
        <v>50</v>
      </c>
      <c s="34" t="s">
        <v>236</v>
      </c>
      <c s="34" t="s">
        <v>343</v>
      </c>
      <c s="35" t="s">
        <v>5</v>
      </c>
      <c s="6" t="s">
        <v>344</v>
      </c>
      <c s="36" t="s">
        <v>54</v>
      </c>
      <c s="37">
        <v>5</v>
      </c>
      <c s="36">
        <v>0</v>
      </c>
      <c s="36">
        <f>ROUND(G136*H136,6)</f>
      </c>
      <c r="L136" s="38">
        <v>0</v>
      </c>
      <c s="32">
        <f>ROUND(ROUND(L136,2)*ROUND(G136,3),2)</f>
      </c>
      <c s="36" t="s">
        <v>55</v>
      </c>
      <c>
        <f>(M136*21)/100</f>
      </c>
      <c t="s">
        <v>28</v>
      </c>
    </row>
    <row r="137" spans="1:5" ht="25.5">
      <c r="A137" s="35" t="s">
        <v>56</v>
      </c>
      <c r="E137" s="39" t="s">
        <v>344</v>
      </c>
    </row>
    <row r="138" spans="1:5" ht="12.75">
      <c r="A138" s="35" t="s">
        <v>57</v>
      </c>
      <c r="E138" s="40" t="s">
        <v>5</v>
      </c>
    </row>
    <row r="139" spans="1:5" ht="191.25">
      <c r="A139" t="s">
        <v>58</v>
      </c>
      <c r="E139" s="39" t="s">
        <v>345</v>
      </c>
    </row>
    <row r="140" spans="1:16" ht="12.75">
      <c r="A140" t="s">
        <v>50</v>
      </c>
      <c s="34" t="s">
        <v>250</v>
      </c>
      <c s="34" t="s">
        <v>383</v>
      </c>
      <c s="35" t="s">
        <v>5</v>
      </c>
      <c s="6" t="s">
        <v>384</v>
      </c>
      <c s="36" t="s">
        <v>239</v>
      </c>
      <c s="37">
        <v>1</v>
      </c>
      <c s="36">
        <v>0</v>
      </c>
      <c s="36">
        <f>ROUND(G140*H140,6)</f>
      </c>
      <c r="L140" s="38">
        <v>0</v>
      </c>
      <c s="32">
        <f>ROUND(ROUND(L140,2)*ROUND(G140,3),2)</f>
      </c>
      <c s="36" t="s">
        <v>1519</v>
      </c>
      <c>
        <f>(M140*21)/100</f>
      </c>
      <c t="s">
        <v>28</v>
      </c>
    </row>
    <row r="141" spans="1:5" ht="12.75">
      <c r="A141" s="35" t="s">
        <v>56</v>
      </c>
      <c r="E141" s="39" t="s">
        <v>384</v>
      </c>
    </row>
    <row r="142" spans="1:5" ht="12.75">
      <c r="A142" s="35" t="s">
        <v>57</v>
      </c>
      <c r="E142" s="40" t="s">
        <v>5</v>
      </c>
    </row>
    <row r="143" spans="1:5" ht="89.25">
      <c r="A143" t="s">
        <v>58</v>
      </c>
      <c r="E143" s="39" t="s">
        <v>385</v>
      </c>
    </row>
    <row r="144" spans="1:16" ht="12.75">
      <c r="A144" t="s">
        <v>50</v>
      </c>
      <c s="34" t="s">
        <v>336</v>
      </c>
      <c s="34" t="s">
        <v>1622</v>
      </c>
      <c s="35" t="s">
        <v>5</v>
      </c>
      <c s="6" t="s">
        <v>758</v>
      </c>
      <c s="36" t="s">
        <v>239</v>
      </c>
      <c s="37">
        <v>1</v>
      </c>
      <c s="36">
        <v>0</v>
      </c>
      <c s="36">
        <f>ROUND(G144*H144,6)</f>
      </c>
      <c r="L144" s="38">
        <v>0</v>
      </c>
      <c s="32">
        <f>ROUND(ROUND(L144,2)*ROUND(G144,3),2)</f>
      </c>
      <c s="36" t="s">
        <v>1519</v>
      </c>
      <c>
        <f>(M144*21)/100</f>
      </c>
      <c t="s">
        <v>28</v>
      </c>
    </row>
    <row r="145" spans="1:5" ht="12.75">
      <c r="A145" s="35" t="s">
        <v>56</v>
      </c>
      <c r="E145" s="39" t="s">
        <v>758</v>
      </c>
    </row>
    <row r="146" spans="1:5" ht="12.75">
      <c r="A146" s="35" t="s">
        <v>57</v>
      </c>
      <c r="E146" s="40" t="s">
        <v>5</v>
      </c>
    </row>
    <row r="147" spans="1:5" ht="89.25">
      <c r="A147" t="s">
        <v>58</v>
      </c>
      <c r="E147" s="39" t="s">
        <v>759</v>
      </c>
    </row>
    <row r="148" spans="1:13" ht="12.75">
      <c r="A148" t="s">
        <v>47</v>
      </c>
      <c r="C148" s="31" t="s">
        <v>197</v>
      </c>
      <c r="E148" s="33" t="s">
        <v>1623</v>
      </c>
      <c r="J148" s="32">
        <f>0</f>
      </c>
      <c s="32">
        <f>0</f>
      </c>
      <c s="32">
        <f>0+L149+L153+L157+L161+L165+L169+L173+L177+L181+L185+L189+L193+L197+L201+L205+L209+L213+L217</f>
      </c>
      <c s="32">
        <f>0+M149+M153+M157+M161+M165+M169+M173+M177+M181+M185+M189+M193+M197+M201+M205+M209+M213+M217</f>
      </c>
    </row>
    <row r="149" spans="1:16" ht="12.75">
      <c r="A149" t="s">
        <v>50</v>
      </c>
      <c s="34" t="s">
        <v>254</v>
      </c>
      <c s="34" t="s">
        <v>217</v>
      </c>
      <c s="35" t="s">
        <v>5</v>
      </c>
      <c s="6" t="s">
        <v>218</v>
      </c>
      <c s="36" t="s">
        <v>202</v>
      </c>
      <c s="37">
        <v>35</v>
      </c>
      <c s="36">
        <v>0</v>
      </c>
      <c s="36">
        <f>ROUND(G149*H149,6)</f>
      </c>
      <c r="L149" s="38">
        <v>0</v>
      </c>
      <c s="32">
        <f>ROUND(ROUND(L149,2)*ROUND(G149,3),2)</f>
      </c>
      <c s="36" t="s">
        <v>55</v>
      </c>
      <c>
        <f>(M149*21)/100</f>
      </c>
      <c t="s">
        <v>28</v>
      </c>
    </row>
    <row r="150" spans="1:5" ht="12.75">
      <c r="A150" s="35" t="s">
        <v>56</v>
      </c>
      <c r="E150" s="39" t="s">
        <v>218</v>
      </c>
    </row>
    <row r="151" spans="1:5" ht="12.75">
      <c r="A151" s="35" t="s">
        <v>57</v>
      </c>
      <c r="E151" s="40" t="s">
        <v>5</v>
      </c>
    </row>
    <row r="152" spans="1:5" ht="140.25">
      <c r="A152" t="s">
        <v>58</v>
      </c>
      <c r="E152" s="39" t="s">
        <v>219</v>
      </c>
    </row>
    <row r="153" spans="1:16" ht="12.75">
      <c r="A153" t="s">
        <v>50</v>
      </c>
      <c s="34" t="s">
        <v>255</v>
      </c>
      <c s="34" t="s">
        <v>156</v>
      </c>
      <c s="35" t="s">
        <v>5</v>
      </c>
      <c s="6" t="s">
        <v>769</v>
      </c>
      <c s="36" t="s">
        <v>202</v>
      </c>
      <c s="37">
        <v>40</v>
      </c>
      <c s="36">
        <v>0</v>
      </c>
      <c s="36">
        <f>ROUND(G153*H153,6)</f>
      </c>
      <c r="L153" s="38">
        <v>0</v>
      </c>
      <c s="32">
        <f>ROUND(ROUND(L153,2)*ROUND(G153,3),2)</f>
      </c>
      <c s="36" t="s">
        <v>1519</v>
      </c>
      <c>
        <f>(M153*21)/100</f>
      </c>
      <c t="s">
        <v>28</v>
      </c>
    </row>
    <row r="154" spans="1:5" ht="12.75">
      <c r="A154" s="35" t="s">
        <v>56</v>
      </c>
      <c r="E154" s="39" t="s">
        <v>769</v>
      </c>
    </row>
    <row r="155" spans="1:5" ht="12.75">
      <c r="A155" s="35" t="s">
        <v>57</v>
      </c>
      <c r="E155" s="40" t="s">
        <v>5</v>
      </c>
    </row>
    <row r="156" spans="1:5" ht="89.25">
      <c r="A156" t="s">
        <v>58</v>
      </c>
      <c r="E156" s="39" t="s">
        <v>770</v>
      </c>
    </row>
    <row r="157" spans="1:16" ht="12.75">
      <c r="A157" t="s">
        <v>50</v>
      </c>
      <c s="34" t="s">
        <v>256</v>
      </c>
      <c s="34" t="s">
        <v>771</v>
      </c>
      <c s="35" t="s">
        <v>5</v>
      </c>
      <c s="6" t="s">
        <v>772</v>
      </c>
      <c s="36" t="s">
        <v>54</v>
      </c>
      <c s="37">
        <v>1</v>
      </c>
      <c s="36">
        <v>0</v>
      </c>
      <c s="36">
        <f>ROUND(G157*H157,6)</f>
      </c>
      <c r="L157" s="38">
        <v>0</v>
      </c>
      <c s="32">
        <f>ROUND(ROUND(L157,2)*ROUND(G157,3),2)</f>
      </c>
      <c s="36" t="s">
        <v>55</v>
      </c>
      <c>
        <f>(M157*21)/100</f>
      </c>
      <c t="s">
        <v>28</v>
      </c>
    </row>
    <row r="158" spans="1:5" ht="12.75">
      <c r="A158" s="35" t="s">
        <v>56</v>
      </c>
      <c r="E158" s="39" t="s">
        <v>772</v>
      </c>
    </row>
    <row r="159" spans="1:5" ht="12.75">
      <c r="A159" s="35" t="s">
        <v>57</v>
      </c>
      <c r="E159" s="40" t="s">
        <v>5</v>
      </c>
    </row>
    <row r="160" spans="1:5" ht="140.25">
      <c r="A160" t="s">
        <v>58</v>
      </c>
      <c r="E160" s="39" t="s">
        <v>773</v>
      </c>
    </row>
    <row r="161" spans="1:16" ht="12.75">
      <c r="A161" t="s">
        <v>50</v>
      </c>
      <c s="34" t="s">
        <v>260</v>
      </c>
      <c s="34" t="s">
        <v>774</v>
      </c>
      <c s="35" t="s">
        <v>5</v>
      </c>
      <c s="6" t="s">
        <v>775</v>
      </c>
      <c s="36" t="s">
        <v>54</v>
      </c>
      <c s="37">
        <v>1</v>
      </c>
      <c s="36">
        <v>0</v>
      </c>
      <c s="36">
        <f>ROUND(G161*H161,6)</f>
      </c>
      <c r="L161" s="38">
        <v>0</v>
      </c>
      <c s="32">
        <f>ROUND(ROUND(L161,2)*ROUND(G161,3),2)</f>
      </c>
      <c s="36" t="s">
        <v>55</v>
      </c>
      <c>
        <f>(M161*21)/100</f>
      </c>
      <c t="s">
        <v>28</v>
      </c>
    </row>
    <row r="162" spans="1:5" ht="12.75">
      <c r="A162" s="35" t="s">
        <v>56</v>
      </c>
      <c r="E162" s="39" t="s">
        <v>775</v>
      </c>
    </row>
    <row r="163" spans="1:5" ht="12.75">
      <c r="A163" s="35" t="s">
        <v>57</v>
      </c>
      <c r="E163" s="40" t="s">
        <v>5</v>
      </c>
    </row>
    <row r="164" spans="1:5" ht="89.25">
      <c r="A164" t="s">
        <v>58</v>
      </c>
      <c r="E164" s="39" t="s">
        <v>776</v>
      </c>
    </row>
    <row r="165" spans="1:16" ht="12.75">
      <c r="A165" t="s">
        <v>50</v>
      </c>
      <c s="34" t="s">
        <v>264</v>
      </c>
      <c s="34" t="s">
        <v>777</v>
      </c>
      <c s="35" t="s">
        <v>5</v>
      </c>
      <c s="6" t="s">
        <v>778</v>
      </c>
      <c s="36" t="s">
        <v>244</v>
      </c>
      <c s="37">
        <v>1</v>
      </c>
      <c s="36">
        <v>0</v>
      </c>
      <c s="36">
        <f>ROUND(G165*H165,6)</f>
      </c>
      <c r="L165" s="38">
        <v>0</v>
      </c>
      <c s="32">
        <f>ROUND(ROUND(L165,2)*ROUND(G165,3),2)</f>
      </c>
      <c s="36" t="s">
        <v>1519</v>
      </c>
      <c>
        <f>(M165*21)/100</f>
      </c>
      <c t="s">
        <v>28</v>
      </c>
    </row>
    <row r="166" spans="1:5" ht="12.75">
      <c r="A166" s="35" t="s">
        <v>56</v>
      </c>
      <c r="E166" s="39" t="s">
        <v>778</v>
      </c>
    </row>
    <row r="167" spans="1:5" ht="12.75">
      <c r="A167" s="35" t="s">
        <v>57</v>
      </c>
      <c r="E167" s="40" t="s">
        <v>5</v>
      </c>
    </row>
    <row r="168" spans="1:5" ht="89.25">
      <c r="A168" t="s">
        <v>58</v>
      </c>
      <c r="E168" s="39" t="s">
        <v>779</v>
      </c>
    </row>
    <row r="169" spans="1:16" ht="12.75">
      <c r="A169" t="s">
        <v>50</v>
      </c>
      <c s="34" t="s">
        <v>268</v>
      </c>
      <c s="34" t="s">
        <v>780</v>
      </c>
      <c s="35" t="s">
        <v>5</v>
      </c>
      <c s="6" t="s">
        <v>781</v>
      </c>
      <c s="36" t="s">
        <v>244</v>
      </c>
      <c s="37">
        <v>1</v>
      </c>
      <c s="36">
        <v>0</v>
      </c>
      <c s="36">
        <f>ROUND(G169*H169,6)</f>
      </c>
      <c r="L169" s="38">
        <v>0</v>
      </c>
      <c s="32">
        <f>ROUND(ROUND(L169,2)*ROUND(G169,3),2)</f>
      </c>
      <c s="36" t="s">
        <v>1519</v>
      </c>
      <c>
        <f>(M169*21)/100</f>
      </c>
      <c t="s">
        <v>28</v>
      </c>
    </row>
    <row r="170" spans="1:5" ht="12.75">
      <c r="A170" s="35" t="s">
        <v>56</v>
      </c>
      <c r="E170" s="39" t="s">
        <v>781</v>
      </c>
    </row>
    <row r="171" spans="1:5" ht="12.75">
      <c r="A171" s="35" t="s">
        <v>57</v>
      </c>
      <c r="E171" s="40" t="s">
        <v>5</v>
      </c>
    </row>
    <row r="172" spans="1:5" ht="89.25">
      <c r="A172" t="s">
        <v>58</v>
      </c>
      <c r="E172" s="39" t="s">
        <v>782</v>
      </c>
    </row>
    <row r="173" spans="1:16" ht="12.75">
      <c r="A173" t="s">
        <v>50</v>
      </c>
      <c s="34" t="s">
        <v>280</v>
      </c>
      <c s="34" t="s">
        <v>710</v>
      </c>
      <c s="35" t="s">
        <v>5</v>
      </c>
      <c s="6" t="s">
        <v>711</v>
      </c>
      <c s="36" t="s">
        <v>54</v>
      </c>
      <c s="37">
        <v>1</v>
      </c>
      <c s="36">
        <v>0</v>
      </c>
      <c s="36">
        <f>ROUND(G173*H173,6)</f>
      </c>
      <c r="L173" s="38">
        <v>0</v>
      </c>
      <c s="32">
        <f>ROUND(ROUND(L173,2)*ROUND(G173,3),2)</f>
      </c>
      <c s="36" t="s">
        <v>1519</v>
      </c>
      <c>
        <f>(M173*21)/100</f>
      </c>
      <c t="s">
        <v>28</v>
      </c>
    </row>
    <row r="174" spans="1:5" ht="12.75">
      <c r="A174" s="35" t="s">
        <v>56</v>
      </c>
      <c r="E174" s="39" t="s">
        <v>711</v>
      </c>
    </row>
    <row r="175" spans="1:5" ht="12.75">
      <c r="A175" s="35" t="s">
        <v>57</v>
      </c>
      <c r="E175" s="40" t="s">
        <v>5</v>
      </c>
    </row>
    <row r="176" spans="1:5" ht="89.25">
      <c r="A176" t="s">
        <v>58</v>
      </c>
      <c r="E176" s="39" t="s">
        <v>712</v>
      </c>
    </row>
    <row r="177" spans="1:16" ht="12.75">
      <c r="A177" t="s">
        <v>50</v>
      </c>
      <c s="34" t="s">
        <v>284</v>
      </c>
      <c s="34" t="s">
        <v>713</v>
      </c>
      <c s="35" t="s">
        <v>5</v>
      </c>
      <c s="6" t="s">
        <v>714</v>
      </c>
      <c s="36" t="s">
        <v>54</v>
      </c>
      <c s="37">
        <v>1</v>
      </c>
      <c s="36">
        <v>0</v>
      </c>
      <c s="36">
        <f>ROUND(G177*H177,6)</f>
      </c>
      <c r="L177" s="38">
        <v>0</v>
      </c>
      <c s="32">
        <f>ROUND(ROUND(L177,2)*ROUND(G177,3),2)</f>
      </c>
      <c s="36" t="s">
        <v>1519</v>
      </c>
      <c>
        <f>(M177*21)/100</f>
      </c>
      <c t="s">
        <v>28</v>
      </c>
    </row>
    <row r="178" spans="1:5" ht="12.75">
      <c r="A178" s="35" t="s">
        <v>56</v>
      </c>
      <c r="E178" s="39" t="s">
        <v>714</v>
      </c>
    </row>
    <row r="179" spans="1:5" ht="12.75">
      <c r="A179" s="35" t="s">
        <v>57</v>
      </c>
      <c r="E179" s="40" t="s">
        <v>5</v>
      </c>
    </row>
    <row r="180" spans="1:5" ht="89.25">
      <c r="A180" t="s">
        <v>58</v>
      </c>
      <c r="E180" s="39" t="s">
        <v>715</v>
      </c>
    </row>
    <row r="181" spans="1:16" ht="12.75">
      <c r="A181" t="s">
        <v>50</v>
      </c>
      <c s="34" t="s">
        <v>288</v>
      </c>
      <c s="34" t="s">
        <v>1582</v>
      </c>
      <c s="35" t="s">
        <v>5</v>
      </c>
      <c s="6" t="s">
        <v>1583</v>
      </c>
      <c s="36" t="s">
        <v>54</v>
      </c>
      <c s="37">
        <v>1</v>
      </c>
      <c s="36">
        <v>0</v>
      </c>
      <c s="36">
        <f>ROUND(G181*H181,6)</f>
      </c>
      <c r="L181" s="38">
        <v>0</v>
      </c>
      <c s="32">
        <f>ROUND(ROUND(L181,2)*ROUND(G181,3),2)</f>
      </c>
      <c s="36" t="s">
        <v>55</v>
      </c>
      <c>
        <f>(M181*21)/100</f>
      </c>
      <c t="s">
        <v>28</v>
      </c>
    </row>
    <row r="182" spans="1:5" ht="12.75">
      <c r="A182" s="35" t="s">
        <v>56</v>
      </c>
      <c r="E182" s="39" t="s">
        <v>1583</v>
      </c>
    </row>
    <row r="183" spans="1:5" ht="12.75">
      <c r="A183" s="35" t="s">
        <v>57</v>
      </c>
      <c r="E183" s="40" t="s">
        <v>5</v>
      </c>
    </row>
    <row r="184" spans="1:5" ht="140.25">
      <c r="A184" t="s">
        <v>58</v>
      </c>
      <c r="E184" s="39" t="s">
        <v>1584</v>
      </c>
    </row>
    <row r="185" spans="1:16" ht="12.75">
      <c r="A185" t="s">
        <v>50</v>
      </c>
      <c s="34" t="s">
        <v>292</v>
      </c>
      <c s="34" t="s">
        <v>1624</v>
      </c>
      <c s="35" t="s">
        <v>5</v>
      </c>
      <c s="6" t="s">
        <v>1625</v>
      </c>
      <c s="36" t="s">
        <v>244</v>
      </c>
      <c s="37">
        <v>1</v>
      </c>
      <c s="36">
        <v>0</v>
      </c>
      <c s="36">
        <f>ROUND(G185*H185,6)</f>
      </c>
      <c r="L185" s="38">
        <v>0</v>
      </c>
      <c s="32">
        <f>ROUND(ROUND(L185,2)*ROUND(G185,3),2)</f>
      </c>
      <c s="36" t="s">
        <v>1519</v>
      </c>
      <c>
        <f>(M185*21)/100</f>
      </c>
      <c t="s">
        <v>28</v>
      </c>
    </row>
    <row r="186" spans="1:5" ht="12.75">
      <c r="A186" s="35" t="s">
        <v>56</v>
      </c>
      <c r="E186" s="39" t="s">
        <v>1625</v>
      </c>
    </row>
    <row r="187" spans="1:5" ht="12.75">
      <c r="A187" s="35" t="s">
        <v>57</v>
      </c>
      <c r="E187" s="40" t="s">
        <v>5</v>
      </c>
    </row>
    <row r="188" spans="1:5" ht="89.25">
      <c r="A188" t="s">
        <v>58</v>
      </c>
      <c r="E188" s="39" t="s">
        <v>1626</v>
      </c>
    </row>
    <row r="189" spans="1:16" ht="12.75">
      <c r="A189" t="s">
        <v>50</v>
      </c>
      <c s="34" t="s">
        <v>296</v>
      </c>
      <c s="34" t="s">
        <v>1576</v>
      </c>
      <c s="35" t="s">
        <v>5</v>
      </c>
      <c s="6" t="s">
        <v>1577</v>
      </c>
      <c s="36" t="s">
        <v>54</v>
      </c>
      <c s="37">
        <v>1</v>
      </c>
      <c s="36">
        <v>0</v>
      </c>
      <c s="36">
        <f>ROUND(G189*H189,6)</f>
      </c>
      <c r="L189" s="38">
        <v>0</v>
      </c>
      <c s="32">
        <f>ROUND(ROUND(L189,2)*ROUND(G189,3),2)</f>
      </c>
      <c s="36" t="s">
        <v>55</v>
      </c>
      <c>
        <f>(M189*21)/100</f>
      </c>
      <c t="s">
        <v>28</v>
      </c>
    </row>
    <row r="190" spans="1:5" ht="12.75">
      <c r="A190" s="35" t="s">
        <v>56</v>
      </c>
      <c r="E190" s="39" t="s">
        <v>1577</v>
      </c>
    </row>
    <row r="191" spans="1:5" ht="12.75">
      <c r="A191" s="35" t="s">
        <v>57</v>
      </c>
      <c r="E191" s="40" t="s">
        <v>5</v>
      </c>
    </row>
    <row r="192" spans="1:5" ht="140.25">
      <c r="A192" t="s">
        <v>58</v>
      </c>
      <c r="E192" s="39" t="s">
        <v>1578</v>
      </c>
    </row>
    <row r="193" spans="1:16" ht="12.75">
      <c r="A193" t="s">
        <v>50</v>
      </c>
      <c s="34" t="s">
        <v>300</v>
      </c>
      <c s="34" t="s">
        <v>60</v>
      </c>
      <c s="35" t="s">
        <v>5</v>
      </c>
      <c s="6" t="s">
        <v>1627</v>
      </c>
      <c s="36" t="s">
        <v>54</v>
      </c>
      <c s="37">
        <v>1</v>
      </c>
      <c s="36">
        <v>0</v>
      </c>
      <c s="36">
        <f>ROUND(G193*H193,6)</f>
      </c>
      <c r="L193" s="38">
        <v>0</v>
      </c>
      <c s="32">
        <f>ROUND(ROUND(L193,2)*ROUND(G193,3),2)</f>
      </c>
      <c s="36" t="s">
        <v>1519</v>
      </c>
      <c>
        <f>(M193*21)/100</f>
      </c>
      <c t="s">
        <v>28</v>
      </c>
    </row>
    <row r="194" spans="1:5" ht="12.75">
      <c r="A194" s="35" t="s">
        <v>56</v>
      </c>
      <c r="E194" s="39" t="s">
        <v>1627</v>
      </c>
    </row>
    <row r="195" spans="1:5" ht="12.75">
      <c r="A195" s="35" t="s">
        <v>57</v>
      </c>
      <c r="E195" s="40" t="s">
        <v>5</v>
      </c>
    </row>
    <row r="196" spans="1:5" ht="127.5">
      <c r="A196" t="s">
        <v>58</v>
      </c>
      <c r="E196" s="39" t="s">
        <v>1628</v>
      </c>
    </row>
    <row r="197" spans="1:16" ht="12.75">
      <c r="A197" t="s">
        <v>50</v>
      </c>
      <c s="34" t="s">
        <v>304</v>
      </c>
      <c s="34" t="s">
        <v>564</v>
      </c>
      <c s="35" t="s">
        <v>5</v>
      </c>
      <c s="6" t="s">
        <v>565</v>
      </c>
      <c s="36" t="s">
        <v>202</v>
      </c>
      <c s="37">
        <v>30</v>
      </c>
      <c s="36">
        <v>0</v>
      </c>
      <c s="36">
        <f>ROUND(G197*H197,6)</f>
      </c>
      <c r="L197" s="38">
        <v>0</v>
      </c>
      <c s="32">
        <f>ROUND(ROUND(L197,2)*ROUND(G197,3),2)</f>
      </c>
      <c s="36" t="s">
        <v>55</v>
      </c>
      <c>
        <f>(M197*21)/100</f>
      </c>
      <c t="s">
        <v>28</v>
      </c>
    </row>
    <row r="198" spans="1:5" ht="12.75">
      <c r="A198" s="35" t="s">
        <v>56</v>
      </c>
      <c r="E198" s="39" t="s">
        <v>565</v>
      </c>
    </row>
    <row r="199" spans="1:5" ht="12.75">
      <c r="A199" s="35" t="s">
        <v>57</v>
      </c>
      <c r="E199" s="40" t="s">
        <v>5</v>
      </c>
    </row>
    <row r="200" spans="1:5" ht="140.25">
      <c r="A200" t="s">
        <v>58</v>
      </c>
      <c r="E200" s="39" t="s">
        <v>566</v>
      </c>
    </row>
    <row r="201" spans="1:16" ht="12.75">
      <c r="A201" t="s">
        <v>50</v>
      </c>
      <c s="34" t="s">
        <v>308</v>
      </c>
      <c s="34" t="s">
        <v>1530</v>
      </c>
      <c s="35" t="s">
        <v>5</v>
      </c>
      <c s="6" t="s">
        <v>1531</v>
      </c>
      <c s="36" t="s">
        <v>202</v>
      </c>
      <c s="37">
        <v>31.5</v>
      </c>
      <c s="36">
        <v>0</v>
      </c>
      <c s="36">
        <f>ROUND(G201*H201,6)</f>
      </c>
      <c r="L201" s="38">
        <v>0</v>
      </c>
      <c s="32">
        <f>ROUND(ROUND(L201,2)*ROUND(G201,3),2)</f>
      </c>
      <c s="36" t="s">
        <v>55</v>
      </c>
      <c>
        <f>(M201*21)/100</f>
      </c>
      <c t="s">
        <v>28</v>
      </c>
    </row>
    <row r="202" spans="1:5" ht="12.75">
      <c r="A202" s="35" t="s">
        <v>56</v>
      </c>
      <c r="E202" s="39" t="s">
        <v>1531</v>
      </c>
    </row>
    <row r="203" spans="1:5" ht="12.75">
      <c r="A203" s="35" t="s">
        <v>57</v>
      </c>
      <c r="E203" s="40" t="s">
        <v>5</v>
      </c>
    </row>
    <row r="204" spans="1:5" ht="89.25">
      <c r="A204" t="s">
        <v>58</v>
      </c>
      <c r="E204" s="39" t="s">
        <v>1532</v>
      </c>
    </row>
    <row r="205" spans="1:16" ht="25.5">
      <c r="A205" t="s">
        <v>50</v>
      </c>
      <c s="34" t="s">
        <v>312</v>
      </c>
      <c s="34" t="s">
        <v>1629</v>
      </c>
      <c s="35" t="s">
        <v>5</v>
      </c>
      <c s="6" t="s">
        <v>1630</v>
      </c>
      <c s="36" t="s">
        <v>202</v>
      </c>
      <c s="37">
        <v>30</v>
      </c>
      <c s="36">
        <v>0</v>
      </c>
      <c s="36">
        <f>ROUND(G205*H205,6)</f>
      </c>
      <c r="L205" s="38">
        <v>0</v>
      </c>
      <c s="32">
        <f>ROUND(ROUND(L205,2)*ROUND(G205,3),2)</f>
      </c>
      <c s="36" t="s">
        <v>55</v>
      </c>
      <c>
        <f>(M205*21)/100</f>
      </c>
      <c t="s">
        <v>28</v>
      </c>
    </row>
    <row r="206" spans="1:5" ht="25.5">
      <c r="A206" s="35" t="s">
        <v>56</v>
      </c>
      <c r="E206" s="39" t="s">
        <v>1630</v>
      </c>
    </row>
    <row r="207" spans="1:5" ht="12.75">
      <c r="A207" s="35" t="s">
        <v>57</v>
      </c>
      <c r="E207" s="40" t="s">
        <v>5</v>
      </c>
    </row>
    <row r="208" spans="1:5" ht="242.25">
      <c r="A208" t="s">
        <v>58</v>
      </c>
      <c r="E208" s="39" t="s">
        <v>1631</v>
      </c>
    </row>
    <row r="209" spans="1:16" ht="25.5">
      <c r="A209" t="s">
        <v>50</v>
      </c>
      <c s="34" t="s">
        <v>316</v>
      </c>
      <c s="34" t="s">
        <v>1632</v>
      </c>
      <c s="35" t="s">
        <v>5</v>
      </c>
      <c s="6" t="s">
        <v>1633</v>
      </c>
      <c s="36" t="s">
        <v>202</v>
      </c>
      <c s="37">
        <v>30</v>
      </c>
      <c s="36">
        <v>0</v>
      </c>
      <c s="36">
        <f>ROUND(G209*H209,6)</f>
      </c>
      <c r="L209" s="38">
        <v>0</v>
      </c>
      <c s="32">
        <f>ROUND(ROUND(L209,2)*ROUND(G209,3),2)</f>
      </c>
      <c s="36" t="s">
        <v>55</v>
      </c>
      <c>
        <f>(M209*21)/100</f>
      </c>
      <c t="s">
        <v>28</v>
      </c>
    </row>
    <row r="210" spans="1:5" ht="25.5">
      <c r="A210" s="35" t="s">
        <v>56</v>
      </c>
      <c r="E210" s="39" t="s">
        <v>1633</v>
      </c>
    </row>
    <row r="211" spans="1:5" ht="12.75">
      <c r="A211" s="35" t="s">
        <v>57</v>
      </c>
      <c r="E211" s="40" t="s">
        <v>5</v>
      </c>
    </row>
    <row r="212" spans="1:5" ht="140.25">
      <c r="A212" t="s">
        <v>58</v>
      </c>
      <c r="E212" s="39" t="s">
        <v>1634</v>
      </c>
    </row>
    <row r="213" spans="1:16" ht="12.75">
      <c r="A213" t="s">
        <v>50</v>
      </c>
      <c s="34" t="s">
        <v>320</v>
      </c>
      <c s="34" t="s">
        <v>1635</v>
      </c>
      <c s="35" t="s">
        <v>5</v>
      </c>
      <c s="6" t="s">
        <v>1636</v>
      </c>
      <c s="36" t="s">
        <v>54</v>
      </c>
      <c s="37">
        <v>1</v>
      </c>
      <c s="36">
        <v>0</v>
      </c>
      <c s="36">
        <f>ROUND(G213*H213,6)</f>
      </c>
      <c r="L213" s="38">
        <v>0</v>
      </c>
      <c s="32">
        <f>ROUND(ROUND(L213,2)*ROUND(G213,3),2)</f>
      </c>
      <c s="36" t="s">
        <v>55</v>
      </c>
      <c>
        <f>(M213*21)/100</f>
      </c>
      <c t="s">
        <v>28</v>
      </c>
    </row>
    <row r="214" spans="1:5" ht="12.75">
      <c r="A214" s="35" t="s">
        <v>56</v>
      </c>
      <c r="E214" s="39" t="s">
        <v>1636</v>
      </c>
    </row>
    <row r="215" spans="1:5" ht="12.75">
      <c r="A215" s="35" t="s">
        <v>57</v>
      </c>
      <c r="E215" s="40" t="s">
        <v>5</v>
      </c>
    </row>
    <row r="216" spans="1:5" ht="242.25">
      <c r="A216" t="s">
        <v>58</v>
      </c>
      <c r="E216" s="39" t="s">
        <v>1637</v>
      </c>
    </row>
    <row r="217" spans="1:16" ht="12.75">
      <c r="A217" t="s">
        <v>50</v>
      </c>
      <c s="34" t="s">
        <v>324</v>
      </c>
      <c s="34" t="s">
        <v>64</v>
      </c>
      <c s="35" t="s">
        <v>5</v>
      </c>
      <c s="6" t="s">
        <v>1638</v>
      </c>
      <c s="36" t="s">
        <v>244</v>
      </c>
      <c s="37">
        <v>1</v>
      </c>
      <c s="36">
        <v>0</v>
      </c>
      <c s="36">
        <f>ROUND(G217*H217,6)</f>
      </c>
      <c r="L217" s="38">
        <v>0</v>
      </c>
      <c s="32">
        <f>ROUND(ROUND(L217,2)*ROUND(G217,3),2)</f>
      </c>
      <c s="36" t="s">
        <v>1519</v>
      </c>
      <c>
        <f>(M217*21)/100</f>
      </c>
      <c t="s">
        <v>28</v>
      </c>
    </row>
    <row r="218" spans="1:5" ht="12.75">
      <c r="A218" s="35" t="s">
        <v>56</v>
      </c>
      <c r="E218" s="39" t="s">
        <v>1638</v>
      </c>
    </row>
    <row r="219" spans="1:5" ht="12.75">
      <c r="A219" s="35" t="s">
        <v>57</v>
      </c>
      <c r="E219" s="40" t="s">
        <v>5</v>
      </c>
    </row>
    <row r="220" spans="1:5" ht="89.25">
      <c r="A220" t="s">
        <v>58</v>
      </c>
      <c r="E220" s="39" t="s">
        <v>1639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