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03 - VON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Sborník ÚOŽI'!$C$79:$K$764</definedName>
    <definedName name="_xlnm.Print_Area" localSheetId="1">'01 - Sborník ÚOŽI'!$C$4:$J$39,'01 - Sborník ÚOŽI'!$C$45:$J$61,'01 - Sborník ÚOŽI'!$C$67:$K$764</definedName>
    <definedName name="_xlnm.Print_Titles" localSheetId="1">'01 - Sborník ÚOŽI'!$79:$79</definedName>
    <definedName name="_xlnm._FilterDatabase" localSheetId="2" hidden="1">'02 - ÚRS'!$C$80:$K$113</definedName>
    <definedName name="_xlnm.Print_Area" localSheetId="2">'02 - ÚRS'!$C$4:$J$39,'02 - ÚRS'!$C$45:$J$62,'02 - ÚRS'!$C$68:$K$113</definedName>
    <definedName name="_xlnm.Print_Titles" localSheetId="2">'02 - ÚRS'!$80:$80</definedName>
    <definedName name="_xlnm._FilterDatabase" localSheetId="3" hidden="1">'03 - VON'!$C$80:$K$160</definedName>
    <definedName name="_xlnm.Print_Area" localSheetId="3">'03 - VON'!$C$4:$J$39,'03 - VON'!$C$45:$J$62,'03 - VON'!$C$68:$K$160</definedName>
    <definedName name="_xlnm.Print_Titles" localSheetId="3">'03 - VON'!$80:$80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60"/>
  <c r="BH160"/>
  <c r="BG160"/>
  <c r="BF160"/>
  <c r="T160"/>
  <c r="T159"/>
  <c r="R160"/>
  <c r="R159"/>
  <c r="P160"/>
  <c r="P159"/>
  <c r="BI149"/>
  <c r="BH149"/>
  <c r="BG149"/>
  <c r="BF149"/>
  <c r="T149"/>
  <c r="R149"/>
  <c r="P149"/>
  <c r="BI141"/>
  <c r="BH141"/>
  <c r="BG141"/>
  <c r="BF141"/>
  <c r="T141"/>
  <c r="R141"/>
  <c r="P141"/>
  <c r="BI131"/>
  <c r="BH131"/>
  <c r="BG131"/>
  <c r="BF131"/>
  <c r="T131"/>
  <c r="R131"/>
  <c r="P131"/>
  <c r="BI125"/>
  <c r="BH125"/>
  <c r="BG125"/>
  <c r="BF125"/>
  <c r="T125"/>
  <c r="R125"/>
  <c r="P125"/>
  <c r="BI117"/>
  <c r="BH117"/>
  <c r="BG117"/>
  <c r="BF117"/>
  <c r="T117"/>
  <c r="R117"/>
  <c r="P117"/>
  <c r="BI105"/>
  <c r="BH105"/>
  <c r="BG105"/>
  <c r="BF105"/>
  <c r="T105"/>
  <c r="R105"/>
  <c r="P105"/>
  <c r="BI95"/>
  <c r="BH95"/>
  <c r="BG95"/>
  <c r="BF95"/>
  <c r="T95"/>
  <c r="R95"/>
  <c r="P95"/>
  <c r="BI83"/>
  <c r="BH83"/>
  <c r="BG83"/>
  <c r="BF83"/>
  <c r="T83"/>
  <c r="R83"/>
  <c r="P83"/>
  <c r="J78"/>
  <c r="F77"/>
  <c r="F75"/>
  <c r="E73"/>
  <c r="J55"/>
  <c r="F54"/>
  <c r="F52"/>
  <c r="E50"/>
  <c r="J21"/>
  <c r="E21"/>
  <c r="J77"/>
  <c r="J20"/>
  <c r="J18"/>
  <c r="E18"/>
  <c r="F78"/>
  <c r="J17"/>
  <c r="J12"/>
  <c r="J75"/>
  <c r="E7"/>
  <c r="E48"/>
  <c i="3" r="J37"/>
  <c r="J36"/>
  <c i="1" r="AY56"/>
  <c i="3" r="J35"/>
  <c i="1" r="AX56"/>
  <c i="3"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98"/>
  <c r="BH98"/>
  <c r="BG98"/>
  <c r="BF98"/>
  <c r="T98"/>
  <c r="R98"/>
  <c r="P98"/>
  <c r="BI93"/>
  <c r="BH93"/>
  <c r="BG93"/>
  <c r="BF93"/>
  <c r="T93"/>
  <c r="R93"/>
  <c r="P93"/>
  <c r="BI84"/>
  <c r="BH84"/>
  <c r="BG84"/>
  <c r="BF84"/>
  <c r="T84"/>
  <c r="R84"/>
  <c r="P84"/>
  <c r="J78"/>
  <c r="F77"/>
  <c r="F75"/>
  <c r="E73"/>
  <c r="J55"/>
  <c r="F54"/>
  <c r="F52"/>
  <c r="E50"/>
  <c r="J21"/>
  <c r="E21"/>
  <c r="J54"/>
  <c r="J20"/>
  <c r="J18"/>
  <c r="E18"/>
  <c r="F55"/>
  <c r="J17"/>
  <c r="J12"/>
  <c r="J52"/>
  <c r="E7"/>
  <c r="E71"/>
  <c i="2" r="J37"/>
  <c r="J36"/>
  <c i="1" r="AY55"/>
  <c i="2" r="J35"/>
  <c i="1" r="AX55"/>
  <c i="2" r="BI764"/>
  <c r="BH764"/>
  <c r="BG764"/>
  <c r="BF764"/>
  <c r="T764"/>
  <c r="R764"/>
  <c r="P764"/>
  <c r="BI763"/>
  <c r="BH763"/>
  <c r="BG763"/>
  <c r="BF763"/>
  <c r="T763"/>
  <c r="R763"/>
  <c r="P763"/>
  <c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7"/>
  <c r="BH757"/>
  <c r="BG757"/>
  <c r="BF757"/>
  <c r="T757"/>
  <c r="R757"/>
  <c r="P757"/>
  <c r="BI756"/>
  <c r="BH756"/>
  <c r="BG756"/>
  <c r="BF756"/>
  <c r="T756"/>
  <c r="R756"/>
  <c r="P756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8"/>
  <c r="BH708"/>
  <c r="BG708"/>
  <c r="BF708"/>
  <c r="T708"/>
  <c r="R708"/>
  <c r="P708"/>
  <c r="BI707"/>
  <c r="BH707"/>
  <c r="BG707"/>
  <c r="BF707"/>
  <c r="T707"/>
  <c r="R707"/>
  <c r="P707"/>
  <c r="BI706"/>
  <c r="BH706"/>
  <c r="BG706"/>
  <c r="BF706"/>
  <c r="T706"/>
  <c r="R706"/>
  <c r="P706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8"/>
  <c r="BH688"/>
  <c r="BG688"/>
  <c r="BF688"/>
  <c r="T688"/>
  <c r="R688"/>
  <c r="P688"/>
  <c r="BI687"/>
  <c r="BH687"/>
  <c r="BG687"/>
  <c r="BF687"/>
  <c r="T687"/>
  <c r="R687"/>
  <c r="P687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57"/>
  <c r="BH657"/>
  <c r="BG657"/>
  <c r="BF657"/>
  <c r="T657"/>
  <c r="R657"/>
  <c r="P657"/>
  <c r="BI656"/>
  <c r="BH656"/>
  <c r="BG656"/>
  <c r="BF656"/>
  <c r="T656"/>
  <c r="R656"/>
  <c r="P656"/>
  <c r="BI650"/>
  <c r="BH650"/>
  <c r="BG650"/>
  <c r="BF650"/>
  <c r="T650"/>
  <c r="R650"/>
  <c r="P650"/>
  <c r="BI644"/>
  <c r="BH644"/>
  <c r="BG644"/>
  <c r="BF644"/>
  <c r="T644"/>
  <c r="R644"/>
  <c r="P644"/>
  <c r="BI638"/>
  <c r="BH638"/>
  <c r="BG638"/>
  <c r="BF638"/>
  <c r="T638"/>
  <c r="R638"/>
  <c r="P638"/>
  <c r="BI634"/>
  <c r="BH634"/>
  <c r="BG634"/>
  <c r="BF634"/>
  <c r="T634"/>
  <c r="R634"/>
  <c r="P634"/>
  <c r="BI630"/>
  <c r="BH630"/>
  <c r="BG630"/>
  <c r="BF630"/>
  <c r="T630"/>
  <c r="R630"/>
  <c r="P630"/>
  <c r="BI624"/>
  <c r="BH624"/>
  <c r="BG624"/>
  <c r="BF624"/>
  <c r="T624"/>
  <c r="R624"/>
  <c r="P624"/>
  <c r="BI616"/>
  <c r="BH616"/>
  <c r="BG616"/>
  <c r="BF616"/>
  <c r="T616"/>
  <c r="R616"/>
  <c r="P616"/>
  <c r="BI612"/>
  <c r="BH612"/>
  <c r="BG612"/>
  <c r="BF612"/>
  <c r="T612"/>
  <c r="R612"/>
  <c r="P612"/>
  <c r="BI608"/>
  <c r="BH608"/>
  <c r="BG608"/>
  <c r="BF608"/>
  <c r="T608"/>
  <c r="R608"/>
  <c r="P608"/>
  <c r="BI604"/>
  <c r="BH604"/>
  <c r="BG604"/>
  <c r="BF604"/>
  <c r="T604"/>
  <c r="R604"/>
  <c r="P604"/>
  <c r="BI600"/>
  <c r="BH600"/>
  <c r="BG600"/>
  <c r="BF600"/>
  <c r="T600"/>
  <c r="R600"/>
  <c r="P600"/>
  <c r="BI594"/>
  <c r="BH594"/>
  <c r="BG594"/>
  <c r="BF594"/>
  <c r="T594"/>
  <c r="R594"/>
  <c r="P594"/>
  <c r="BI590"/>
  <c r="BH590"/>
  <c r="BG590"/>
  <c r="BF590"/>
  <c r="T590"/>
  <c r="R590"/>
  <c r="P590"/>
  <c r="BI586"/>
  <c r="BH586"/>
  <c r="BG586"/>
  <c r="BF586"/>
  <c r="T586"/>
  <c r="R586"/>
  <c r="P586"/>
  <c r="BI582"/>
  <c r="BH582"/>
  <c r="BG582"/>
  <c r="BF582"/>
  <c r="T582"/>
  <c r="R582"/>
  <c r="P582"/>
  <c r="BI578"/>
  <c r="BH578"/>
  <c r="BG578"/>
  <c r="BF578"/>
  <c r="T578"/>
  <c r="R578"/>
  <c r="P578"/>
  <c r="BI572"/>
  <c r="BH572"/>
  <c r="BG572"/>
  <c r="BF572"/>
  <c r="T572"/>
  <c r="R572"/>
  <c r="P572"/>
  <c r="BI568"/>
  <c r="BH568"/>
  <c r="BG568"/>
  <c r="BF568"/>
  <c r="T568"/>
  <c r="R568"/>
  <c r="P568"/>
  <c r="BI560"/>
  <c r="BH560"/>
  <c r="BG560"/>
  <c r="BF560"/>
  <c r="T560"/>
  <c r="R560"/>
  <c r="P560"/>
  <c r="BI554"/>
  <c r="BH554"/>
  <c r="BG554"/>
  <c r="BF554"/>
  <c r="T554"/>
  <c r="R554"/>
  <c r="P554"/>
  <c r="BI546"/>
  <c r="BH546"/>
  <c r="BG546"/>
  <c r="BF546"/>
  <c r="T546"/>
  <c r="R546"/>
  <c r="P546"/>
  <c r="BI540"/>
  <c r="BH540"/>
  <c r="BG540"/>
  <c r="BF540"/>
  <c r="T540"/>
  <c r="R540"/>
  <c r="P540"/>
  <c r="BI534"/>
  <c r="BH534"/>
  <c r="BG534"/>
  <c r="BF534"/>
  <c r="T534"/>
  <c r="R534"/>
  <c r="P534"/>
  <c r="BI528"/>
  <c r="BH528"/>
  <c r="BG528"/>
  <c r="BF528"/>
  <c r="T528"/>
  <c r="R528"/>
  <c r="P528"/>
  <c r="BI520"/>
  <c r="BH520"/>
  <c r="BG520"/>
  <c r="BF520"/>
  <c r="T520"/>
  <c r="R520"/>
  <c r="P520"/>
  <c r="BI514"/>
  <c r="BH514"/>
  <c r="BG514"/>
  <c r="BF514"/>
  <c r="T514"/>
  <c r="R514"/>
  <c r="P514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75"/>
  <c r="BH475"/>
  <c r="BG475"/>
  <c r="BF475"/>
  <c r="T475"/>
  <c r="R475"/>
  <c r="P475"/>
  <c r="BI469"/>
  <c r="BH469"/>
  <c r="BG469"/>
  <c r="BF469"/>
  <c r="T469"/>
  <c r="R469"/>
  <c r="P469"/>
  <c r="BI461"/>
  <c r="BH461"/>
  <c r="BG461"/>
  <c r="BF461"/>
  <c r="T461"/>
  <c r="R461"/>
  <c r="P461"/>
  <c r="BI453"/>
  <c r="BH453"/>
  <c r="BG453"/>
  <c r="BF453"/>
  <c r="T453"/>
  <c r="R453"/>
  <c r="P453"/>
  <c r="BI447"/>
  <c r="BH447"/>
  <c r="BG447"/>
  <c r="BF447"/>
  <c r="T447"/>
  <c r="R447"/>
  <c r="P447"/>
  <c r="BI441"/>
  <c r="BH441"/>
  <c r="BG441"/>
  <c r="BF441"/>
  <c r="T441"/>
  <c r="R441"/>
  <c r="P441"/>
  <c r="BI435"/>
  <c r="BH435"/>
  <c r="BG435"/>
  <c r="BF435"/>
  <c r="T435"/>
  <c r="R435"/>
  <c r="P435"/>
  <c r="BI429"/>
  <c r="BH429"/>
  <c r="BG429"/>
  <c r="BF429"/>
  <c r="T429"/>
  <c r="R429"/>
  <c r="P429"/>
  <c r="BI423"/>
  <c r="BH423"/>
  <c r="BG423"/>
  <c r="BF423"/>
  <c r="T423"/>
  <c r="R423"/>
  <c r="P423"/>
  <c r="BI417"/>
  <c r="BH417"/>
  <c r="BG417"/>
  <c r="BF417"/>
  <c r="T417"/>
  <c r="R417"/>
  <c r="P417"/>
  <c r="BI411"/>
  <c r="BH411"/>
  <c r="BG411"/>
  <c r="BF411"/>
  <c r="T411"/>
  <c r="R411"/>
  <c r="P411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6"/>
  <c r="BH396"/>
  <c r="BG396"/>
  <c r="BF396"/>
  <c r="T396"/>
  <c r="R396"/>
  <c r="P396"/>
  <c r="BI390"/>
  <c r="BH390"/>
  <c r="BG390"/>
  <c r="BF390"/>
  <c r="T390"/>
  <c r="R390"/>
  <c r="P390"/>
  <c r="BI384"/>
  <c r="BH384"/>
  <c r="BG384"/>
  <c r="BF384"/>
  <c r="T384"/>
  <c r="R384"/>
  <c r="P384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24"/>
  <c r="BH324"/>
  <c r="BG324"/>
  <c r="BF324"/>
  <c r="T324"/>
  <c r="R324"/>
  <c r="P324"/>
  <c r="BI318"/>
  <c r="BH318"/>
  <c r="BG318"/>
  <c r="BF318"/>
  <c r="T318"/>
  <c r="R318"/>
  <c r="P318"/>
  <c r="BI312"/>
  <c r="BH312"/>
  <c r="BG312"/>
  <c r="BF312"/>
  <c r="T312"/>
  <c r="R312"/>
  <c r="P312"/>
  <c r="BI304"/>
  <c r="BH304"/>
  <c r="BG304"/>
  <c r="BF304"/>
  <c r="T304"/>
  <c r="R304"/>
  <c r="P304"/>
  <c r="BI296"/>
  <c r="BH296"/>
  <c r="BG296"/>
  <c r="BF296"/>
  <c r="T296"/>
  <c r="R296"/>
  <c r="P296"/>
  <c r="BI292"/>
  <c r="BH292"/>
  <c r="BG292"/>
  <c r="BF292"/>
  <c r="T292"/>
  <c r="R292"/>
  <c r="P292"/>
  <c r="BI286"/>
  <c r="BH286"/>
  <c r="BG286"/>
  <c r="BF286"/>
  <c r="T286"/>
  <c r="R286"/>
  <c r="P286"/>
  <c r="BI280"/>
  <c r="BH280"/>
  <c r="BG280"/>
  <c r="BF280"/>
  <c r="T280"/>
  <c r="R280"/>
  <c r="P280"/>
  <c r="BI274"/>
  <c r="BH274"/>
  <c r="BG274"/>
  <c r="BF274"/>
  <c r="T274"/>
  <c r="R274"/>
  <c r="P274"/>
  <c r="BI268"/>
  <c r="BH268"/>
  <c r="BG268"/>
  <c r="BF268"/>
  <c r="T268"/>
  <c r="R268"/>
  <c r="P268"/>
  <c r="BI264"/>
  <c r="BH264"/>
  <c r="BG264"/>
  <c r="BF264"/>
  <c r="T264"/>
  <c r="R264"/>
  <c r="P264"/>
  <c r="BI258"/>
  <c r="BH258"/>
  <c r="BG258"/>
  <c r="BF258"/>
  <c r="T258"/>
  <c r="R258"/>
  <c r="P258"/>
  <c r="BI252"/>
  <c r="BH252"/>
  <c r="BG252"/>
  <c r="BF252"/>
  <c r="T252"/>
  <c r="R252"/>
  <c r="P252"/>
  <c r="BI244"/>
  <c r="BH244"/>
  <c r="BG244"/>
  <c r="BF244"/>
  <c r="T244"/>
  <c r="R244"/>
  <c r="P244"/>
  <c r="BI236"/>
  <c r="BH236"/>
  <c r="BG236"/>
  <c r="BF236"/>
  <c r="T236"/>
  <c r="R236"/>
  <c r="P236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2"/>
  <c r="BH182"/>
  <c r="BG182"/>
  <c r="BF182"/>
  <c r="T182"/>
  <c r="R182"/>
  <c r="P182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0"/>
  <c r="BH150"/>
  <c r="BG150"/>
  <c r="BF150"/>
  <c r="T150"/>
  <c r="R150"/>
  <c r="P150"/>
  <c r="BI140"/>
  <c r="BH140"/>
  <c r="BG140"/>
  <c r="BF140"/>
  <c r="T140"/>
  <c r="R140"/>
  <c r="P140"/>
  <c r="BI139"/>
  <c r="BH139"/>
  <c r="BG139"/>
  <c r="BF139"/>
  <c r="T139"/>
  <c r="R139"/>
  <c r="P139"/>
  <c r="BI131"/>
  <c r="BH131"/>
  <c r="BG131"/>
  <c r="BF131"/>
  <c r="T131"/>
  <c r="R131"/>
  <c r="P131"/>
  <c r="BI123"/>
  <c r="BH123"/>
  <c r="BG123"/>
  <c r="BF123"/>
  <c r="T123"/>
  <c r="R123"/>
  <c r="P123"/>
  <c r="BI115"/>
  <c r="BH115"/>
  <c r="BG115"/>
  <c r="BF115"/>
  <c r="T115"/>
  <c r="R115"/>
  <c r="P115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98"/>
  <c r="BH98"/>
  <c r="BG98"/>
  <c r="BF98"/>
  <c r="T98"/>
  <c r="R98"/>
  <c r="P98"/>
  <c r="BI90"/>
  <c r="BH90"/>
  <c r="BG90"/>
  <c r="BF90"/>
  <c r="T90"/>
  <c r="R90"/>
  <c r="P90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77"/>
  <c r="J17"/>
  <c r="J12"/>
  <c r="J52"/>
  <c r="E7"/>
  <c r="E70"/>
  <c i="1" r="L50"/>
  <c r="AM50"/>
  <c r="AM49"/>
  <c r="L49"/>
  <c r="AM47"/>
  <c r="L47"/>
  <c r="L45"/>
  <c r="L44"/>
  <c i="2" r="J744"/>
  <c r="BK490"/>
  <c r="BK676"/>
  <c r="BK296"/>
  <c r="J753"/>
  <c r="J624"/>
  <c r="BK686"/>
  <c r="BK115"/>
  <c r="BK493"/>
  <c r="BK106"/>
  <c r="J721"/>
  <c r="BK663"/>
  <c r="J493"/>
  <c r="J268"/>
  <c r="J485"/>
  <c r="J114"/>
  <c r="J761"/>
  <c r="BK751"/>
  <c r="J586"/>
  <c r="BK483"/>
  <c r="BK760"/>
  <c r="BK498"/>
  <c r="J745"/>
  <c r="J713"/>
  <c r="BK702"/>
  <c r="BK677"/>
  <c r="J730"/>
  <c r="BK604"/>
  <c r="BK738"/>
  <c r="J663"/>
  <c r="BK759"/>
  <c r="J662"/>
  <c r="J572"/>
  <c r="J140"/>
  <c r="J496"/>
  <c r="J722"/>
  <c r="J702"/>
  <c r="J502"/>
  <c r="J342"/>
  <c r="BK182"/>
  <c r="J115"/>
  <c r="J378"/>
  <c r="BK763"/>
  <c r="J755"/>
  <c r="BK722"/>
  <c r="BK694"/>
  <c r="J684"/>
  <c r="J594"/>
  <c r="BK244"/>
  <c r="BK730"/>
  <c r="BK485"/>
  <c r="J82"/>
  <c r="BK360"/>
  <c r="BK82"/>
  <c r="J707"/>
  <c r="J699"/>
  <c r="J677"/>
  <c r="J435"/>
  <c r="J743"/>
  <c r="BK733"/>
  <c r="J665"/>
  <c r="BK520"/>
  <c r="J469"/>
  <c r="BK318"/>
  <c r="BK703"/>
  <c r="J679"/>
  <c r="J497"/>
  <c r="BK403"/>
  <c r="J758"/>
  <c r="BK616"/>
  <c r="J728"/>
  <c r="J402"/>
  <c r="BK752"/>
  <c r="BK578"/>
  <c r="BK506"/>
  <c r="J244"/>
  <c r="BK447"/>
  <c r="J708"/>
  <c r="BK630"/>
  <c r="J498"/>
  <c r="BK220"/>
  <c r="J604"/>
  <c r="BK274"/>
  <c r="J764"/>
  <c r="BK754"/>
  <c r="J747"/>
  <c r="J616"/>
  <c r="BK390"/>
  <c r="BK721"/>
  <c r="BK356"/>
  <c r="BK502"/>
  <c r="J644"/>
  <c r="BK212"/>
  <c i="3" r="BK98"/>
  <c i="4" r="BK105"/>
  <c i="2" r="J751"/>
  <c r="J675"/>
  <c r="J182"/>
  <c r="J739"/>
  <c r="J534"/>
  <c r="BK758"/>
  <c r="J685"/>
  <c r="J734"/>
  <c r="J258"/>
  <c r="BK110"/>
  <c r="J441"/>
  <c r="BK724"/>
  <c r="J711"/>
  <c r="BK528"/>
  <c r="BK461"/>
  <c r="BK204"/>
  <c i="1" r="AS54"/>
  <c i="2" r="J750"/>
  <c r="J732"/>
  <c r="BK650"/>
  <c r="BK469"/>
  <c r="J500"/>
  <c r="J725"/>
  <c r="BK696"/>
  <c r="BK670"/>
  <c r="J506"/>
  <c r="J733"/>
  <c r="BK441"/>
  <c r="BK280"/>
  <c r="J709"/>
  <c r="BK695"/>
  <c r="J423"/>
  <c r="BK674"/>
  <c r="J487"/>
  <c r="J150"/>
  <c r="J678"/>
  <c r="J264"/>
  <c i="3" r="BK112"/>
  <c i="4" r="J95"/>
  <c i="2" r="J729"/>
  <c r="BK756"/>
  <c r="BK692"/>
  <c r="J461"/>
  <c r="BK196"/>
  <c r="J716"/>
  <c r="J220"/>
  <c r="BK560"/>
  <c r="BK224"/>
  <c r="BK487"/>
  <c r="J417"/>
  <c r="BK268"/>
  <c r="J706"/>
  <c r="J680"/>
  <c r="J737"/>
  <c r="BK634"/>
  <c r="J754"/>
  <c r="J650"/>
  <c r="BK743"/>
  <c r="BK685"/>
  <c r="BK258"/>
  <c r="BK683"/>
  <c r="J731"/>
  <c r="BK264"/>
  <c r="BK586"/>
  <c r="J723"/>
  <c r="J704"/>
  <c r="J520"/>
  <c r="BK292"/>
  <c r="BK164"/>
  <c r="BK123"/>
  <c r="BK761"/>
  <c r="J752"/>
  <c r="BK741"/>
  <c r="J670"/>
  <c r="BK489"/>
  <c r="BK725"/>
  <c r="BK608"/>
  <c r="BK657"/>
  <c r="BK736"/>
  <c r="J582"/>
  <c r="BK131"/>
  <c r="J712"/>
  <c r="J560"/>
  <c r="J726"/>
  <c r="J505"/>
  <c r="BK713"/>
  <c r="J696"/>
  <c r="J540"/>
  <c r="J164"/>
  <c i="4" r="J117"/>
  <c i="2" r="J756"/>
  <c r="BK691"/>
  <c r="J608"/>
  <c r="BK114"/>
  <c r="BK690"/>
  <c r="BK747"/>
  <c r="BK594"/>
  <c r="J139"/>
  <c r="J687"/>
  <c r="J492"/>
  <c r="J131"/>
  <c i="3" r="BK108"/>
  <c i="4" r="BK141"/>
  <c i="2" r="BK750"/>
  <c r="BK378"/>
  <c r="BK729"/>
  <c r="J673"/>
  <c r="J274"/>
  <c r="J429"/>
  <c r="J312"/>
  <c r="BK554"/>
  <c r="BK98"/>
  <c r="BK715"/>
  <c r="J698"/>
  <c r="BK486"/>
  <c r="J280"/>
  <c r="BK140"/>
  <c r="J204"/>
  <c r="J762"/>
  <c r="J735"/>
  <c r="J494"/>
  <c r="J612"/>
  <c r="J212"/>
  <c r="J741"/>
  <c r="BK717"/>
  <c r="BK699"/>
  <c r="BK497"/>
  <c r="J600"/>
  <c r="BK417"/>
  <c r="J669"/>
  <c r="J590"/>
  <c r="J405"/>
  <c r="BK236"/>
  <c r="J110"/>
  <c r="BK708"/>
  <c r="BK698"/>
  <c r="J453"/>
  <c r="BK748"/>
  <c r="BK675"/>
  <c r="BK582"/>
  <c r="J404"/>
  <c r="J710"/>
  <c r="J701"/>
  <c r="J656"/>
  <c r="BK504"/>
  <c r="BK475"/>
  <c r="J296"/>
  <c r="J123"/>
  <c i="3" r="J108"/>
  <c i="4" r="BK149"/>
  <c r="J83"/>
  <c i="2" r="J746"/>
  <c r="BK732"/>
  <c r="J491"/>
  <c r="BK755"/>
  <c r="BK304"/>
  <c r="J360"/>
  <c r="BK200"/>
  <c r="BK714"/>
  <c r="BK370"/>
  <c r="J200"/>
  <c r="BK453"/>
  <c r="J763"/>
  <c r="BK753"/>
  <c r="BK746"/>
  <c r="J690"/>
  <c r="BK546"/>
  <c r="J634"/>
  <c r="J338"/>
  <c r="BK744"/>
  <c r="J724"/>
  <c r="BK710"/>
  <c r="J568"/>
  <c r="BK680"/>
  <c r="BK669"/>
  <c r="J495"/>
  <c r="BK216"/>
  <c r="J672"/>
  <c r="BK492"/>
  <c r="J286"/>
  <c r="BK168"/>
  <c r="J717"/>
  <c r="BK700"/>
  <c r="BK482"/>
  <c r="BK740"/>
  <c r="J668"/>
  <c r="J528"/>
  <c r="J475"/>
  <c r="J334"/>
  <c r="BK707"/>
  <c r="J692"/>
  <c r="J667"/>
  <c r="BK514"/>
  <c r="J490"/>
  <c r="J304"/>
  <c r="BK139"/>
  <c i="3" r="J84"/>
  <c i="4" r="J131"/>
  <c r="BK95"/>
  <c i="2" r="J686"/>
  <c r="BK600"/>
  <c r="J727"/>
  <c r="BK324"/>
  <c r="BK494"/>
  <c r="BK705"/>
  <c r="J403"/>
  <c r="J90"/>
  <c r="J757"/>
  <c r="J661"/>
  <c r="BK402"/>
  <c r="J318"/>
  <c r="BK723"/>
  <c r="BK679"/>
  <c r="BK672"/>
  <c r="BK731"/>
  <c r="BK505"/>
  <c r="J714"/>
  <c r="BK405"/>
  <c r="BK689"/>
  <c r="J578"/>
  <c r="J384"/>
  <c r="J697"/>
  <c r="J666"/>
  <c r="J488"/>
  <c r="J98"/>
  <c i="3" r="BK110"/>
  <c i="4" r="J105"/>
  <c i="2" r="J748"/>
  <c r="BK762"/>
  <c r="BK728"/>
  <c r="BK488"/>
  <c r="J228"/>
  <c r="BK720"/>
  <c r="BK678"/>
  <c r="BK681"/>
  <c r="J352"/>
  <c r="BK484"/>
  <c r="J396"/>
  <c r="J192"/>
  <c r="BK704"/>
  <c r="BK499"/>
  <c r="BK503"/>
  <c r="J700"/>
  <c r="BK500"/>
  <c r="J374"/>
  <c r="BK501"/>
  <c r="BK208"/>
  <c r="J172"/>
  <c r="BK712"/>
  <c r="BK334"/>
  <c r="J503"/>
  <c r="J693"/>
  <c r="J411"/>
  <c r="J720"/>
  <c r="BK697"/>
  <c r="J484"/>
  <c r="BK739"/>
  <c r="BK664"/>
  <c r="BK342"/>
  <c r="BK688"/>
  <c r="BK496"/>
  <c r="BK150"/>
  <c i="3" r="J106"/>
  <c i="4" r="J160"/>
  <c i="2" r="BK568"/>
  <c r="BK682"/>
  <c r="BK286"/>
  <c r="BK481"/>
  <c r="J759"/>
  <c r="BK572"/>
  <c r="J501"/>
  <c r="J736"/>
  <c r="J683"/>
  <c r="BK665"/>
  <c r="J738"/>
  <c r="J664"/>
  <c r="BK590"/>
  <c r="J196"/>
  <c i="3" r="J98"/>
  <c i="4" r="J141"/>
  <c r="BK117"/>
  <c i="2" r="J657"/>
  <c r="J694"/>
  <c r="BK404"/>
  <c r="BK429"/>
  <c r="BK734"/>
  <c r="BK709"/>
  <c r="J486"/>
  <c r="BK668"/>
  <c r="BK727"/>
  <c r="BK638"/>
  <c r="J160"/>
  <c i="3" r="J93"/>
  <c i="4" r="BK131"/>
  <c i="2" r="BK726"/>
  <c r="BK491"/>
  <c r="J689"/>
  <c r="J401"/>
  <c r="BK749"/>
  <c r="J742"/>
  <c r="BK172"/>
  <c r="J252"/>
  <c r="BK718"/>
  <c r="J695"/>
  <c r="J481"/>
  <c r="BK435"/>
  <c r="BK352"/>
  <c r="BK411"/>
  <c r="BK160"/>
  <c r="J740"/>
  <c r="BK719"/>
  <c r="J691"/>
  <c r="BK396"/>
  <c r="BK671"/>
  <c r="J514"/>
  <c r="BK192"/>
  <c r="BK673"/>
  <c r="J292"/>
  <c r="BK624"/>
  <c r="J390"/>
  <c r="J208"/>
  <c r="J718"/>
  <c r="J715"/>
  <c r="BK701"/>
  <c r="BK644"/>
  <c r="BK745"/>
  <c r="J676"/>
  <c r="J630"/>
  <c r="J504"/>
  <c r="J356"/>
  <c r="J705"/>
  <c r="BK661"/>
  <c r="BK534"/>
  <c r="BK401"/>
  <c r="J236"/>
  <c i="3" r="J112"/>
  <c r="BK93"/>
  <c r="J110"/>
  <c i="4" r="BK160"/>
  <c r="J149"/>
  <c r="BK83"/>
  <c i="2" r="BK757"/>
  <c r="J216"/>
  <c r="J674"/>
  <c r="J482"/>
  <c r="BK737"/>
  <c r="BK90"/>
  <c r="BK423"/>
  <c r="J638"/>
  <c r="J400"/>
  <c r="J719"/>
  <c r="BK662"/>
  <c r="J447"/>
  <c r="BK252"/>
  <c r="BK656"/>
  <c r="J370"/>
  <c r="BK764"/>
  <c r="J760"/>
  <c r="J749"/>
  <c r="BK687"/>
  <c r="J489"/>
  <c r="BK374"/>
  <c r="BK495"/>
  <c r="BK742"/>
  <c r="BK711"/>
  <c r="J682"/>
  <c r="J324"/>
  <c r="BK666"/>
  <c r="J546"/>
  <c r="BK735"/>
  <c r="BK684"/>
  <c r="BK228"/>
  <c r="BK384"/>
  <c r="J224"/>
  <c r="BK716"/>
  <c r="J703"/>
  <c r="J681"/>
  <c r="BK540"/>
  <c r="BK312"/>
  <c r="J688"/>
  <c r="BK667"/>
  <c r="J554"/>
  <c r="J483"/>
  <c r="BK338"/>
  <c r="BK706"/>
  <c r="BK693"/>
  <c r="J671"/>
  <c r="BK612"/>
  <c r="J499"/>
  <c r="BK400"/>
  <c r="J168"/>
  <c r="J106"/>
  <c i="3" r="BK84"/>
  <c r="BK106"/>
  <c i="4" r="J125"/>
  <c r="BK125"/>
  <c i="3" l="1" r="BK83"/>
  <c r="BK82"/>
  <c r="J82"/>
  <c r="J60"/>
  <c r="T83"/>
  <c r="T82"/>
  <c r="T81"/>
  <c i="2" r="BK81"/>
  <c r="J81"/>
  <c r="J60"/>
  <c r="T81"/>
  <c r="T80"/>
  <c r="R81"/>
  <c r="R80"/>
  <c i="3" r="P83"/>
  <c r="P82"/>
  <c r="P81"/>
  <c i="1" r="AU56"/>
  <c i="4" r="BK82"/>
  <c r="BK81"/>
  <c r="J81"/>
  <c r="J59"/>
  <c r="P82"/>
  <c r="P81"/>
  <c i="1" r="AU57"/>
  <c i="3" r="R83"/>
  <c r="R82"/>
  <c r="R81"/>
  <c i="4" r="T82"/>
  <c r="T81"/>
  <c i="2" r="P81"/>
  <c r="P80"/>
  <c i="1" r="AU55"/>
  <c i="4" r="R82"/>
  <c r="R81"/>
  <c r="BK159"/>
  <c r="J159"/>
  <c r="J61"/>
  <c i="3" r="J83"/>
  <c r="J61"/>
  <c i="4" r="J52"/>
  <c i="3" r="BK81"/>
  <c r="J81"/>
  <c r="J59"/>
  <c i="4" r="E71"/>
  <c r="BE83"/>
  <c r="BE105"/>
  <c r="BE117"/>
  <c r="F55"/>
  <c r="BE141"/>
  <c r="BE149"/>
  <c r="J54"/>
  <c r="BE95"/>
  <c r="BE125"/>
  <c r="BE131"/>
  <c r="BE160"/>
  <c i="3" r="E48"/>
  <c r="BE93"/>
  <c r="J75"/>
  <c r="BE112"/>
  <c r="BE98"/>
  <c r="BE110"/>
  <c r="J77"/>
  <c r="F78"/>
  <c r="BE106"/>
  <c r="BE108"/>
  <c r="BE84"/>
  <c i="2" r="J76"/>
  <c r="BE131"/>
  <c r="BE140"/>
  <c r="BE168"/>
  <c r="BE208"/>
  <c r="BE252"/>
  <c r="BE274"/>
  <c r="BE286"/>
  <c r="BE312"/>
  <c r="BE435"/>
  <c r="BE486"/>
  <c r="BE505"/>
  <c r="BE594"/>
  <c r="BE604"/>
  <c r="BE662"/>
  <c r="BE663"/>
  <c r="BE668"/>
  <c r="BE676"/>
  <c r="BE686"/>
  <c r="BE713"/>
  <c r="BE714"/>
  <c r="BE715"/>
  <c r="BE396"/>
  <c r="BE481"/>
  <c r="BE661"/>
  <c r="BE670"/>
  <c r="BE672"/>
  <c r="BE682"/>
  <c r="BE694"/>
  <c r="BE727"/>
  <c r="BE741"/>
  <c r="BE749"/>
  <c r="E48"/>
  <c r="BE182"/>
  <c r="BE487"/>
  <c r="BE500"/>
  <c r="BE616"/>
  <c r="BE630"/>
  <c r="BE634"/>
  <c r="BE656"/>
  <c r="BE667"/>
  <c r="BE669"/>
  <c r="BE675"/>
  <c r="BE683"/>
  <c r="BE687"/>
  <c r="BE698"/>
  <c r="BE704"/>
  <c r="BE711"/>
  <c r="BE718"/>
  <c r="BE719"/>
  <c r="J74"/>
  <c r="BE90"/>
  <c r="BE172"/>
  <c r="BE212"/>
  <c r="BE404"/>
  <c r="BE489"/>
  <c r="BE493"/>
  <c r="BE501"/>
  <c r="BE554"/>
  <c r="BE423"/>
  <c r="BE560"/>
  <c r="BE681"/>
  <c r="BE729"/>
  <c r="BE732"/>
  <c r="BE734"/>
  <c r="BE204"/>
  <c r="BE264"/>
  <c r="BE280"/>
  <c r="BE296"/>
  <c r="BE324"/>
  <c r="BE378"/>
  <c r="BE496"/>
  <c r="BE498"/>
  <c r="BE528"/>
  <c r="BE612"/>
  <c r="BE650"/>
  <c r="BE678"/>
  <c r="BE690"/>
  <c r="BE228"/>
  <c r="BE488"/>
  <c r="BE499"/>
  <c r="BE586"/>
  <c r="BE657"/>
  <c r="BE665"/>
  <c r="BE695"/>
  <c r="BE697"/>
  <c r="BE700"/>
  <c r="BE701"/>
  <c r="BE705"/>
  <c r="BE707"/>
  <c r="BE710"/>
  <c r="BE721"/>
  <c r="BE722"/>
  <c r="BE724"/>
  <c r="BE725"/>
  <c r="BE728"/>
  <c r="BE730"/>
  <c r="BE735"/>
  <c r="BE736"/>
  <c r="BE737"/>
  <c r="BE745"/>
  <c r="BE746"/>
  <c r="BE192"/>
  <c r="BE304"/>
  <c r="BE494"/>
  <c r="BE506"/>
  <c r="BE520"/>
  <c r="F55"/>
  <c r="BE220"/>
  <c r="BE236"/>
  <c r="BE258"/>
  <c r="BE384"/>
  <c r="BE485"/>
  <c r="BE490"/>
  <c r="BE492"/>
  <c r="BE726"/>
  <c r="BE731"/>
  <c r="BE739"/>
  <c r="BE742"/>
  <c r="BE743"/>
  <c r="BE747"/>
  <c r="BE748"/>
  <c r="BE751"/>
  <c r="BE752"/>
  <c r="BE753"/>
  <c r="BE754"/>
  <c r="BE756"/>
  <c r="BE757"/>
  <c r="BE758"/>
  <c r="BE759"/>
  <c r="BE760"/>
  <c r="BE761"/>
  <c r="BE762"/>
  <c r="BE763"/>
  <c r="BE764"/>
  <c r="BE139"/>
  <c r="BE582"/>
  <c r="BE638"/>
  <c r="BE671"/>
  <c r="BE673"/>
  <c r="BE150"/>
  <c r="BE244"/>
  <c r="BE352"/>
  <c r="BE401"/>
  <c r="BE482"/>
  <c r="BE503"/>
  <c r="BE504"/>
  <c r="BE534"/>
  <c r="BE540"/>
  <c r="BE624"/>
  <c r="BE679"/>
  <c r="BE685"/>
  <c r="BE689"/>
  <c r="BE692"/>
  <c r="BE696"/>
  <c r="BE699"/>
  <c r="BE702"/>
  <c r="BE703"/>
  <c r="BE706"/>
  <c r="BE708"/>
  <c r="BE709"/>
  <c r="BE712"/>
  <c r="BE716"/>
  <c r="BE717"/>
  <c r="BE720"/>
  <c r="BE723"/>
  <c r="BE82"/>
  <c r="BE110"/>
  <c r="BE224"/>
  <c r="BE268"/>
  <c r="BE356"/>
  <c r="BE374"/>
  <c r="BE402"/>
  <c r="BE417"/>
  <c r="BE429"/>
  <c r="BE453"/>
  <c r="BE461"/>
  <c r="BE475"/>
  <c r="BE491"/>
  <c r="BE495"/>
  <c r="BE674"/>
  <c r="BE98"/>
  <c r="BE114"/>
  <c r="BE160"/>
  <c r="BE216"/>
  <c r="BE370"/>
  <c r="BE400"/>
  <c r="BE405"/>
  <c r="BE502"/>
  <c r="BE677"/>
  <c r="BE680"/>
  <c r="BE688"/>
  <c r="BE691"/>
  <c r="BE738"/>
  <c r="BE744"/>
  <c r="BE106"/>
  <c r="BE115"/>
  <c r="BE164"/>
  <c r="BE200"/>
  <c r="BE318"/>
  <c r="BE334"/>
  <c r="BE447"/>
  <c r="BE546"/>
  <c r="BE568"/>
  <c r="BE600"/>
  <c r="BE644"/>
  <c r="BE750"/>
  <c r="BE196"/>
  <c r="BE342"/>
  <c r="BE360"/>
  <c r="BE441"/>
  <c r="BE469"/>
  <c r="BE514"/>
  <c r="BE572"/>
  <c r="BE608"/>
  <c r="BE666"/>
  <c r="BE733"/>
  <c r="BE740"/>
  <c r="BE123"/>
  <c r="BE292"/>
  <c r="BE338"/>
  <c r="BE390"/>
  <c r="BE403"/>
  <c r="BE411"/>
  <c r="BE483"/>
  <c r="BE484"/>
  <c r="BE497"/>
  <c r="BE578"/>
  <c r="BE590"/>
  <c r="BE664"/>
  <c r="BE684"/>
  <c r="BE693"/>
  <c r="BE755"/>
  <c i="4" r="F34"/>
  <c i="1" r="BA57"/>
  <c i="3" r="F36"/>
  <c i="1" r="BC56"/>
  <c i="4" r="F37"/>
  <c i="1" r="BD57"/>
  <c i="3" r="F37"/>
  <c i="1" r="BD56"/>
  <c i="4" r="F36"/>
  <c i="1" r="BC57"/>
  <c i="4" r="J34"/>
  <c i="1" r="AW57"/>
  <c i="2" r="F34"/>
  <c i="1" r="BA55"/>
  <c i="3" r="F34"/>
  <c i="1" r="BA56"/>
  <c i="4" r="F35"/>
  <c i="1" r="BB57"/>
  <c i="2" r="F35"/>
  <c i="1" r="BB55"/>
  <c i="3" r="F35"/>
  <c i="1" r="BB56"/>
  <c i="2" r="J34"/>
  <c i="1" r="AW55"/>
  <c i="3" r="J34"/>
  <c i="1" r="AW56"/>
  <c i="2" r="F36"/>
  <c i="1" r="BC55"/>
  <c i="2" r="F37"/>
  <c i="1" r="BD55"/>
  <c i="2" l="1" r="BK80"/>
  <c r="J80"/>
  <c r="J59"/>
  <c i="4" r="J82"/>
  <c r="J60"/>
  <c r="J30"/>
  <c i="1" r="AG57"/>
  <c r="AU54"/>
  <c i="3" r="F33"/>
  <c i="1" r="AZ56"/>
  <c r="BC54"/>
  <c r="W32"/>
  <c r="BB54"/>
  <c r="W31"/>
  <c i="2" r="J33"/>
  <c i="1" r="AV55"/>
  <c r="AT55"/>
  <c i="2" r="F33"/>
  <c i="1" r="AZ55"/>
  <c i="2" r="J30"/>
  <c i="1" r="AG55"/>
  <c i="3" r="J30"/>
  <c i="1" r="AG56"/>
  <c i="4" r="F33"/>
  <c i="1" r="AZ57"/>
  <c i="3" r="J33"/>
  <c i="1" r="AV56"/>
  <c r="AT56"/>
  <c r="BD54"/>
  <c r="W33"/>
  <c i="4" r="J33"/>
  <c i="1" r="AV57"/>
  <c r="AT57"/>
  <c r="AN57"/>
  <c r="BA54"/>
  <c r="AW54"/>
  <c r="AK30"/>
  <c l="1" r="AN56"/>
  <c i="4" r="J39"/>
  <c i="1" r="AN55"/>
  <c i="3" r="J39"/>
  <c i="2" r="J39"/>
  <c i="1" r="AG54"/>
  <c r="AK26"/>
  <c r="AZ54"/>
  <c r="W29"/>
  <c r="AX54"/>
  <c r="AY54"/>
  <c r="W30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<sst xmlns="http://schemas.openxmlformats.org/spreadsheetml/2006/main">
  <si>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</si>
  <si>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</si>
  <si>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</si>
  <si>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</si>
  <si>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</si>
  <si>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{b375aa21-8593-410f-8fcf-600780897f37}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</si>
  <si>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</si>
  <si>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</si>
  <si>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</si>
  <si>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</si>
  <si>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</si>
  <si>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</si>
  <si>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</si>
  <si>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</si>
  <si>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20240506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</si>
  <si>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</si>
  <si>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</si>
  <si>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SSZT OŘ OVA 2024 - Oprava venkovních prvků – SSZT OVA</t>
  </si>
  <si>
    <t>KSO:</t>
  </si>
  <si>
    <t>824</t>
  </si>
  <si>
    <t>CC-CZ:</t>
  </si>
  <si>
    <t/>
  </si>
  <si>
    <t>Místo:</t>
  </si>
  <si>
    <t xml:space="preserve"> </t>
  </si>
  <si>
    <t>Datum:</t>
  </si>
  <si>
    <t>6. 5. 2024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</si>
  <si>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</si>
  <si>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</si>
  <si>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</si>
  <si>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</si>
  <si>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</si>
  <si>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</si>
  <si>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</si>
  <si>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</si>
  <si>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</si>
  <si>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</si>
  <si>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</si>
  <si>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</si>
  <si>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</si>
  <si>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</si>
  <si>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</si>
  <si>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</si>
  <si>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</si>
  <si>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</si>
  <si>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</si>
  <si>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</si>
  <si>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</si>
  <si>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</si>
  <si>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</si>
  <si>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</si>
  <si>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</si>
  <si>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</si>
  <si>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</si>
  <si>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</si>
  <si>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</si>
  <si>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</si>
  <si>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</si>
  <si>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</si>
  <si>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</si>
  <si>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</si>
  <si>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</si>
  <si>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</si>
  <si>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</si>
  <si>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</si>
  <si>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</si>
  <si>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</si>
  <si>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</si>
  <si>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</si>
  <si>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</si>
  <si>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</si>
  <si>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</si>
  <si>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</si>
  <si>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</si>
  <si>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</si>
  <si>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</si>
  <si>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</si>
  <si>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</si>
  <si>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</si>
  <si>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</si>
  <si>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</si>
  <si>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</si>
  <si>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{1f063cdd-7d1d-4e84-84b2-b4e059cdb167}</t>
  </si>
  <si>
    <t>2</t>
  </si>
  <si>
    <t>02</t>
  </si>
  <si>
    <t>ÚRS</t>
  </si>
  <si>
    <t>STA</t>
  </si>
  <si>
    <t>{c5d4b13e-0b18-4edb-beed-6e3b28ea6540}</t>
  </si>
  <si>
    <t>03</t>
  </si>
  <si>
    <t>VON</t>
  </si>
  <si>
    <t>{ca3a12a7-cde6-407a-b83b-c4fb07e484d5}</t>
  </si>
  <si>
    <t>KRYCÍ LIST SOUPISU PRACÍ</t>
  </si>
  <si>
    <t>Objekt:</t>
  </si>
  <si>
    <t>01 - Sborník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</si>
  <si>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</si>
  <si>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</si>
  <si>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</si>
  <si>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</si>
  <si>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</si>
  <si>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</si>
  <si>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</si>
  <si>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</si>
  <si>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</si>
  <si>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</si>
  <si>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</si>
  <si>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</si>
  <si>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</si>
  <si>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</si>
  <si>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</si>
  <si>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</si>
  <si>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</si>
  <si>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</si>
  <si>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</si>
  <si>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</si>
  <si>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ROZPOCET</t>
  </si>
  <si>
    <t>K</t>
  </si>
  <si>
    <t>7590147046</t>
  </si>
  <si>
    <t>Demontáž závěru kabelového zabezpečovacího na zemní podpěru UPMP</t>
  </si>
  <si>
    <t>kus</t>
  </si>
  <si>
    <t>Sborník UOŽI 01 2024</t>
  </si>
  <si>
    <t>4</t>
  </si>
  <si>
    <t>1364444694</t>
  </si>
  <si>
    <t>VV</t>
  </si>
  <si>
    <t>29</t>
  </si>
  <si>
    <t>ČT</t>
  </si>
  <si>
    <t>45</t>
  </si>
  <si>
    <t>BOH</t>
  </si>
  <si>
    <t>10</t>
  </si>
  <si>
    <t>OSV</t>
  </si>
  <si>
    <t>Součet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</si>
  <si>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</si>
  <si>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</si>
  <si>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1775431209</t>
  </si>
  <si>
    <t>3</t>
  </si>
  <si>
    <t>M</t>
  </si>
  <si>
    <t>7590140150</t>
  </si>
  <si>
    <t>Závěry Závěr kabelový UPMP-WM I. (CV736709001)</t>
  </si>
  <si>
    <t>128</t>
  </si>
  <si>
    <t>782827479</t>
  </si>
  <si>
    <t>16</t>
  </si>
  <si>
    <t>7590140160</t>
  </si>
  <si>
    <t>Závěry Závěr kabelový UPMP-WM II. (CV736709002)</t>
  </si>
  <si>
    <t>-622690969</t>
  </si>
  <si>
    <t>5</t>
  </si>
  <si>
    <t>7590140170</t>
  </si>
  <si>
    <t>Závěry Závěr kabelový UPMP-WM III. (CV736709003)</t>
  </si>
  <si>
    <t>-1471308218</t>
  </si>
  <si>
    <t>6</t>
  </si>
  <si>
    <t>7590140180</t>
  </si>
  <si>
    <t>Závěry Závěr kabelový UPMP-WM VII. (CV736709007)</t>
  </si>
  <si>
    <t>-732711095</t>
  </si>
  <si>
    <t>7</t>
  </si>
  <si>
    <t>7590147044</t>
  </si>
  <si>
    <t>Demontáž závěru kabelového zabezpečovacího na zemní podpěru UKMP</t>
  </si>
  <si>
    <t>-1710136523</t>
  </si>
  <si>
    <t>62</t>
  </si>
  <si>
    <t>20</t>
  </si>
  <si>
    <t>8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</si>
  <si>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</si>
  <si>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</si>
  <si>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-1578960676</t>
  </si>
  <si>
    <t>9</t>
  </si>
  <si>
    <t>7590140190</t>
  </si>
  <si>
    <t>Závěry Závěr kabelový UKMP-WM (CV736719001)</t>
  </si>
  <si>
    <t>-431774960</t>
  </si>
  <si>
    <t>7590145042</t>
  </si>
  <si>
    <t>Montáž závěru kabelového zabezpečovacího na zemní podpěru UPM 24 - úplná montáž závěru, zatažení kabelu, měření izolačního stavu, jednostranné číslování. Bez provedení zemních prací, zhotovení a zapojení kabelové formy</t>
  </si>
  <si>
    <t>1723441150</t>
  </si>
  <si>
    <t>11</t>
  </si>
  <si>
    <t>7590525686</t>
  </si>
  <si>
    <t>Montáž ukončení celoplastového kabelu v závěru nebo rozvaděči se zářezovými svorkovnicemi bez pancíře do 10 žil - odstranění pláště kabelu, vyformování, zaříznutí vodičů do svorkovnice, přezkoušení izolačního stavu kabelových žil</t>
  </si>
  <si>
    <t>1413596324</t>
  </si>
  <si>
    <t>18</t>
  </si>
  <si>
    <t>54</t>
  </si>
  <si>
    <t>13</t>
  </si>
  <si>
    <t>OVA</t>
  </si>
  <si>
    <t>15</t>
  </si>
  <si>
    <t>7590525687</t>
  </si>
  <si>
    <t>Montáž ukončení celoplastového kabelu v závěru nebo rozvaděči se zářezovými svorkovnicemi bez pancíře do 20 žil - odstranění pláště kabelu, vyformování, zaříznutí vodičů do svorkovnice, přezkoušení izolačního stavu kabelových žil</t>
  </si>
  <si>
    <t>1859706065</t>
  </si>
  <si>
    <t>OKU</t>
  </si>
  <si>
    <t>7590525688</t>
  </si>
  <si>
    <t>Montáž ukončení celoplastového kabelu v závěru nebo rozvaděči se zářezovými svorkovnicemi bez pancíře do 40 žil - odstranění pláště kabelu, vyformování, zaříznutí vodičů do svorkovnice, přezkoušení izolačního stavu kabelových žil</t>
  </si>
  <si>
    <t>-809848662</t>
  </si>
  <si>
    <t>14</t>
  </si>
  <si>
    <t>7590521519</t>
  </si>
  <si>
    <t>Venkovní vedení kabelová - metalické sítě Plněné, párované s ochr. vodičem TCEKPFLEY 4 P 1,0 D</t>
  </si>
  <si>
    <t>m</t>
  </si>
  <si>
    <t>221873284</t>
  </si>
  <si>
    <t>7590521529</t>
  </si>
  <si>
    <t>Venkovní vedení kabelová - metalické sítě Plněné, párované s ochr. vodičem TCEKPFLEY 7 P 1,0 D</t>
  </si>
  <si>
    <t>-1600305298</t>
  </si>
  <si>
    <t>5915005040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</si>
  <si>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</si>
  <si>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m3</t>
  </si>
  <si>
    <t>1397860341</t>
  </si>
  <si>
    <t>15,872</t>
  </si>
  <si>
    <t>60,160</t>
  </si>
  <si>
    <t>16,238</t>
  </si>
  <si>
    <t>0,489</t>
  </si>
  <si>
    <t>17</t>
  </si>
  <si>
    <t>5915007010</t>
  </si>
  <si>
    <t>Zásyp jam nebo rýh sypaninou na železničním spodku bez zhutnění Poznámka: 1. Ceny zásypu jam a rýh se zhutněním jsou určeny pro jakoukoliv míru zhutnění.</t>
  </si>
  <si>
    <t>1122837350</t>
  </si>
  <si>
    <t>57,784</t>
  </si>
  <si>
    <t>7591087360</t>
  </si>
  <si>
    <t>Demontáž ostatních náhradních dílů EP600 hadice přívodní přestavníku</t>
  </si>
  <si>
    <t>2110310909</t>
  </si>
  <si>
    <t>19</t>
  </si>
  <si>
    <t>7591085360</t>
  </si>
  <si>
    <t>Montáž ostatních náhradních dílů EP600 hadice přívodní přestavn.</t>
  </si>
  <si>
    <t>821338138</t>
  </si>
  <si>
    <t>7591307120</t>
  </si>
  <si>
    <t>Demontáž zámku elektromagnetického venkovního</t>
  </si>
  <si>
    <t>-2147470641</t>
  </si>
  <si>
    <t>7591305120</t>
  </si>
  <si>
    <t>Montáž zámku elektromagnetického venkovního stejnosměrného nebo 1 fázového - montáž zámku na závěr UKM, UKMP, natypování zámku a oštítkování klíčů, zapojení a přezkoušení funkce, nátěr. Bez montáže závěrů a zapojení zemního kabelu</t>
  </si>
  <si>
    <t>1448056490</t>
  </si>
  <si>
    <t>22</t>
  </si>
  <si>
    <t>7598095160</t>
  </si>
  <si>
    <t>Přezkoušení a regulace obvodů elektromagnetického zámku - kontrola zapojení, provedení příslušných měření, nastavení parametrů, přezkoušení funkce</t>
  </si>
  <si>
    <t>24838473</t>
  </si>
  <si>
    <t>23</t>
  </si>
  <si>
    <t>7591300080</t>
  </si>
  <si>
    <t>Zámky Zámek venkovní stejnosměr. elmag.(UKM 12) (CV731369003)</t>
  </si>
  <si>
    <t>1045826381</t>
  </si>
  <si>
    <t>24</t>
  </si>
  <si>
    <t>7590140090</t>
  </si>
  <si>
    <t>Závěry Závěr kab. univerzální UKM 12 (CV736129001)</t>
  </si>
  <si>
    <t>1970855253</t>
  </si>
  <si>
    <t>25</t>
  </si>
  <si>
    <t>7590140010</t>
  </si>
  <si>
    <t>Závěry Víko kabel.závěru UKM 12 jednoduché (CV731070020)</t>
  </si>
  <si>
    <t>963668125</t>
  </si>
  <si>
    <t>26</t>
  </si>
  <si>
    <t>7590140030</t>
  </si>
  <si>
    <t>Závěry Příruba pro závěr UKM 12 (CV731240065)</t>
  </si>
  <si>
    <t>-1921343029</t>
  </si>
  <si>
    <t>27</t>
  </si>
  <si>
    <t>7590713013</t>
  </si>
  <si>
    <t>Repase světelného návěstidla demontáž a montáž návěstidla jednostranného se 5 svítilnami - s náhradou plastových dílů, bez ukončení a zapojení zemního kabelu</t>
  </si>
  <si>
    <t>-233310880</t>
  </si>
  <si>
    <t>celek</t>
  </si>
  <si>
    <t>28</t>
  </si>
  <si>
    <t>7590717042</t>
  </si>
  <si>
    <t>Demontáž světelného návěstidla jednostranného stožárového s 5 svítilnami - bez bourání (demontáže) základu</t>
  </si>
  <si>
    <t>531246229</t>
  </si>
  <si>
    <t>7590715042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</si>
  <si>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</si>
  <si>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-1761855013</t>
  </si>
  <si>
    <t>30</t>
  </si>
  <si>
    <t>7590717032</t>
  </si>
  <si>
    <t>Demontáž světelného návěstidla jednostranného stožárového se 2 svítilnami - bez bourání (demontáže) základu</t>
  </si>
  <si>
    <t>1824642414</t>
  </si>
  <si>
    <t>31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</si>
  <si>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</si>
  <si>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</si>
  <si>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634217371</t>
  </si>
  <si>
    <t>32</t>
  </si>
  <si>
    <t>7590710570</t>
  </si>
  <si>
    <t>Návěstidla světelná Návěstidlo stožár. 2 sv. typ:2008 (CV012525178)</t>
  </si>
  <si>
    <t>-943713074</t>
  </si>
  <si>
    <t>33</t>
  </si>
  <si>
    <t>7590717034</t>
  </si>
  <si>
    <t>Demontáž světelného návěstidla jednostranného stožárového se 3 svítilnami - bez bourání (demontáže) základu</t>
  </si>
  <si>
    <t>-960791737</t>
  </si>
  <si>
    <t>34</t>
  </si>
  <si>
    <t>7590715034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</si>
  <si>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</si>
  <si>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-712556711</t>
  </si>
  <si>
    <t>35</t>
  </si>
  <si>
    <t>7590717036</t>
  </si>
  <si>
    <t>Demontáž světelného návěstidla jednostranného stožárového se 4 svítilnami - bez bourání (demontáže) základu</t>
  </si>
  <si>
    <t>-345556328</t>
  </si>
  <si>
    <t>36</t>
  </si>
  <si>
    <t>7590715036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</si>
  <si>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</si>
  <si>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-769782562</t>
  </si>
  <si>
    <t>37</t>
  </si>
  <si>
    <t>7590710135</t>
  </si>
  <si>
    <t>Návěstidla světelná Návěstidlo stožár. 4 sv. typ:2039 (CV012525027)</t>
  </si>
  <si>
    <t>533350057</t>
  </si>
  <si>
    <t>38</t>
  </si>
  <si>
    <t>7590717141</t>
  </si>
  <si>
    <t>Demontáž světelného návěstidla trpasličího z plastového základu ZTN se 2 svítilnami - bez bourání (demontáže) základu</t>
  </si>
  <si>
    <t>530119735</t>
  </si>
  <si>
    <t>39</t>
  </si>
  <si>
    <t>7590715141</t>
  </si>
  <si>
    <t>Montáž světelného návěstidla trpasličího na plastový základ ZTN se 2 svítilnami - sestavení kompletního návěstidla bez označení štítky, postavení návěstidla na základ, montáž transformátoru do skříně nebo návěstní svítilny, propojení se svorkovnicemi a svítilnami, montáž obdélníkové tabulky, nasměrování návěstidla, nátěr. Bez ukončení a zapojení zemního kabelu</t>
  </si>
  <si>
    <t>916108339</t>
  </si>
  <si>
    <t>40</t>
  </si>
  <si>
    <t>7590717122</t>
  </si>
  <si>
    <t>Demontáž světelného návěstidla trpasličího z betonového základu se 2 svítilnami - bez bourání (demontáže) základu</t>
  </si>
  <si>
    <t>-584513575</t>
  </si>
  <si>
    <t>41</t>
  </si>
  <si>
    <t>7590715122</t>
  </si>
  <si>
    <t>Montáž světelného návěstidla trpasličího na betonový základ se 2 svítilnami - sestavení kompletního návěstidla bez označení štítky, postavení návěstidla na základ, montáž transformátoru do skříně nebo návěstní svítilny, propojení se svorkovnicemi a svítilnami, montáž obdélníkové tabulky, nasměrování návěstidla, nátěr. Bez ukončení a zapojení zemního kabelu</t>
  </si>
  <si>
    <t>-2045498097</t>
  </si>
  <si>
    <t>42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</si>
  <si>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</si>
  <si>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</si>
  <si>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1583820016</t>
  </si>
  <si>
    <t>43</t>
  </si>
  <si>
    <t>7590725048</t>
  </si>
  <si>
    <t>Montáž doplňujících součástí ke světelnému návěstidlu ukazatele rychlosti</t>
  </si>
  <si>
    <t>899514812</t>
  </si>
  <si>
    <t>44</t>
  </si>
  <si>
    <t>7590727020</t>
  </si>
  <si>
    <t>Demontáž součástí ke světelnému návěstidlu návěstního transformátoru</t>
  </si>
  <si>
    <t>-356609553</t>
  </si>
  <si>
    <t>176</t>
  </si>
  <si>
    <t>7590725020</t>
  </si>
  <si>
    <t>Montáž doplňujících součástí ke světelnému návěstidlu návěstního transformátoru</t>
  </si>
  <si>
    <t>1903163818</t>
  </si>
  <si>
    <t>57</t>
  </si>
  <si>
    <t>46</t>
  </si>
  <si>
    <t>7593320012</t>
  </si>
  <si>
    <t>Prvky Transformátor NTU 4B (CV513399002)</t>
  </si>
  <si>
    <t>-191203782</t>
  </si>
  <si>
    <t>47</t>
  </si>
  <si>
    <t>7590525722</t>
  </si>
  <si>
    <t>Montáž ukončení vodiče v závěru nebo rozvaděči zářezovými svorkovnicemi - vyformování, zaříznutí vodiče do svorkovnice, přezkoušení izolačního stavu</t>
  </si>
  <si>
    <t>1411242061</t>
  </si>
  <si>
    <t>48</t>
  </si>
  <si>
    <t>7590725070</t>
  </si>
  <si>
    <t>Zatmelení skříně návěstního transformátoru</t>
  </si>
  <si>
    <t>-19874683</t>
  </si>
  <si>
    <t>49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</si>
  <si>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</si>
  <si>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</si>
  <si>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1392741464</t>
  </si>
  <si>
    <t>50</t>
  </si>
  <si>
    <t>7497351590</t>
  </si>
  <si>
    <t>Montáž ukolejnění s průrazkou T, P, 2T, BP, DS, OK - 1 vodič</t>
  </si>
  <si>
    <t>-798919962</t>
  </si>
  <si>
    <t>51</t>
  </si>
  <si>
    <t>7497351620</t>
  </si>
  <si>
    <t>Montáž průrazky výměna za novou</t>
  </si>
  <si>
    <t>-2140009778</t>
  </si>
  <si>
    <t>52</t>
  </si>
  <si>
    <t>7497700330</t>
  </si>
  <si>
    <t xml:space="preserve">Konstrukční prvky trakčního vedení  Průrazka 250 V</t>
  </si>
  <si>
    <t>-2062099529</t>
  </si>
  <si>
    <t>53</t>
  </si>
  <si>
    <t>7594170010</t>
  </si>
  <si>
    <t>Propojovací příslušenství Držák průrazky norma 707645005 (HM0404229990801)</t>
  </si>
  <si>
    <t>-339173585</t>
  </si>
  <si>
    <t>7590527120</t>
  </si>
  <si>
    <t>Demontáž ukončení vodiče v závěru nebo rozvaděči se zářezovými svorkovnicemi</t>
  </si>
  <si>
    <t>-1018217842</t>
  </si>
  <si>
    <t>55</t>
  </si>
  <si>
    <t>7590555244</t>
  </si>
  <si>
    <t>Ukončení kabel CMSM na svorkovnici WAGO přes 7 do 12 žil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</si>
  <si>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-1614633680</t>
  </si>
  <si>
    <t>56</t>
  </si>
  <si>
    <t>7590557240</t>
  </si>
  <si>
    <t>Demontáž ukončení kabelu CMSM na svorkovnici WAGO</t>
  </si>
  <si>
    <t>-329542394</t>
  </si>
  <si>
    <t>7590713009</t>
  </si>
  <si>
    <t>Repase světelného návěstidla demontáž a montáž návěstidla jednostranného se 2 svítilnami - s náhradou plastových dílů, bez ukončení a zapojení zemního kabelu</t>
  </si>
  <si>
    <t>765596001</t>
  </si>
  <si>
    <t>58</t>
  </si>
  <si>
    <t>7590713010</t>
  </si>
  <si>
    <t>Repase světelného návěstidla demontáž a montáž návěstidla jednostranného se 3 svítilnami - s náhradou plastových dílů, bez ukončení a zapojení zemního kabelu</t>
  </si>
  <si>
    <t>1681026421</t>
  </si>
  <si>
    <t>59</t>
  </si>
  <si>
    <t>7590713011</t>
  </si>
  <si>
    <t>Repase světelného návěstidla demontáž a montáž návěstidla jednostranného se 4 svítilnami - s náhradou plastových dílů, bez ukončení a zapojení zemního kabelu</t>
  </si>
  <si>
    <t>1755011747</t>
  </si>
  <si>
    <t>60</t>
  </si>
  <si>
    <t>7592837080</t>
  </si>
  <si>
    <t>Demontáž součástí stojanu se závorou motoru pohonu závory</t>
  </si>
  <si>
    <t>-1196625495</t>
  </si>
  <si>
    <t>61</t>
  </si>
  <si>
    <t>7592835080</t>
  </si>
  <si>
    <t>Montáž součástí stojanu se závorou motoru pohonu závory</t>
  </si>
  <si>
    <t>76212541</t>
  </si>
  <si>
    <t>7592837050</t>
  </si>
  <si>
    <t>Demontáž součástí stojanu se závorou protizávaží malého</t>
  </si>
  <si>
    <t>1325775151</t>
  </si>
  <si>
    <t>63</t>
  </si>
  <si>
    <t>7592835050</t>
  </si>
  <si>
    <t>Montáž součástí stojanu se závorou protizávaží malého</t>
  </si>
  <si>
    <t>635757907</t>
  </si>
  <si>
    <t>64</t>
  </si>
  <si>
    <t>7592817010</t>
  </si>
  <si>
    <t>Demontáž výstražníku</t>
  </si>
  <si>
    <t>1438396404</t>
  </si>
  <si>
    <t>65</t>
  </si>
  <si>
    <t>7592815040</t>
  </si>
  <si>
    <t>Montáž plastového výstražníku AŽD 97 s 1 skříní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</si>
  <si>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1169809719</t>
  </si>
  <si>
    <t>66</t>
  </si>
  <si>
    <t>7592827110</t>
  </si>
  <si>
    <t>Demontáž kříže výstražného</t>
  </si>
  <si>
    <t>862352583</t>
  </si>
  <si>
    <t>67</t>
  </si>
  <si>
    <t>7592825110</t>
  </si>
  <si>
    <t>Montáž kříže výstražného</t>
  </si>
  <si>
    <t>1339213844</t>
  </si>
  <si>
    <t>68</t>
  </si>
  <si>
    <t>7592837034</t>
  </si>
  <si>
    <t>Demontáž součástí stojanu se závorou břevna závorového do 5,5 m s kontrolou celistvosti</t>
  </si>
  <si>
    <t>-1745138999</t>
  </si>
  <si>
    <t>69</t>
  </si>
  <si>
    <t>7592835034</t>
  </si>
  <si>
    <t>Montáž součástí stojanu se závorou břevna závorového do 5,5 m s kontrolou celistvosti</t>
  </si>
  <si>
    <t>-220608796</t>
  </si>
  <si>
    <t>70</t>
  </si>
  <si>
    <t>7592837036</t>
  </si>
  <si>
    <t>Demontáž součástí stojanu se závorou břevna závorového nad 5,5 m s kontrolou celistvosti</t>
  </si>
  <si>
    <t>-654009886</t>
  </si>
  <si>
    <t>71</t>
  </si>
  <si>
    <t>7592835036</t>
  </si>
  <si>
    <t>Montáž součástí stojanu se závorou břevna závorového nad 5,5 m s kontrolou celistvosti</t>
  </si>
  <si>
    <t>-235866273</t>
  </si>
  <si>
    <t>72</t>
  </si>
  <si>
    <t>7592815042</t>
  </si>
  <si>
    <t>Montáž plastového výstražníku AŽD 97 se 2 skříněmi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</si>
  <si>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1293271132</t>
  </si>
  <si>
    <t>73</t>
  </si>
  <si>
    <t>7592815046</t>
  </si>
  <si>
    <t>Montáž plastového výstražníku AŽD 97 se dvěma skříněmi - smontování kompletního výstražníku, označení označovacími štítky, postavení a montáž výstražníku na základ, zatažení kabelu bez zhotovení a zapojení kabelové formy, nátěr. Bez provedení ochrany proti vlivu trakcí</t>
  </si>
  <si>
    <t>1791707099</t>
  </si>
  <si>
    <t>74</t>
  </si>
  <si>
    <t>7592825105</t>
  </si>
  <si>
    <t>Montáž zařízení pro nevidomé do jednoho výstražníku</t>
  </si>
  <si>
    <t>-532304367</t>
  </si>
  <si>
    <t>75</t>
  </si>
  <si>
    <t>7592837090</t>
  </si>
  <si>
    <t>Demontáž stojanu se závorou bez výstražníku</t>
  </si>
  <si>
    <t>-1105469536</t>
  </si>
  <si>
    <t>76</t>
  </si>
  <si>
    <t>7592835090</t>
  </si>
  <si>
    <t>Montáž stojanu se závorou bez výstražníku</t>
  </si>
  <si>
    <t>-1302209628</t>
  </si>
  <si>
    <t>77</t>
  </si>
  <si>
    <t>7592815044</t>
  </si>
  <si>
    <t>Montáž plastového výstražníku AŽD 97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</si>
  <si>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644983474</t>
  </si>
  <si>
    <t>78</t>
  </si>
  <si>
    <t>7592827010</t>
  </si>
  <si>
    <t>Demontáž součástí výstražníku nosiče výstražníku</t>
  </si>
  <si>
    <t>-701644356</t>
  </si>
  <si>
    <t>79</t>
  </si>
  <si>
    <t>7592825010</t>
  </si>
  <si>
    <t>Montáž součástí výstražníku nosiče výstražníku</t>
  </si>
  <si>
    <t>1606164636</t>
  </si>
  <si>
    <t>80</t>
  </si>
  <si>
    <t>7592707016</t>
  </si>
  <si>
    <t>Demontáž upozorňovadla nízkého</t>
  </si>
  <si>
    <t>641890664</t>
  </si>
  <si>
    <t>81</t>
  </si>
  <si>
    <t>7592705016</t>
  </si>
  <si>
    <t>Montáž upozorňovadla nízkého na sloupek</t>
  </si>
  <si>
    <t>766280180</t>
  </si>
  <si>
    <t>82</t>
  </si>
  <si>
    <t>7592707014</t>
  </si>
  <si>
    <t>Demontáž upozorňovadla vysokého</t>
  </si>
  <si>
    <t>1975322215</t>
  </si>
  <si>
    <t>83</t>
  </si>
  <si>
    <t>7592705014</t>
  </si>
  <si>
    <t>Montáž upozorňovadla vysokého na sloupek</t>
  </si>
  <si>
    <t>663454707</t>
  </si>
  <si>
    <t>84</t>
  </si>
  <si>
    <t>7592700795</t>
  </si>
  <si>
    <t>Upozorňovadla, značky Návěsti označující místo na trati Upozorňovadlo vzdálenostní 1 pruh šikmý fólie (HM0404127150010)</t>
  </si>
  <si>
    <t>-1479400057</t>
  </si>
  <si>
    <t>85</t>
  </si>
  <si>
    <t>7592700810</t>
  </si>
  <si>
    <t>Upozorňovadla, značky Návěsti označující místo na trati Upozorňovadlo vzdálenostní 2 pruhy šikmé fólie (HM0404127160020)</t>
  </si>
  <si>
    <t>-81985304</t>
  </si>
  <si>
    <t>86</t>
  </si>
  <si>
    <t>7592700820</t>
  </si>
  <si>
    <t>Upozorňovadla, značky Návěsti označující místo na trati Upozorňovadlo vzdálenostní 3 pruhy šikmé fólie (HM0404127170030)</t>
  </si>
  <si>
    <t>108817056</t>
  </si>
  <si>
    <t>87</t>
  </si>
  <si>
    <t>7592700830</t>
  </si>
  <si>
    <t>Upozorňovadla, značky Návěsti označující místo na trati Upozorňovadlo vzdálenostní 4 pruhy šikmé fólie (HM0404127180040)</t>
  </si>
  <si>
    <t>-2113010803</t>
  </si>
  <si>
    <t>88</t>
  </si>
  <si>
    <t>7592700690</t>
  </si>
  <si>
    <t>Upozorňovadla, značky Návěsti označující místo na trati Základ upozorňovadla ZU (HM0321859992108)</t>
  </si>
  <si>
    <t>-2046889093</t>
  </si>
  <si>
    <t>89</t>
  </si>
  <si>
    <t>7590190210</t>
  </si>
  <si>
    <t>Ostatní Skříňka na dokumenty</t>
  </si>
  <si>
    <t>-291656247</t>
  </si>
  <si>
    <t>90</t>
  </si>
  <si>
    <t>7590725046</t>
  </si>
  <si>
    <t>Montáž doplňujících součástí ke světelnému návěstidlu označovacího štítku</t>
  </si>
  <si>
    <t>-1474234704</t>
  </si>
  <si>
    <t>91</t>
  </si>
  <si>
    <t>7590720600</t>
  </si>
  <si>
    <t>Součásti světelných návěstidel Štítek označovací plastový pro návěstidlo</t>
  </si>
  <si>
    <t>839644363</t>
  </si>
  <si>
    <t>92</t>
  </si>
  <si>
    <t>7590725040</t>
  </si>
  <si>
    <t>Montáž doplňujících součástí ke světelnému návěstidlu označovacího pásu velkého</t>
  </si>
  <si>
    <t>379233839</t>
  </si>
  <si>
    <t>93</t>
  </si>
  <si>
    <t>7592837040</t>
  </si>
  <si>
    <t>Demontáž součástí stojanu se závorou soupravy křídel s protizávažím</t>
  </si>
  <si>
    <t>109246086</t>
  </si>
  <si>
    <t>94</t>
  </si>
  <si>
    <t>7592835040</t>
  </si>
  <si>
    <t>Montáž součástí stojanu se závorou soupravy křídel s protizávažím</t>
  </si>
  <si>
    <t>1578288112</t>
  </si>
  <si>
    <t>95</t>
  </si>
  <si>
    <t>7592837022</t>
  </si>
  <si>
    <t>Demontáž součástí stojanu se závorou stojanu závory vysokého</t>
  </si>
  <si>
    <t>-169478735</t>
  </si>
  <si>
    <t>96</t>
  </si>
  <si>
    <t>7592835022</t>
  </si>
  <si>
    <t>Montáž součástí stojanu se závorou stojanu závory vysokého</t>
  </si>
  <si>
    <t>1555927411</t>
  </si>
  <si>
    <t>97</t>
  </si>
  <si>
    <t>7591017030</t>
  </si>
  <si>
    <t>Demontáž elektromotorického přestavníku z výhybky s kontrolou jazyků</t>
  </si>
  <si>
    <t>107363453</t>
  </si>
  <si>
    <t>98</t>
  </si>
  <si>
    <t>7591017040</t>
  </si>
  <si>
    <t>Demontáž elektromotorického přestavníku z výhybky bez kontroly jazyků</t>
  </si>
  <si>
    <t>466891849</t>
  </si>
  <si>
    <t>99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</si>
  <si>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</si>
  <si>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</si>
  <si>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-317458957</t>
  </si>
  <si>
    <t>100</t>
  </si>
  <si>
    <t>7591015036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</si>
  <si>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</si>
  <si>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-473963816</t>
  </si>
  <si>
    <t>101</t>
  </si>
  <si>
    <t>7591015038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</si>
  <si>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</si>
  <si>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1535345030</t>
  </si>
  <si>
    <t>102</t>
  </si>
  <si>
    <t>7591015044</t>
  </si>
  <si>
    <t>Montáž elektromotorického přestavníku na výhybce bez kontroly jazyků s upevněním kloubovým na koleji - připevnění přestavníku pomocí připevňovací soupravy a zatažení kabelu s kabelovou formou do kabelového závěru, mechanické přezkoušení chodu, opravný nátěr. Bez zemních prací</t>
  </si>
  <si>
    <t>724936583</t>
  </si>
  <si>
    <t>103</t>
  </si>
  <si>
    <t>7591015062</t>
  </si>
  <si>
    <t>Připojení elektromotorického přestavníku na výhybku s kontrolou jazyků - připojení a seřízení přestavníkové spojnice, montáž a seřízení kontrolního ústrojí</t>
  </si>
  <si>
    <t>1785997897</t>
  </si>
  <si>
    <t>104</t>
  </si>
  <si>
    <t>7591015060</t>
  </si>
  <si>
    <t>Připojení elektromotorického přestavníku na výhybku bez kontroly jazyků - připojení a seřízení přestavníkové spojnice, montáž a seřízení kontrolního ústrojí</t>
  </si>
  <si>
    <t>-811855092</t>
  </si>
  <si>
    <t>105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</si>
  <si>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</si>
  <si>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</si>
  <si>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1541904381</t>
  </si>
  <si>
    <t>106</t>
  </si>
  <si>
    <t>5911531010</t>
  </si>
  <si>
    <t>Seřízení čelisťového závěru výhybky jednoduché bez žlabového pražce soustavy UIC60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</si>
  <si>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-1033525083</t>
  </si>
  <si>
    <t>107</t>
  </si>
  <si>
    <t>5911531020</t>
  </si>
  <si>
    <t>Seřízení čelisťového závěru výhybky jednoduché bez žlabového pražce soustavy R65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</si>
  <si>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-1736103636</t>
  </si>
  <si>
    <t>108</t>
  </si>
  <si>
    <t>5911313020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</si>
  <si>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</si>
  <si>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691649250</t>
  </si>
  <si>
    <t>109</t>
  </si>
  <si>
    <t>5911531120</t>
  </si>
  <si>
    <t>Seřízení čelisťového závěru výhybky jednoduché v žlabovém pražci soustavy S49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</si>
  <si>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-1401105632</t>
  </si>
  <si>
    <t>110</t>
  </si>
  <si>
    <t>5911531030</t>
  </si>
  <si>
    <t>Seřízení čelisťového závěru výhybky jednoduché bez žlabového pražce soustavy S49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</si>
  <si>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-359416245</t>
  </si>
  <si>
    <t>111</t>
  </si>
  <si>
    <t>7591050050</t>
  </si>
  <si>
    <t>Kryty Kryt spojnic ochranný úplný (CV030729001M)</t>
  </si>
  <si>
    <t>718191848</t>
  </si>
  <si>
    <t>112</t>
  </si>
  <si>
    <t>7591050020</t>
  </si>
  <si>
    <t>Kryty Kryt kontrolních pravítek úplný (CV030729002)</t>
  </si>
  <si>
    <t>-1947773015</t>
  </si>
  <si>
    <t>113</t>
  </si>
  <si>
    <t>7591080805</t>
  </si>
  <si>
    <t>Ostatní náhradní díly EP600 Spojnice přestavníková na jednoduché výhybce s čelisť.závěrem (č.v.031049001)</t>
  </si>
  <si>
    <t>-1357218377</t>
  </si>
  <si>
    <t>114</t>
  </si>
  <si>
    <t>7591080790</t>
  </si>
  <si>
    <t>Ostatní náhradní díly EP600 Spojnice přestavníková (CV031049002)</t>
  </si>
  <si>
    <t>1715644247</t>
  </si>
  <si>
    <t>115</t>
  </si>
  <si>
    <t>7590920220</t>
  </si>
  <si>
    <t>Součásti výkolejek Spojnice přestavník.S IV (CV701649001)</t>
  </si>
  <si>
    <t>1379966256</t>
  </si>
  <si>
    <t>116</t>
  </si>
  <si>
    <t>7590920200</t>
  </si>
  <si>
    <t>Součásti výkolejek Spojnice přestavník.S II (CV701629001)</t>
  </si>
  <si>
    <t>2071607253</t>
  </si>
  <si>
    <t>117</t>
  </si>
  <si>
    <t>7591095010</t>
  </si>
  <si>
    <t>Dodatečná montáž ohrazení pro elekromotorický přestavník s plastovou ohrádkou</t>
  </si>
  <si>
    <t>1508020931</t>
  </si>
  <si>
    <t>118</t>
  </si>
  <si>
    <t>7591090110</t>
  </si>
  <si>
    <t>Díly pro zemní montáž přestavníků Ohrádka přestavníku POP KPS (HM0321859992206)</t>
  </si>
  <si>
    <t>66741767</t>
  </si>
  <si>
    <t>119</t>
  </si>
  <si>
    <t>7591090120</t>
  </si>
  <si>
    <t>Díly pro zemní montáž přestavníků Ohrádka přestavníku POP PP (HM0321859992207)</t>
  </si>
  <si>
    <t>-1872253243</t>
  </si>
  <si>
    <t>120</t>
  </si>
  <si>
    <t>7591090130</t>
  </si>
  <si>
    <t>Díly pro zemní montáž přestavníků Ohrádka přestavníku POP ZP (HM0321859992107)</t>
  </si>
  <si>
    <t>1045190095</t>
  </si>
  <si>
    <t>121</t>
  </si>
  <si>
    <t>5914115310</t>
  </si>
  <si>
    <t>Demontáž betonových desek Poznámka: 1. V cenách jsou započteny náklady na snesení, uložení nebo naložení na dopravní prostředek a uložení na úložišti.</t>
  </si>
  <si>
    <t>1922558458</t>
  </si>
  <si>
    <t>122</t>
  </si>
  <si>
    <t>5914125010</t>
  </si>
  <si>
    <t>Montáž betonových desek Poznámka: 1. V cenách jsou započteny náklady na manipulaci a montáž desek podle vzorového listu. 2. V cenách nejsou obsaženy náklady na dodávku materiálu.</t>
  </si>
  <si>
    <t>-1683742763</t>
  </si>
  <si>
    <t>123</t>
  </si>
  <si>
    <t>7591090010</t>
  </si>
  <si>
    <t>Díly pro zemní montáž přestavníků Deska základ.pod přestav. 700x460 (HM0592139997046)</t>
  </si>
  <si>
    <t>-1769869190</t>
  </si>
  <si>
    <t>124</t>
  </si>
  <si>
    <t>7591017060</t>
  </si>
  <si>
    <t>Odpojení elektromotorického přestavníku z výhybky</t>
  </si>
  <si>
    <t>437201435</t>
  </si>
  <si>
    <t>125</t>
  </si>
  <si>
    <t>7596917030</t>
  </si>
  <si>
    <t>Demontáž telefonních objektů VTO 3 - 11</t>
  </si>
  <si>
    <t>-257895448</t>
  </si>
  <si>
    <t>126</t>
  </si>
  <si>
    <t>7592007050</t>
  </si>
  <si>
    <t>Demontáž počítacího bodu (senzoru) RSR 180</t>
  </si>
  <si>
    <t>-1705036242</t>
  </si>
  <si>
    <t>127</t>
  </si>
  <si>
    <t>7592005050</t>
  </si>
  <si>
    <t>Montáž počítacího bodu (senzoru) RSR 180 - uložení a připevnění na určené místo, seřízení polohy, přezkoušení</t>
  </si>
  <si>
    <t>-250721598</t>
  </si>
  <si>
    <t>7592010102</t>
  </si>
  <si>
    <t>Kolové senzory a snímače počítačů náprav Snímač průjezdu kola RSR 180 (5 m kabel)</t>
  </si>
  <si>
    <t>1976612698</t>
  </si>
  <si>
    <t>129</t>
  </si>
  <si>
    <t>7594307045</t>
  </si>
  <si>
    <t>Demontáž součástí počítače náprav AZF upevňovacího šroubu BBK</t>
  </si>
  <si>
    <t>-1621930305</t>
  </si>
  <si>
    <t>130</t>
  </si>
  <si>
    <t>7594305045</t>
  </si>
  <si>
    <t>Montáž součástí počítače náprav AZF upevňovacího šroubu BBK</t>
  </si>
  <si>
    <t>110914715</t>
  </si>
  <si>
    <t>131</t>
  </si>
  <si>
    <t>7592010172</t>
  </si>
  <si>
    <t>Kolové senzory a snímače počítačů náprav Připevňovací čep BBK pro upevňovací soupravu SK140</t>
  </si>
  <si>
    <t>pár</t>
  </si>
  <si>
    <t>-494963341</t>
  </si>
  <si>
    <t>132</t>
  </si>
  <si>
    <t>7592010166</t>
  </si>
  <si>
    <t>Kolové senzory a snímače počítačů náprav Upevňovací souprava SK140</t>
  </si>
  <si>
    <t>1368853933</t>
  </si>
  <si>
    <t>133</t>
  </si>
  <si>
    <t>7594307015</t>
  </si>
  <si>
    <t>Demontáž součástí počítače náprav neoprénové ochranné hadice se soupravou pro upevnění k pražci</t>
  </si>
  <si>
    <t>1865801851</t>
  </si>
  <si>
    <t>134</t>
  </si>
  <si>
    <t>7594305015</t>
  </si>
  <si>
    <t>Montáž součástí počítače náprav neoprénové ochranné hadice se soupravou pro upevnění k pražci</t>
  </si>
  <si>
    <t>-1184038457</t>
  </si>
  <si>
    <t>135</t>
  </si>
  <si>
    <t>7592010152</t>
  </si>
  <si>
    <t>Kolové senzory a snímače počítačů náprav Montážní sada neoprénové ochr.hadice</t>
  </si>
  <si>
    <t>1531250221</t>
  </si>
  <si>
    <t>136</t>
  </si>
  <si>
    <t>7592010142</t>
  </si>
  <si>
    <t>Kolové senzory a snímače počítačů náprav Neoprénová ochr. hadice 4,8 m</t>
  </si>
  <si>
    <t>362763428</t>
  </si>
  <si>
    <t>137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</si>
  <si>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</si>
  <si>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</si>
  <si>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-587032932</t>
  </si>
  <si>
    <t>138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</si>
  <si>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</si>
  <si>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</si>
  <si>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1418439894</t>
  </si>
  <si>
    <t>139</t>
  </si>
  <si>
    <t>7594207014</t>
  </si>
  <si>
    <t>Demontáž stykového transformátoru DT bez oleje</t>
  </si>
  <si>
    <t>-1951777072</t>
  </si>
  <si>
    <t>140</t>
  </si>
  <si>
    <t>7594205014</t>
  </si>
  <si>
    <t>Montáž stykového transformátoru jednoho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</si>
  <si>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-15837182</t>
  </si>
  <si>
    <t>141</t>
  </si>
  <si>
    <t>7594105010</t>
  </si>
  <si>
    <t>Odpojení a zpětné připojení lan propojovacích jednoho stykového transformátoru - včetně odpojení a připevnění lanového propojení na pražce nebo montážní trámky</t>
  </si>
  <si>
    <t>775311275</t>
  </si>
  <si>
    <t>142</t>
  </si>
  <si>
    <t>7594105012</t>
  </si>
  <si>
    <t>Odpojení a zpětné připojení lan ke stojánku KSL - včetně odpojení a připevnění lanového propojení na pražce nebo montážní trámky</t>
  </si>
  <si>
    <t>54976460</t>
  </si>
  <si>
    <t>143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</si>
  <si>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</si>
  <si>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</si>
  <si>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2105554732</t>
  </si>
  <si>
    <t>144</t>
  </si>
  <si>
    <t>7594200080</t>
  </si>
  <si>
    <t>Výstroj konců kolejových obvodů a kódovacích smyček Transformátor stykový DT 075 E (CV371019005)</t>
  </si>
  <si>
    <t>1523719375</t>
  </si>
  <si>
    <t>145</t>
  </si>
  <si>
    <t>7594107070</t>
  </si>
  <si>
    <t>Demontáž lanového propojení tlumivek z betonových pražců</t>
  </si>
  <si>
    <t>1893419522</t>
  </si>
  <si>
    <t>146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</si>
  <si>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</si>
  <si>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</si>
  <si>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-1767517997</t>
  </si>
  <si>
    <t>147</t>
  </si>
  <si>
    <t>7594110824</t>
  </si>
  <si>
    <t>Lanové propojení s kolíkovým ukončením LJI 2xFe 20/400</t>
  </si>
  <si>
    <t>-618019083</t>
  </si>
  <si>
    <t>148</t>
  </si>
  <si>
    <t>7594111000</t>
  </si>
  <si>
    <t>Lanové propojení s kolíkovým ukončením LMI 3xFe20/360 norma 709579003 (HM0404223991472)</t>
  </si>
  <si>
    <t>-1605982610</t>
  </si>
  <si>
    <t>149</t>
  </si>
  <si>
    <t>7594121170</t>
  </si>
  <si>
    <t>Lanové propojení s kombinací kolíkových a patkových ukončení LGIu 2+1xFe20/340 var.II levá norma 709629016 (HM0404223990754)</t>
  </si>
  <si>
    <t>-1293091747</t>
  </si>
  <si>
    <t>150</t>
  </si>
  <si>
    <t>7594121175</t>
  </si>
  <si>
    <t>Lanové propojení s kombinací kolíkových a patkových ukončení LGIu 2+1xFe20/340 var.II pravá norma 709629015 (HM0404223990753)</t>
  </si>
  <si>
    <t>-602412756</t>
  </si>
  <si>
    <t>151</t>
  </si>
  <si>
    <t>7594121205</t>
  </si>
  <si>
    <t>Lanové propojení s kombinací kolíkových a patkových ukončení LGIu 2+1xFe20/370 var.II levá norma 709629022 (HM0404223990758)</t>
  </si>
  <si>
    <t>388921247</t>
  </si>
  <si>
    <t>152</t>
  </si>
  <si>
    <t>7594121210</t>
  </si>
  <si>
    <t>Lanové propojení s kombinací kolíkových a patkových ukončení LGIu 2+1xFe20/370 var.II pravá norma 709629021 (HM0404223990757)</t>
  </si>
  <si>
    <t>520346938</t>
  </si>
  <si>
    <t>153</t>
  </si>
  <si>
    <t>7594121231</t>
  </si>
  <si>
    <t>Lanové propojení s kombinací kolíkových a patkových ukončení LGIu 2+1xFe20/420 levá norma 709629130 (HM0404223990760)</t>
  </si>
  <si>
    <t>1903166071</t>
  </si>
  <si>
    <t>154</t>
  </si>
  <si>
    <t>7594121232</t>
  </si>
  <si>
    <t>Lanové propojení s kombinací kolíkových a patkových ukončení LGIu 2+1xFe20/420 pravá norma 709629129 (HM0404223990759)</t>
  </si>
  <si>
    <t>-1033175384</t>
  </si>
  <si>
    <t>155</t>
  </si>
  <si>
    <t>7594130850</t>
  </si>
  <si>
    <t>Lanové propojení s patkovým středovým ukončením nebo jejich ekvivalent LP 6xFe20/695 střed. SS norma 707649001 (HM0404223990066)</t>
  </si>
  <si>
    <t>-161592224</t>
  </si>
  <si>
    <t>156</t>
  </si>
  <si>
    <t>7594110450</t>
  </si>
  <si>
    <t>Lanové propojení s kolíkovým ukončením LBI 1xFe20/290 norma 707579001 (HM0404223990421)</t>
  </si>
  <si>
    <t>1400826480</t>
  </si>
  <si>
    <t>157</t>
  </si>
  <si>
    <t>7594110455</t>
  </si>
  <si>
    <t>Lanové propojení s kolíkovým ukončením LBI 1xFe20/330 norma 707579002 (HM0404223990422)</t>
  </si>
  <si>
    <t>-596349367</t>
  </si>
  <si>
    <t>158</t>
  </si>
  <si>
    <t>7594110465</t>
  </si>
  <si>
    <t>Lanové propojení s kolíkovým ukončením LBI 1xFe20/400 norma 707579003 (HM0404223990423)</t>
  </si>
  <si>
    <t>-54915528</t>
  </si>
  <si>
    <t>159</t>
  </si>
  <si>
    <t>7594110995</t>
  </si>
  <si>
    <t>Lanové propojení s kolíkovým ukončením LMI 3xFe20/330 norma 709579002 (HM0404223991471)</t>
  </si>
  <si>
    <t>-1104234968</t>
  </si>
  <si>
    <t>160</t>
  </si>
  <si>
    <t>7594110990</t>
  </si>
  <si>
    <t>Lanové propojení s kolíkovým ukončením LMI 3xFe20/290 norma 709579001 (HM0404223991470)</t>
  </si>
  <si>
    <t>1696261379</t>
  </si>
  <si>
    <t>161</t>
  </si>
  <si>
    <t>7594130880</t>
  </si>
  <si>
    <t>Lanové propojení s patkovým středovým ukončením nebo jejich ekvivalent LP 12xFe20/695 střed. SS norma 707649002 (HM0404223990346)</t>
  </si>
  <si>
    <t>240785650</t>
  </si>
  <si>
    <t>162</t>
  </si>
  <si>
    <t>7594121130</t>
  </si>
  <si>
    <t>Lanové propojení s kombinací kolíkových a patkových ukončení LGIu 2+1xFe20/220 var.II levá norma 709629019 (HM0404223990756)</t>
  </si>
  <si>
    <t>-1230424232</t>
  </si>
  <si>
    <t>163</t>
  </si>
  <si>
    <t>7594121135</t>
  </si>
  <si>
    <t>Lanové propojení s kombinací kolíkových a patkových ukončení LGIu 2+1xFe20/220 var.II pravá norma 709629018 (HM0404223990755)</t>
  </si>
  <si>
    <t>-553058204</t>
  </si>
  <si>
    <t>164</t>
  </si>
  <si>
    <t>7594170060</t>
  </si>
  <si>
    <t>Propojovací příslušenství Příchytka lanová trojitá LPT 20 norma 703309008 (HM0404223990050)</t>
  </si>
  <si>
    <t>201209265</t>
  </si>
  <si>
    <t>165</t>
  </si>
  <si>
    <t>7594170620</t>
  </si>
  <si>
    <t>Propojovací příslušenství Příchytka lanová pro 3+3x20 300/215-B91S norma 703319008 (HM0404223990857)</t>
  </si>
  <si>
    <t>-1274357351</t>
  </si>
  <si>
    <t>166</t>
  </si>
  <si>
    <t>7594170200</t>
  </si>
  <si>
    <t>Propojovací příslušenství Příchytka lanová 3+3x20 290/170 SB8P norma 703329008 (HM0404223990081)</t>
  </si>
  <si>
    <t>-826191445</t>
  </si>
  <si>
    <t>167</t>
  </si>
  <si>
    <t>7594170280</t>
  </si>
  <si>
    <t>Propojovací příslušenství Příchytka lanová 3x20 boční 220/180 B91S/1 norma 703319003 (HM0404223990852)</t>
  </si>
  <si>
    <t>2144039721</t>
  </si>
  <si>
    <t>168</t>
  </si>
  <si>
    <t>7594170290</t>
  </si>
  <si>
    <t>Propojovací příslušenství Příchytka lanová 3x20 boční 290/160 SB-8P norma 703319011 (HM0404223990888)</t>
  </si>
  <si>
    <t>-1095739846</t>
  </si>
  <si>
    <t>169</t>
  </si>
  <si>
    <t>7594170310</t>
  </si>
  <si>
    <t>Propojovací příslušenství Příchytka lanová 3x20 vrchní 220/180 B91S/1 norma 703319004 (HM0404223990853)</t>
  </si>
  <si>
    <t>1068112404</t>
  </si>
  <si>
    <t>170</t>
  </si>
  <si>
    <t>7594170320</t>
  </si>
  <si>
    <t>Propojovací příslušenství Příchytka lanová 3x20 vrchní 290/160 SB-8P norma 703319012 (HM0404223990889)</t>
  </si>
  <si>
    <t>923997124</t>
  </si>
  <si>
    <t>171</t>
  </si>
  <si>
    <t>7594110800</t>
  </si>
  <si>
    <t>Lanové propojení s kolíkovým ukončením LJI 2xFe20/240</t>
  </si>
  <si>
    <t>-1777585442</t>
  </si>
  <si>
    <t>172</t>
  </si>
  <si>
    <t>7594110805</t>
  </si>
  <si>
    <t>Lanové propojení s kolíkovým ukončením LJI 2xFe20/290 norma 708579001 (HM0404223990491)</t>
  </si>
  <si>
    <t>897655760</t>
  </si>
  <si>
    <t>173</t>
  </si>
  <si>
    <t>7594110815</t>
  </si>
  <si>
    <t>Lanové propojení s kolíkovým ukončením LJI 2xFe20/330 norma 708579002 (HM0404223990492)</t>
  </si>
  <si>
    <t>1824669686</t>
  </si>
  <si>
    <t>174</t>
  </si>
  <si>
    <t>7594110820</t>
  </si>
  <si>
    <t>Lanové propojení s kolíkovým ukončením LJI 2xFe20/390 norma 708579003 (HM0404223990493)</t>
  </si>
  <si>
    <t>952450853</t>
  </si>
  <si>
    <t>175</t>
  </si>
  <si>
    <t>7594200120</t>
  </si>
  <si>
    <t>Výstroj konců kolejových obvodů a kódovacích smyček Deska základ.pod tlumivky 1150x500 (HM0592139991150)</t>
  </si>
  <si>
    <t>1156329066</t>
  </si>
  <si>
    <t>7594105390</t>
  </si>
  <si>
    <t>Montáž pražce nebo trámku pro upevnění lanového propojení - usazení pražce nebo trámku mezi koleje nebo podél koleje; připevnění lana k pražci nebo montážnímu trámku</t>
  </si>
  <si>
    <t>-502517632</t>
  </si>
  <si>
    <t>177</t>
  </si>
  <si>
    <t>7590190190</t>
  </si>
  <si>
    <t>Ostatní Trám kotvící umělohmotný KUT (HM0321859999807)</t>
  </si>
  <si>
    <t>1023026965</t>
  </si>
  <si>
    <t>178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</si>
  <si>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</si>
  <si>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</si>
  <si>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681050239</t>
  </si>
  <si>
    <t>179</t>
  </si>
  <si>
    <t>7594407015</t>
  </si>
  <si>
    <t>Demontáž snímače polohy jazyka SPA</t>
  </si>
  <si>
    <t>1900753748</t>
  </si>
  <si>
    <t>180</t>
  </si>
  <si>
    <t>7594405015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</si>
  <si>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</si>
  <si>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58887206</t>
  </si>
  <si>
    <t>181</t>
  </si>
  <si>
    <t>7594405020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</si>
  <si>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</si>
  <si>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1817333511</t>
  </si>
  <si>
    <t>182</t>
  </si>
  <si>
    <t>7594400050</t>
  </si>
  <si>
    <t>Snímače polohy jazyků a PHS Snímač polohy jazyka SPA 21.3 (CV202219003)</t>
  </si>
  <si>
    <t>-773988273</t>
  </si>
  <si>
    <t>183</t>
  </si>
  <si>
    <t>7592003140</t>
  </si>
  <si>
    <t>Repase upevňovací soupravy SK 140 - očištění upevňovací čelisti, kontrola upevňovací čelisti, oprava závitu upevňovací čelisti, namazání závitu upevňovací čelisti, výměna poškozených šroubů upevňovací čelisti, výměna vadných matic</t>
  </si>
  <si>
    <t>-383671326</t>
  </si>
  <si>
    <t>184</t>
  </si>
  <si>
    <t>7594305040</t>
  </si>
  <si>
    <t>Montáž součástí počítače náprav upevňovací kolejnicové čelisti SK 140</t>
  </si>
  <si>
    <t>-966352388</t>
  </si>
  <si>
    <t>185</t>
  </si>
  <si>
    <t>7594307040</t>
  </si>
  <si>
    <t>Demontáž součástí počítače náprav upevňovací kolejnicové čelisti SK 140</t>
  </si>
  <si>
    <t>1454530312</t>
  </si>
  <si>
    <t>186</t>
  </si>
  <si>
    <t>7594400010</t>
  </si>
  <si>
    <t>Snímače polohy jazyků a PHS Trubka ochranná (CV202210085)</t>
  </si>
  <si>
    <t>1969397097</t>
  </si>
  <si>
    <t>187</t>
  </si>
  <si>
    <t>7594400012</t>
  </si>
  <si>
    <t>Snímače polohy jazyků a PHS Objimka prazce VPS (CV703699001)</t>
  </si>
  <si>
    <t>-631655808</t>
  </si>
  <si>
    <t>188</t>
  </si>
  <si>
    <t>7594400014</t>
  </si>
  <si>
    <t>Snímače polohy jazyků a PHS Příchytka trubky 43 (CV703689006)</t>
  </si>
  <si>
    <t>-657863933</t>
  </si>
  <si>
    <t>189</t>
  </si>
  <si>
    <t>7592005162</t>
  </si>
  <si>
    <t>Montáž balízy do kolejiště pomocí mezikolejnicového upevňovadla (Clamp, Vortok apod)</t>
  </si>
  <si>
    <t>1431609977</t>
  </si>
  <si>
    <t>190</t>
  </si>
  <si>
    <t>7592007160</t>
  </si>
  <si>
    <t>Demontáž balízy úplná včetně upevňovací sady</t>
  </si>
  <si>
    <t>1617640272</t>
  </si>
  <si>
    <t>191</t>
  </si>
  <si>
    <t>7592007162</t>
  </si>
  <si>
    <t>Demontáž balízy z upevňovací sady</t>
  </si>
  <si>
    <t>799776634</t>
  </si>
  <si>
    <t>192</t>
  </si>
  <si>
    <t>7590525542</t>
  </si>
  <si>
    <t>Montáž smršťovací spojky Raychem bez pancíře na jednoplášťovém celoplastovém kabelu do 32 žil - nasazení manžety, spojení žil, převlečení manžety, nahřátí pro její tepelné smrštění, uložení spojky v jámě</t>
  </si>
  <si>
    <t>-830505601</t>
  </si>
  <si>
    <t>193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</si>
  <si>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</si>
  <si>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</si>
  <si>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-527338239</t>
  </si>
  <si>
    <t>194</t>
  </si>
  <si>
    <t>7590555130</t>
  </si>
  <si>
    <t>Montáž forma pro kabely TCEKPFLE, TCEKPFLEY, TCEKPFLEZE, TCEKPFLEZY do 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</si>
  <si>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-1417340469</t>
  </si>
  <si>
    <t>195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</si>
  <si>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</si>
  <si>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</si>
  <si>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-1110902703</t>
  </si>
  <si>
    <t>196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</si>
  <si>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</si>
  <si>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</si>
  <si>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-39037455</t>
  </si>
  <si>
    <t>197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</si>
  <si>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</si>
  <si>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</si>
  <si>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1969783570</t>
  </si>
  <si>
    <t>198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</si>
  <si>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</si>
  <si>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</si>
  <si>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94971745</t>
  </si>
  <si>
    <t>199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</si>
  <si>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</si>
  <si>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</si>
  <si>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-1858956046</t>
  </si>
  <si>
    <t>200</t>
  </si>
  <si>
    <t>7492756030</t>
  </si>
  <si>
    <t>Pomocné práce pro montáž kabelů vyhledání stávajících kabelů ( měření, sonda ) - v obvodu žel. stanice nebo na na trati včetně provedení sondy</t>
  </si>
  <si>
    <t>-1062005203</t>
  </si>
  <si>
    <t>201</t>
  </si>
  <si>
    <t>7592907032</t>
  </si>
  <si>
    <t>Demontáž bloku baterie olověné 2 V a 4 V kapacity přes 200 Ah</t>
  </si>
  <si>
    <t>430021705</t>
  </si>
  <si>
    <t>202</t>
  </si>
  <si>
    <t>7592905032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</si>
  <si>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</si>
  <si>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1742306348</t>
  </si>
  <si>
    <t>203</t>
  </si>
  <si>
    <t>7592920195</t>
  </si>
  <si>
    <t>Baterie Staniční akumulátory Pb článek 2V/200 Ah C10 s pancéřovanou trubkovou elektrodou, uzavřený - gel, cena včetně spojovacího materiálu a bateriového nosiče či stojanu</t>
  </si>
  <si>
    <t>561861816</t>
  </si>
  <si>
    <t>204</t>
  </si>
  <si>
    <t>7592920285</t>
  </si>
  <si>
    <t>Baterie Staniční akumulátory Pb článek 2V/420 Ah C10 s pancéřovanou trubkovou elektrodou, horizontální, uzavřený - gel, cena včetně spojovacího materiálu a bateriového nosiče či stojanu</t>
  </si>
  <si>
    <t>114038250</t>
  </si>
  <si>
    <t>205</t>
  </si>
  <si>
    <t>7592920200</t>
  </si>
  <si>
    <t>Baterie Staniční akumulátory Pb článek 2V/250 Ah C10 s pancéřovanou trubkovou elektrodou, uzavřený - gel, cena včetně spojovacího materiálu a bateriového nosiče či stojanu</t>
  </si>
  <si>
    <t>832490932</t>
  </si>
  <si>
    <t>206</t>
  </si>
  <si>
    <t>7592930105</t>
  </si>
  <si>
    <t>Baterie Staniční akumulátory Pb článek 2V/270 Ah C10 s mřížkovou elektrodou, uzavřený - AGM, cena včetně spojovacího materiálu a bateriového nosiče či stojanu</t>
  </si>
  <si>
    <t>-1726058880</t>
  </si>
  <si>
    <t>207</t>
  </si>
  <si>
    <t>7592920400</t>
  </si>
  <si>
    <t>Baterie Staniční akumulátory Pb článek 4V/230 Ah C10 s mřížkovou elektrodou, uzavřený - AGM, cena včetně spojovacího materiálu a bateriového nosiče či stojanu</t>
  </si>
  <si>
    <t>-305063958</t>
  </si>
  <si>
    <t>208</t>
  </si>
  <si>
    <t>7592907020</t>
  </si>
  <si>
    <t>Demontáž bloku baterie niklokadmiové kapacity do 200 Ah</t>
  </si>
  <si>
    <t>-387167265</t>
  </si>
  <si>
    <t>209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</si>
  <si>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</si>
  <si>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</si>
  <si>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-1310903173</t>
  </si>
  <si>
    <t>210</t>
  </si>
  <si>
    <t>7592910160</t>
  </si>
  <si>
    <t>Baterie Staniční akumulátory NiCd článek 1,2 V/110 Ah C5 s vláknitou elektrodou, cena včetně spojovacího materiálu a bateriového nosiče či stojanu</t>
  </si>
  <si>
    <t>2086025263</t>
  </si>
  <si>
    <t>211</t>
  </si>
  <si>
    <t>7592910155</t>
  </si>
  <si>
    <t>Baterie Staniční akumulátory NiCd článek 1,2 V/90 Ah C5 s vláknitou elektrodou, cena včetně spojovacího materiálu a bateriového nosiče či stojanu</t>
  </si>
  <si>
    <t>1816003470</t>
  </si>
  <si>
    <t>212</t>
  </si>
  <si>
    <t>7592907070</t>
  </si>
  <si>
    <t>Demontáž rekombinační zátky do 300 Ah</t>
  </si>
  <si>
    <t>1420458622</t>
  </si>
  <si>
    <t>213</t>
  </si>
  <si>
    <t>7592905070</t>
  </si>
  <si>
    <t>Montáž rekombinační zátky do 300 Ah</t>
  </si>
  <si>
    <t>-282040175</t>
  </si>
  <si>
    <t>214</t>
  </si>
  <si>
    <t>7592910310</t>
  </si>
  <si>
    <t>Baterie Staniční akumulátory Rekombinační zátka AquaGen Premium Top H (použití do 300 Ah)</t>
  </si>
  <si>
    <t>1560019822</t>
  </si>
  <si>
    <t>215</t>
  </si>
  <si>
    <t>7592907040</t>
  </si>
  <si>
    <t>Demontáž bloku baterie olověné 6 V a 12 V kapacity do 200 Ah</t>
  </si>
  <si>
    <t>-1871725521</t>
  </si>
  <si>
    <t>216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</si>
  <si>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</si>
  <si>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</si>
  <si>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180514960</t>
  </si>
  <si>
    <t>217</t>
  </si>
  <si>
    <t>7592920620</t>
  </si>
  <si>
    <t>Baterie Staniční akumulátory Pb blok 6 V/105 Ah C10 s pancéřovanou trubkovou elektrodou, uzavřený - gel, cena včetně spojovacího materiálu a bateriového nosiče či stojanu</t>
  </si>
  <si>
    <t>-508235838</t>
  </si>
  <si>
    <t>218</t>
  </si>
  <si>
    <t>7592920625</t>
  </si>
  <si>
    <t>Baterie Staniční akumulátory Pb blok 6 V/125 Ah C10 s pancéřovanou trubkovou elektrodou, uzavřený - gel, cena včetně spojovacího materiálu a bateriového nosiče či stojanu</t>
  </si>
  <si>
    <t>1666406341</t>
  </si>
  <si>
    <t>219</t>
  </si>
  <si>
    <t>7592920630</t>
  </si>
  <si>
    <t>Baterie Staniční akumulátory Pb blok 6 V/140 Ah C10 s pancéřovanou trubkovou elektrodou, uzavřený - gel, cena včetně spojovacího materiálu a bateriového nosiče či stojanu</t>
  </si>
  <si>
    <t>1304081002</t>
  </si>
  <si>
    <t>220</t>
  </si>
  <si>
    <t>7592930300</t>
  </si>
  <si>
    <t>Baterie Staniční akumulátory Pb blok 6V/170 Ah C10 s mřížkovou elektrodou, uzavřený - AGM, 12+, cena včetně spojovacího materiálu a bateriového nosiče či stojanu</t>
  </si>
  <si>
    <t>1146097185</t>
  </si>
  <si>
    <t>221</t>
  </si>
  <si>
    <t>7592930710</t>
  </si>
  <si>
    <t>Baterie Staniční akumulátory Pb blok 12V/60 Ah C10 s mřížkovou elektrodou, uzavřený - AGM, 12+, cena včetně spojovacího materiálu a bateriového nosiče či stojanu</t>
  </si>
  <si>
    <t>1028463304</t>
  </si>
  <si>
    <t>222</t>
  </si>
  <si>
    <t>7592930740</t>
  </si>
  <si>
    <t>Baterie Staniční akumulátory Pb blok 12 V/85 Ah C10 s mřížkovou elektrodou, uzavřený - AGM, 12+, cena včetně spojovacího materiálu a bateriového nosiče či stojanu</t>
  </si>
  <si>
    <t>420843292</t>
  </si>
  <si>
    <t>223</t>
  </si>
  <si>
    <t>7592930745</t>
  </si>
  <si>
    <t>Baterie Staniční akumulátory Pb blok 12 V/100 Ah C10 s mřížkovou elektrodou, uzavřený - AGM, 12+, cena včetně spojovacího materiálu a bateriového nosiče či stojanu</t>
  </si>
  <si>
    <t>1372955516</t>
  </si>
  <si>
    <t>224</t>
  </si>
  <si>
    <t>7592920750</t>
  </si>
  <si>
    <t>Baterie Staniční akumulátory Pb blok 12 V/120 Ah C10 s pancéřovanou trubkovou elektrodou, uzavřený - gel, cena včetně spojovacího materiálu a bateriového nosiče či stojanu</t>
  </si>
  <si>
    <t>-1409225375</t>
  </si>
  <si>
    <t>225</t>
  </si>
  <si>
    <t>7592907042</t>
  </si>
  <si>
    <t>Demontáž bloku baterie olověné 6 V a 12 V kapacity přes 200 Ah</t>
  </si>
  <si>
    <t>765718546</t>
  </si>
  <si>
    <t>226</t>
  </si>
  <si>
    <t>7592905042</t>
  </si>
  <si>
    <t>Montáž bloku baterie olověné 6 V a 12 V kapacity přes 200 Ah - postavení článku, připojení vodičů, ochrana svorek vazelinou, změření napětí, u tekutých baterií kontrola elektrolytu s případným doplněním destilovanou vodou</t>
  </si>
  <si>
    <t>-1409682113</t>
  </si>
  <si>
    <t>227</t>
  </si>
  <si>
    <t>7592920640</t>
  </si>
  <si>
    <t>Baterie Staniční akumulátory Pb blok 6 V/210 Ah C10 s pancéřovanou trubkovou elektrodou, uzavřený - gel, cena včetně spojovacího materiálu a bateriového nosiče či stojanu</t>
  </si>
  <si>
    <t>-161661855</t>
  </si>
  <si>
    <t>228</t>
  </si>
  <si>
    <t>7598095225</t>
  </si>
  <si>
    <t>Kapacitní zkouška baterie staniční (bez ohledu na počet článků)</t>
  </si>
  <si>
    <t>2140073551</t>
  </si>
  <si>
    <t>229</t>
  </si>
  <si>
    <t>7499751040</t>
  </si>
  <si>
    <t>Dokončovací práce zaškolení obsluhy - seznámení obsluhy s funkcemi zařízení včetně odevzdání dokumentace skutečného provedení</t>
  </si>
  <si>
    <t>hod</t>
  </si>
  <si>
    <t>-1167294632</t>
  </si>
  <si>
    <t>02 - ÚRS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</si>
  <si>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</si>
  <si>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</si>
  <si>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</si>
  <si>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</si>
  <si>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</si>
  <si>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468051121</t>
  </si>
  <si>
    <t>Bourání základu betonového</t>
  </si>
  <si>
    <t>CS ÚRS 2024 01</t>
  </si>
  <si>
    <t>-536126446</t>
  </si>
  <si>
    <t>Online PSC</t>
  </si>
  <si>
    <t>https://podminky.urs.cz/item/CS_URS_2024_01/468051121</t>
  </si>
  <si>
    <t>4,718</t>
  </si>
  <si>
    <t>0,878</t>
  </si>
  <si>
    <t>460481131</t>
  </si>
  <si>
    <t>Úprava pláně ručně v hornině třídy těžitelnosti II skupiny 4 bez zhutnění</t>
  </si>
  <si>
    <t>m2</t>
  </si>
  <si>
    <t>-203816710</t>
  </si>
  <si>
    <t>https://podminky.urs.cz/item/CS_URS_2024_01/460481131</t>
  </si>
  <si>
    <t>1,650</t>
  </si>
  <si>
    <t>23152001</t>
  </si>
  <si>
    <t>tmel silikonový neutrální tepelně odolný do 250°C</t>
  </si>
  <si>
    <t>litr</t>
  </si>
  <si>
    <t>1863219372</t>
  </si>
  <si>
    <t>HZS4111</t>
  </si>
  <si>
    <t>Hodinové zúčtovací sazby ostatních profesí obsluha stavebních strojů a zařízení řidič</t>
  </si>
  <si>
    <t>512</t>
  </si>
  <si>
    <t>-93180333</t>
  </si>
  <si>
    <t>https://podminky.urs.cz/item/CS_URS_2024_01/HZS4111</t>
  </si>
  <si>
    <t>HZS4132</t>
  </si>
  <si>
    <t>Hodinové zúčtovací sazby ostatních profesí obsluha stavebních strojů a zařízení jeřábník specialista</t>
  </si>
  <si>
    <t>-1710857069</t>
  </si>
  <si>
    <t>https://podminky.urs.cz/item/CS_URS_2024_01/HZS4132</t>
  </si>
  <si>
    <t>HZS4142</t>
  </si>
  <si>
    <t>Hodinové zúčtovací sazby ostatních profesí obsluha stavebních strojů a zařízení vazač břemen odborný</t>
  </si>
  <si>
    <t>1960469741</t>
  </si>
  <si>
    <t>https://podminky.urs.cz/item/CS_URS_2024_01/HZS4142</t>
  </si>
  <si>
    <t>HZS4232</t>
  </si>
  <si>
    <t>Hodinové zúčtovací sazby ostatních profesí revizní a kontrolní činnost technik odborný</t>
  </si>
  <si>
    <t>1436586168</t>
  </si>
  <si>
    <t>https://podminky.urs.cz/item/CS_URS_2024_01/HZS4232</t>
  </si>
  <si>
    <t>03 - VON</t>
  </si>
  <si>
    <t>VRN - Vedlejší rozpočtové náklady</t>
  </si>
  <si>
    <t>9901000100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</si>
  <si>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</si>
  <si>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262144</t>
  </si>
  <si>
    <t>-1496950500</t>
  </si>
  <si>
    <t>9901009200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</si>
  <si>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</si>
  <si>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317036625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</si>
  <si>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</si>
  <si>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</si>
  <si>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t</t>
  </si>
  <si>
    <t>-1638188454</t>
  </si>
  <si>
    <t>0,809</t>
  </si>
  <si>
    <t>3,236</t>
  </si>
  <si>
    <t>1,350</t>
  </si>
  <si>
    <t>1,766</t>
  </si>
  <si>
    <t>0,919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</si>
  <si>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</si>
  <si>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</si>
  <si>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-900186197</t>
  </si>
  <si>
    <t>11,177</t>
  </si>
  <si>
    <t>9,392</t>
  </si>
  <si>
    <t>5,732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</si>
  <si>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</si>
  <si>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</si>
  <si>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-1942591226</t>
  </si>
  <si>
    <t>0,527</t>
  </si>
  <si>
    <t>1,785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</si>
  <si>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</si>
  <si>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</si>
  <si>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99463882</t>
  </si>
  <si>
    <t>0,282</t>
  </si>
  <si>
    <t>0,043</t>
  </si>
  <si>
    <t>0,042</t>
  </si>
  <si>
    <t>0,091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</si>
  <si>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</si>
  <si>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</si>
  <si>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525709375</t>
  </si>
  <si>
    <t>9,557</t>
  </si>
  <si>
    <t>1,1012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</si>
  <si>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</si>
  <si>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</si>
  <si>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457179627</t>
  </si>
  <si>
    <t>3,028</t>
  </si>
  <si>
    <t>9,350</t>
  </si>
  <si>
    <t>5,548</t>
  </si>
  <si>
    <t>VRN</t>
  </si>
  <si>
    <t>Vedlejší rozpočtové náklady</t>
  </si>
  <si>
    <t>032105001R</t>
  </si>
  <si>
    <t>Územní vlivy mimostaveništní doprava</t>
  </si>
  <si>
    <t>km</t>
  </si>
  <si>
    <t>1024</t>
  </si>
  <si>
    <t>840766128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</si>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</sst>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21" xfId="0" applyFont="1" applyBorder="1" applyAlignment="1" applyProtection="1">
      <alignment horizontal="left" vertical="center"/>
    </xf>
    <xf numFmtId="0" fontId="11" fillId="0" borderId="21" xfId="0" applyFont="1" applyBorder="1" applyAlignment="1" applyProtection="1">
      <alignment vertical="center"/>
    </xf>
    <xf numFmtId="4" fontId="11" fillId="0" borderId="21" xfId="0" applyNumberFormat="1" applyFont="1" applyBorder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69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69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468051121" TargetMode="External" /><Relationship Id="rId2" Type="http://schemas.openxmlformats.org/officeDocument/2006/relationships/hyperlink" Target="https://podminky.urs.cz/item/CS_URS_2024_01/460481131" TargetMode="External" /><Relationship Id="rId3" Type="http://schemas.openxmlformats.org/officeDocument/2006/relationships/hyperlink" Target="https://podminky.urs.cz/item/CS_URS_2024_01/HZS4111" TargetMode="External" /><Relationship Id="rId4" Type="http://schemas.openxmlformats.org/officeDocument/2006/relationships/hyperlink" Target="https://podminky.urs.cz/item/CS_URS_2024_01/HZS4132" TargetMode="External" /><Relationship Id="rId5" Type="http://schemas.openxmlformats.org/officeDocument/2006/relationships/hyperlink" Target="https://podminky.urs.cz/item/CS_URS_2024_01/HZS4142" TargetMode="External" /><Relationship Id="rId6" Type="http://schemas.openxmlformats.org/officeDocument/2006/relationships/hyperlink" Target="https://podminky.urs.cz/item/CS_URS_2024_01/HZS4232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20240506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Údržba, opravy a odstraňování závad u SSZT OŘ OVA 2024 - Oprava venkovních prvků – SSZT 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6. 5. 2024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železnic, státní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Jana Kotasková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Sborník ÚOŽI'!J30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Sborník ÚOŽI'!P80</f>
        <v>0</v>
      </c>
      <c r="AV55" s="122">
        <f>'01 - Sborník ÚOŽI'!J33</f>
        <v>0</v>
      </c>
      <c r="AW55" s="122">
        <f>'01 - Sborník ÚOŽI'!J34</f>
        <v>0</v>
      </c>
      <c r="AX55" s="122">
        <f>'01 - Sborník ÚOŽI'!J35</f>
        <v>0</v>
      </c>
      <c r="AY55" s="122">
        <f>'01 - Sborník ÚOŽI'!J36</f>
        <v>0</v>
      </c>
      <c r="AZ55" s="122">
        <f>'01 - Sborník ÚOŽI'!F33</f>
        <v>0</v>
      </c>
      <c r="BA55" s="122">
        <f>'01 - Sborník ÚOŽI'!F34</f>
        <v>0</v>
      </c>
      <c r="BB55" s="122">
        <f>'01 - Sborník ÚOŽI'!F35</f>
        <v>0</v>
      </c>
      <c r="BC55" s="122">
        <f>'01 - Sborník ÚOŽI'!F36</f>
        <v>0</v>
      </c>
      <c r="BD55" s="124">
        <f>'01 - Sborník ÚOŽI'!F37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ÚRS'!J30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85</v>
      </c>
      <c r="AR56" s="120"/>
      <c r="AS56" s="121">
        <v>0</v>
      </c>
      <c r="AT56" s="122">
        <f>ROUND(SUM(AV56:AW56),2)</f>
        <v>0</v>
      </c>
      <c r="AU56" s="123">
        <f>'02 - ÚRS'!P81</f>
        <v>0</v>
      </c>
      <c r="AV56" s="122">
        <f>'02 - ÚRS'!J33</f>
        <v>0</v>
      </c>
      <c r="AW56" s="122">
        <f>'02 - ÚRS'!J34</f>
        <v>0</v>
      </c>
      <c r="AX56" s="122">
        <f>'02 - ÚRS'!J35</f>
        <v>0</v>
      </c>
      <c r="AY56" s="122">
        <f>'02 - ÚRS'!J36</f>
        <v>0</v>
      </c>
      <c r="AZ56" s="122">
        <f>'02 - ÚRS'!F33</f>
        <v>0</v>
      </c>
      <c r="BA56" s="122">
        <f>'02 - ÚRS'!F34</f>
        <v>0</v>
      </c>
      <c r="BB56" s="122">
        <f>'02 - ÚRS'!F35</f>
        <v>0</v>
      </c>
      <c r="BC56" s="122">
        <f>'02 - ÚRS'!F36</f>
        <v>0</v>
      </c>
      <c r="BD56" s="124">
        <f>'02 - ÚRS'!F37</f>
        <v>0</v>
      </c>
      <c r="BE56" s="7"/>
      <c r="BT56" s="125" t="s">
        <v>80</v>
      </c>
      <c r="BV56" s="125" t="s">
        <v>74</v>
      </c>
      <c r="BW56" s="125" t="s">
        <v>86</v>
      </c>
      <c r="BX56" s="125" t="s">
        <v>5</v>
      </c>
      <c r="CL56" s="125" t="s">
        <v>19</v>
      </c>
      <c r="CM56" s="125" t="s">
        <v>82</v>
      </c>
    </row>
    <row r="57" s="7" customFormat="1" ht="16.5" customHeight="1">
      <c r="A57" s="113" t="s">
        <v>76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VON'!J30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88</v>
      </c>
      <c r="AR57" s="120"/>
      <c r="AS57" s="126">
        <v>0</v>
      </c>
      <c r="AT57" s="127">
        <f>ROUND(SUM(AV57:AW57),2)</f>
        <v>0</v>
      </c>
      <c r="AU57" s="128">
        <f>'03 - VON'!P81</f>
        <v>0</v>
      </c>
      <c r="AV57" s="127">
        <f>'03 - VON'!J33</f>
        <v>0</v>
      </c>
      <c r="AW57" s="127">
        <f>'03 - VON'!J34</f>
        <v>0</v>
      </c>
      <c r="AX57" s="127">
        <f>'03 - VON'!J35</f>
        <v>0</v>
      </c>
      <c r="AY57" s="127">
        <f>'03 - VON'!J36</f>
        <v>0</v>
      </c>
      <c r="AZ57" s="127">
        <f>'03 - VON'!F33</f>
        <v>0</v>
      </c>
      <c r="BA57" s="127">
        <f>'03 - VON'!F34</f>
        <v>0</v>
      </c>
      <c r="BB57" s="127">
        <f>'03 - VON'!F35</f>
        <v>0</v>
      </c>
      <c r="BC57" s="127">
        <f>'03 - VON'!F36</f>
        <v>0</v>
      </c>
      <c r="BD57" s="129">
        <f>'03 - VON'!F37</f>
        <v>0</v>
      </c>
      <c r="BE57" s="7"/>
      <c r="BT57" s="125" t="s">
        <v>80</v>
      </c>
      <c r="BV57" s="125" t="s">
        <v>74</v>
      </c>
      <c r="BW57" s="125" t="s">
        <v>89</v>
      </c>
      <c r="BX57" s="125" t="s">
        <v>5</v>
      </c>
      <c r="CL57" s="125" t="s">
        <v>19</v>
      </c>
      <c r="CM57" s="125" t="s">
        <v>82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lV/N7kZCvTsagPb2ZVvMYwPnWxXgb1o0M+UkMyiJDkPEyfC4DZc9fkOuEZeqhCd1avRyZ3ZmWwsFMELDx2m47A==" hashValue="yZnnFVCYOKYLrfUcQL9vjqqoDbyBzfQli4hUvlhxioxf+a8bK2nbJ+DF0zl7mtl+3168o2gVV3x1KRHMBrFksg==" algorithmName="SHA-512" password="CC35"/>
  <mergeCells count="50"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J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zakázky'!K6</f>
        <v>Údržba, opravy a odstraňování závad u SSZT OŘ OVA 2024 - Oprava venkovních prvků – SSZT 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zakázky'!AN8</f>
        <v>6. 5. 2024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ROUND((SUM(BE80:BE764)),  2)</f>
        <v>0</v>
      </c>
      <c r="G33" s="40"/>
      <c r="H33" s="40"/>
      <c r="I33" s="150">
        <v>0.20999999999999999</v>
      </c>
      <c r="J33" s="149">
        <f>ROUND(((SUM(BE80:BE764))*I33),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ROUND((SUM(BF80:BF764)),  2)</f>
        <v>0</v>
      </c>
      <c r="G34" s="40"/>
      <c r="H34" s="40"/>
      <c r="I34" s="150">
        <v>0.12</v>
      </c>
      <c r="J34" s="149">
        <f>ROUND(((SUM(BF80:BF764))*I34),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ROUND((SUM(BG80:BG764)),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ROUND((SUM(BH80:BH764)),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ROUND((SUM(BI80:BI764)),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Údržba, opravy a odstraňování závad u SSZT OŘ OVA 2024 - Oprava venkovních prvků – SSZT 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Sborník ÚOŽI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 xml:space="preserve"> </v>
      </c>
      <c r="G52" s="42"/>
      <c r="H52" s="42"/>
      <c r="I52" s="34" t="s">
        <v>24</v>
      </c>
      <c r="J52" s="74" t="str">
        <f>IF(J12="","",J12)</f>
        <v>6. 5. 2024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Jana Kotasková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98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6.25" customHeight="1">
      <c r="A70" s="40"/>
      <c r="B70" s="41"/>
      <c r="C70" s="42"/>
      <c r="D70" s="42"/>
      <c r="E70" s="162" t="str">
        <f>E7</f>
        <v>Údržba, opravy a odstraňování závad u SSZT OŘ OVA 2024 - Oprava venkovních prvků – SSZT OVA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91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01 - Sborník ÚOŽI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22</v>
      </c>
      <c r="D74" s="42"/>
      <c r="E74" s="42"/>
      <c r="F74" s="29" t="str">
        <f>F12</f>
        <v xml:space="preserve"> </v>
      </c>
      <c r="G74" s="42"/>
      <c r="H74" s="42"/>
      <c r="I74" s="34" t="s">
        <v>24</v>
      </c>
      <c r="J74" s="74" t="str">
        <f>IF(J12="","",J12)</f>
        <v>6. 5. 2024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26</v>
      </c>
      <c r="D76" s="42"/>
      <c r="E76" s="42"/>
      <c r="F76" s="29" t="str">
        <f>E15</f>
        <v>Správa železnic, státní organizace</v>
      </c>
      <c r="G76" s="42"/>
      <c r="H76" s="42"/>
      <c r="I76" s="34" t="s">
        <v>32</v>
      </c>
      <c r="J76" s="38" t="str">
        <f>E21</f>
        <v xml:space="preserve"> 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30</v>
      </c>
      <c r="D77" s="42"/>
      <c r="E77" s="42"/>
      <c r="F77" s="29" t="str">
        <f>IF(E18="","",E18)</f>
        <v>Vyplň údaj</v>
      </c>
      <c r="G77" s="42"/>
      <c r="H77" s="42"/>
      <c r="I77" s="34" t="s">
        <v>34</v>
      </c>
      <c r="J77" s="38" t="str">
        <f>E24</f>
        <v>Jana Kotasková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0" customFormat="1" ht="29.28" customHeight="1">
      <c r="A79" s="173"/>
      <c r="B79" s="174"/>
      <c r="C79" s="175" t="s">
        <v>99</v>
      </c>
      <c r="D79" s="176" t="s">
        <v>57</v>
      </c>
      <c r="E79" s="176" t="s">
        <v>53</v>
      </c>
      <c r="F79" s="176" t="s">
        <v>54</v>
      </c>
      <c r="G79" s="176" t="s">
        <v>100</v>
      </c>
      <c r="H79" s="176" t="s">
        <v>101</v>
      </c>
      <c r="I79" s="176" t="s">
        <v>102</v>
      </c>
      <c r="J79" s="176" t="s">
        <v>95</v>
      </c>
      <c r="K79" s="177" t="s">
        <v>103</v>
      </c>
      <c r="L79" s="178"/>
      <c r="M79" s="94" t="s">
        <v>21</v>
      </c>
      <c r="N79" s="95" t="s">
        <v>42</v>
      </c>
      <c r="O79" s="95" t="s">
        <v>104</v>
      </c>
      <c r="P79" s="95" t="s">
        <v>105</v>
      </c>
      <c r="Q79" s="95" t="s">
        <v>106</v>
      </c>
      <c r="R79" s="95" t="s">
        <v>107</v>
      </c>
      <c r="S79" s="95" t="s">
        <v>108</v>
      </c>
      <c r="T79" s="96" t="s">
        <v>109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40"/>
      <c r="B80" s="41"/>
      <c r="C80" s="101" t="s">
        <v>110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</f>
        <v>0</v>
      </c>
      <c r="Q80" s="98"/>
      <c r="R80" s="181">
        <f>R81</f>
        <v>0</v>
      </c>
      <c r="S80" s="98"/>
      <c r="T80" s="18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71</v>
      </c>
      <c r="AU80" s="19" t="s">
        <v>96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71</v>
      </c>
      <c r="E81" s="187" t="s">
        <v>111</v>
      </c>
      <c r="F81" s="187" t="s">
        <v>112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SUM(P82:P764)</f>
        <v>0</v>
      </c>
      <c r="Q81" s="192"/>
      <c r="R81" s="193">
        <f>SUM(R82:R764)</f>
        <v>0</v>
      </c>
      <c r="S81" s="192"/>
      <c r="T81" s="194">
        <f>SUM(T82:T764)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80</v>
      </c>
      <c r="AT81" s="196" t="s">
        <v>71</v>
      </c>
      <c r="AU81" s="196" t="s">
        <v>72</v>
      </c>
      <c r="AY81" s="195" t="s">
        <v>113</v>
      </c>
      <c r="BK81" s="197">
        <f>SUM(BK82:BK764)</f>
        <v>0</v>
      </c>
    </row>
    <row r="82" s="2" customFormat="1" ht="24.15" customHeight="1">
      <c r="A82" s="40"/>
      <c r="B82" s="41"/>
      <c r="C82" s="198" t="s">
        <v>80</v>
      </c>
      <c r="D82" s="198" t="s">
        <v>114</v>
      </c>
      <c r="E82" s="199" t="s">
        <v>115</v>
      </c>
      <c r="F82" s="200" t="s">
        <v>116</v>
      </c>
      <c r="G82" s="201" t="s">
        <v>117</v>
      </c>
      <c r="H82" s="202">
        <v>84</v>
      </c>
      <c r="I82" s="203"/>
      <c r="J82" s="204">
        <f>ROUND(I82*H82,2)</f>
        <v>0</v>
      </c>
      <c r="K82" s="200" t="s">
        <v>118</v>
      </c>
      <c r="L82" s="46"/>
      <c r="M82" s="205" t="s">
        <v>21</v>
      </c>
      <c r="N82" s="206" t="s">
        <v>43</v>
      </c>
      <c r="O82" s="86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09" t="s">
        <v>119</v>
      </c>
      <c r="AT82" s="209" t="s">
        <v>114</v>
      </c>
      <c r="AU82" s="209" t="s">
        <v>80</v>
      </c>
      <c r="AY82" s="19" t="s">
        <v>113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9" t="s">
        <v>80</v>
      </c>
      <c r="BK82" s="210">
        <f>ROUND(I82*H82,2)</f>
        <v>0</v>
      </c>
      <c r="BL82" s="19" t="s">
        <v>119</v>
      </c>
      <c r="BM82" s="209" t="s">
        <v>120</v>
      </c>
    </row>
    <row r="83" s="12" customFormat="1">
      <c r="A83" s="12"/>
      <c r="B83" s="211"/>
      <c r="C83" s="212"/>
      <c r="D83" s="213" t="s">
        <v>121</v>
      </c>
      <c r="E83" s="214" t="s">
        <v>21</v>
      </c>
      <c r="F83" s="215" t="s">
        <v>122</v>
      </c>
      <c r="G83" s="212"/>
      <c r="H83" s="216">
        <v>29</v>
      </c>
      <c r="I83" s="217"/>
      <c r="J83" s="212"/>
      <c r="K83" s="212"/>
      <c r="L83" s="218"/>
      <c r="M83" s="219"/>
      <c r="N83" s="220"/>
      <c r="O83" s="220"/>
      <c r="P83" s="220"/>
      <c r="Q83" s="220"/>
      <c r="R83" s="220"/>
      <c r="S83" s="220"/>
      <c r="T83" s="221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22" t="s">
        <v>121</v>
      </c>
      <c r="AU83" s="222" t="s">
        <v>80</v>
      </c>
      <c r="AV83" s="12" t="s">
        <v>82</v>
      </c>
      <c r="AW83" s="12" t="s">
        <v>33</v>
      </c>
      <c r="AX83" s="12" t="s">
        <v>72</v>
      </c>
      <c r="AY83" s="222" t="s">
        <v>113</v>
      </c>
    </row>
    <row r="84" s="13" customFormat="1">
      <c r="A84" s="13"/>
      <c r="B84" s="223"/>
      <c r="C84" s="224"/>
      <c r="D84" s="213" t="s">
        <v>121</v>
      </c>
      <c r="E84" s="225" t="s">
        <v>21</v>
      </c>
      <c r="F84" s="226" t="s">
        <v>123</v>
      </c>
      <c r="G84" s="224"/>
      <c r="H84" s="225" t="s">
        <v>21</v>
      </c>
      <c r="I84" s="227"/>
      <c r="J84" s="224"/>
      <c r="K84" s="224"/>
      <c r="L84" s="228"/>
      <c r="M84" s="229"/>
      <c r="N84" s="230"/>
      <c r="O84" s="230"/>
      <c r="P84" s="230"/>
      <c r="Q84" s="230"/>
      <c r="R84" s="230"/>
      <c r="S84" s="230"/>
      <c r="T84" s="231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2" t="s">
        <v>121</v>
      </c>
      <c r="AU84" s="232" t="s">
        <v>80</v>
      </c>
      <c r="AV84" s="13" t="s">
        <v>80</v>
      </c>
      <c r="AW84" s="13" t="s">
        <v>33</v>
      </c>
      <c r="AX84" s="13" t="s">
        <v>72</v>
      </c>
      <c r="AY84" s="232" t="s">
        <v>113</v>
      </c>
    </row>
    <row r="85" s="12" customFormat="1">
      <c r="A85" s="12"/>
      <c r="B85" s="211"/>
      <c r="C85" s="212"/>
      <c r="D85" s="213" t="s">
        <v>121</v>
      </c>
      <c r="E85" s="214" t="s">
        <v>21</v>
      </c>
      <c r="F85" s="215" t="s">
        <v>124</v>
      </c>
      <c r="G85" s="212"/>
      <c r="H85" s="216">
        <v>45</v>
      </c>
      <c r="I85" s="217"/>
      <c r="J85" s="212"/>
      <c r="K85" s="212"/>
      <c r="L85" s="218"/>
      <c r="M85" s="219"/>
      <c r="N85" s="220"/>
      <c r="O85" s="220"/>
      <c r="P85" s="220"/>
      <c r="Q85" s="220"/>
      <c r="R85" s="220"/>
      <c r="S85" s="220"/>
      <c r="T85" s="221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22" t="s">
        <v>121</v>
      </c>
      <c r="AU85" s="222" t="s">
        <v>80</v>
      </c>
      <c r="AV85" s="12" t="s">
        <v>82</v>
      </c>
      <c r="AW85" s="12" t="s">
        <v>33</v>
      </c>
      <c r="AX85" s="12" t="s">
        <v>72</v>
      </c>
      <c r="AY85" s="222" t="s">
        <v>113</v>
      </c>
    </row>
    <row r="86" s="13" customFormat="1">
      <c r="A86" s="13"/>
      <c r="B86" s="223"/>
      <c r="C86" s="224"/>
      <c r="D86" s="213" t="s">
        <v>121</v>
      </c>
      <c r="E86" s="225" t="s">
        <v>21</v>
      </c>
      <c r="F86" s="226" t="s">
        <v>125</v>
      </c>
      <c r="G86" s="224"/>
      <c r="H86" s="225" t="s">
        <v>21</v>
      </c>
      <c r="I86" s="227"/>
      <c r="J86" s="224"/>
      <c r="K86" s="224"/>
      <c r="L86" s="228"/>
      <c r="M86" s="229"/>
      <c r="N86" s="230"/>
      <c r="O86" s="230"/>
      <c r="P86" s="230"/>
      <c r="Q86" s="230"/>
      <c r="R86" s="230"/>
      <c r="S86" s="230"/>
      <c r="T86" s="23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2" t="s">
        <v>121</v>
      </c>
      <c r="AU86" s="232" t="s">
        <v>80</v>
      </c>
      <c r="AV86" s="13" t="s">
        <v>80</v>
      </c>
      <c r="AW86" s="13" t="s">
        <v>33</v>
      </c>
      <c r="AX86" s="13" t="s">
        <v>72</v>
      </c>
      <c r="AY86" s="232" t="s">
        <v>113</v>
      </c>
    </row>
    <row r="87" s="12" customFormat="1">
      <c r="A87" s="12"/>
      <c r="B87" s="211"/>
      <c r="C87" s="212"/>
      <c r="D87" s="213" t="s">
        <v>121</v>
      </c>
      <c r="E87" s="214" t="s">
        <v>21</v>
      </c>
      <c r="F87" s="215" t="s">
        <v>126</v>
      </c>
      <c r="G87" s="212"/>
      <c r="H87" s="216">
        <v>10</v>
      </c>
      <c r="I87" s="217"/>
      <c r="J87" s="212"/>
      <c r="K87" s="212"/>
      <c r="L87" s="218"/>
      <c r="M87" s="219"/>
      <c r="N87" s="220"/>
      <c r="O87" s="220"/>
      <c r="P87" s="220"/>
      <c r="Q87" s="220"/>
      <c r="R87" s="220"/>
      <c r="S87" s="220"/>
      <c r="T87" s="221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2" t="s">
        <v>121</v>
      </c>
      <c r="AU87" s="222" t="s">
        <v>80</v>
      </c>
      <c r="AV87" s="12" t="s">
        <v>82</v>
      </c>
      <c r="AW87" s="12" t="s">
        <v>33</v>
      </c>
      <c r="AX87" s="12" t="s">
        <v>72</v>
      </c>
      <c r="AY87" s="222" t="s">
        <v>113</v>
      </c>
    </row>
    <row r="88" s="13" customFormat="1">
      <c r="A88" s="13"/>
      <c r="B88" s="223"/>
      <c r="C88" s="224"/>
      <c r="D88" s="213" t="s">
        <v>121</v>
      </c>
      <c r="E88" s="225" t="s">
        <v>21</v>
      </c>
      <c r="F88" s="226" t="s">
        <v>127</v>
      </c>
      <c r="G88" s="224"/>
      <c r="H88" s="225" t="s">
        <v>21</v>
      </c>
      <c r="I88" s="227"/>
      <c r="J88" s="224"/>
      <c r="K88" s="224"/>
      <c r="L88" s="228"/>
      <c r="M88" s="229"/>
      <c r="N88" s="230"/>
      <c r="O88" s="230"/>
      <c r="P88" s="230"/>
      <c r="Q88" s="230"/>
      <c r="R88" s="230"/>
      <c r="S88" s="230"/>
      <c r="T88" s="23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2" t="s">
        <v>121</v>
      </c>
      <c r="AU88" s="232" t="s">
        <v>80</v>
      </c>
      <c r="AV88" s="13" t="s">
        <v>80</v>
      </c>
      <c r="AW88" s="13" t="s">
        <v>33</v>
      </c>
      <c r="AX88" s="13" t="s">
        <v>72</v>
      </c>
      <c r="AY88" s="232" t="s">
        <v>113</v>
      </c>
    </row>
    <row r="89" s="14" customFormat="1">
      <c r="A89" s="14"/>
      <c r="B89" s="233"/>
      <c r="C89" s="234"/>
      <c r="D89" s="213" t="s">
        <v>121</v>
      </c>
      <c r="E89" s="235" t="s">
        <v>21</v>
      </c>
      <c r="F89" s="236" t="s">
        <v>128</v>
      </c>
      <c r="G89" s="234"/>
      <c r="H89" s="237">
        <v>84</v>
      </c>
      <c r="I89" s="238"/>
      <c r="J89" s="234"/>
      <c r="K89" s="234"/>
      <c r="L89" s="239"/>
      <c r="M89" s="240"/>
      <c r="N89" s="241"/>
      <c r="O89" s="241"/>
      <c r="P89" s="241"/>
      <c r="Q89" s="241"/>
      <c r="R89" s="241"/>
      <c r="S89" s="241"/>
      <c r="T89" s="242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3" t="s">
        <v>121</v>
      </c>
      <c r="AU89" s="243" t="s">
        <v>80</v>
      </c>
      <c r="AV89" s="14" t="s">
        <v>119</v>
      </c>
      <c r="AW89" s="14" t="s">
        <v>33</v>
      </c>
      <c r="AX89" s="14" t="s">
        <v>80</v>
      </c>
      <c r="AY89" s="243" t="s">
        <v>113</v>
      </c>
    </row>
    <row r="90" s="2" customFormat="1" ht="62.7" customHeight="1">
      <c r="A90" s="40"/>
      <c r="B90" s="41"/>
      <c r="C90" s="198" t="s">
        <v>82</v>
      </c>
      <c r="D90" s="198" t="s">
        <v>114</v>
      </c>
      <c r="E90" s="199" t="s">
        <v>129</v>
      </c>
      <c r="F90" s="200" t="s">
        <v>130</v>
      </c>
      <c r="G90" s="201" t="s">
        <v>117</v>
      </c>
      <c r="H90" s="202">
        <v>84</v>
      </c>
      <c r="I90" s="203"/>
      <c r="J90" s="204">
        <f>ROUND(I90*H90,2)</f>
        <v>0</v>
      </c>
      <c r="K90" s="200" t="s">
        <v>118</v>
      </c>
      <c r="L90" s="46"/>
      <c r="M90" s="205" t="s">
        <v>21</v>
      </c>
      <c r="N90" s="206" t="s">
        <v>43</v>
      </c>
      <c r="O90" s="86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09" t="s">
        <v>119</v>
      </c>
      <c r="AT90" s="209" t="s">
        <v>114</v>
      </c>
      <c r="AU90" s="209" t="s">
        <v>80</v>
      </c>
      <c r="AY90" s="19" t="s">
        <v>113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9" t="s">
        <v>80</v>
      </c>
      <c r="BK90" s="210">
        <f>ROUND(I90*H90,2)</f>
        <v>0</v>
      </c>
      <c r="BL90" s="19" t="s">
        <v>119</v>
      </c>
      <c r="BM90" s="209" t="s">
        <v>131</v>
      </c>
    </row>
    <row r="91" s="12" customFormat="1">
      <c r="A91" s="12"/>
      <c r="B91" s="211"/>
      <c r="C91" s="212"/>
      <c r="D91" s="213" t="s">
        <v>121</v>
      </c>
      <c r="E91" s="214" t="s">
        <v>21</v>
      </c>
      <c r="F91" s="215" t="s">
        <v>122</v>
      </c>
      <c r="G91" s="212"/>
      <c r="H91" s="216">
        <v>29</v>
      </c>
      <c r="I91" s="217"/>
      <c r="J91" s="212"/>
      <c r="K91" s="212"/>
      <c r="L91" s="218"/>
      <c r="M91" s="219"/>
      <c r="N91" s="220"/>
      <c r="O91" s="220"/>
      <c r="P91" s="220"/>
      <c r="Q91" s="220"/>
      <c r="R91" s="220"/>
      <c r="S91" s="220"/>
      <c r="T91" s="221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2" t="s">
        <v>121</v>
      </c>
      <c r="AU91" s="222" t="s">
        <v>80</v>
      </c>
      <c r="AV91" s="12" t="s">
        <v>82</v>
      </c>
      <c r="AW91" s="12" t="s">
        <v>33</v>
      </c>
      <c r="AX91" s="12" t="s">
        <v>72</v>
      </c>
      <c r="AY91" s="222" t="s">
        <v>113</v>
      </c>
    </row>
    <row r="92" s="13" customFormat="1">
      <c r="A92" s="13"/>
      <c r="B92" s="223"/>
      <c r="C92" s="224"/>
      <c r="D92" s="213" t="s">
        <v>121</v>
      </c>
      <c r="E92" s="225" t="s">
        <v>21</v>
      </c>
      <c r="F92" s="226" t="s">
        <v>123</v>
      </c>
      <c r="G92" s="224"/>
      <c r="H92" s="225" t="s">
        <v>21</v>
      </c>
      <c r="I92" s="227"/>
      <c r="J92" s="224"/>
      <c r="K92" s="224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121</v>
      </c>
      <c r="AU92" s="232" t="s">
        <v>80</v>
      </c>
      <c r="AV92" s="13" t="s">
        <v>80</v>
      </c>
      <c r="AW92" s="13" t="s">
        <v>33</v>
      </c>
      <c r="AX92" s="13" t="s">
        <v>72</v>
      </c>
      <c r="AY92" s="232" t="s">
        <v>113</v>
      </c>
    </row>
    <row r="93" s="12" customFormat="1">
      <c r="A93" s="12"/>
      <c r="B93" s="211"/>
      <c r="C93" s="212"/>
      <c r="D93" s="213" t="s">
        <v>121</v>
      </c>
      <c r="E93" s="214" t="s">
        <v>21</v>
      </c>
      <c r="F93" s="215" t="s">
        <v>124</v>
      </c>
      <c r="G93" s="212"/>
      <c r="H93" s="216">
        <v>45</v>
      </c>
      <c r="I93" s="217"/>
      <c r="J93" s="212"/>
      <c r="K93" s="212"/>
      <c r="L93" s="218"/>
      <c r="M93" s="219"/>
      <c r="N93" s="220"/>
      <c r="O93" s="220"/>
      <c r="P93" s="220"/>
      <c r="Q93" s="220"/>
      <c r="R93" s="220"/>
      <c r="S93" s="220"/>
      <c r="T93" s="221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2" t="s">
        <v>121</v>
      </c>
      <c r="AU93" s="222" t="s">
        <v>80</v>
      </c>
      <c r="AV93" s="12" t="s">
        <v>82</v>
      </c>
      <c r="AW93" s="12" t="s">
        <v>33</v>
      </c>
      <c r="AX93" s="12" t="s">
        <v>72</v>
      </c>
      <c r="AY93" s="222" t="s">
        <v>113</v>
      </c>
    </row>
    <row r="94" s="13" customFormat="1">
      <c r="A94" s="13"/>
      <c r="B94" s="223"/>
      <c r="C94" s="224"/>
      <c r="D94" s="213" t="s">
        <v>121</v>
      </c>
      <c r="E94" s="225" t="s">
        <v>21</v>
      </c>
      <c r="F94" s="226" t="s">
        <v>125</v>
      </c>
      <c r="G94" s="224"/>
      <c r="H94" s="225" t="s">
        <v>21</v>
      </c>
      <c r="I94" s="227"/>
      <c r="J94" s="224"/>
      <c r="K94" s="224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121</v>
      </c>
      <c r="AU94" s="232" t="s">
        <v>80</v>
      </c>
      <c r="AV94" s="13" t="s">
        <v>80</v>
      </c>
      <c r="AW94" s="13" t="s">
        <v>33</v>
      </c>
      <c r="AX94" s="13" t="s">
        <v>72</v>
      </c>
      <c r="AY94" s="232" t="s">
        <v>113</v>
      </c>
    </row>
    <row r="95" s="12" customFormat="1">
      <c r="A95" s="12"/>
      <c r="B95" s="211"/>
      <c r="C95" s="212"/>
      <c r="D95" s="213" t="s">
        <v>121</v>
      </c>
      <c r="E95" s="214" t="s">
        <v>21</v>
      </c>
      <c r="F95" s="215" t="s">
        <v>126</v>
      </c>
      <c r="G95" s="212"/>
      <c r="H95" s="216">
        <v>10</v>
      </c>
      <c r="I95" s="217"/>
      <c r="J95" s="212"/>
      <c r="K95" s="212"/>
      <c r="L95" s="218"/>
      <c r="M95" s="219"/>
      <c r="N95" s="220"/>
      <c r="O95" s="220"/>
      <c r="P95" s="220"/>
      <c r="Q95" s="220"/>
      <c r="R95" s="220"/>
      <c r="S95" s="220"/>
      <c r="T95" s="221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2" t="s">
        <v>121</v>
      </c>
      <c r="AU95" s="222" t="s">
        <v>80</v>
      </c>
      <c r="AV95" s="12" t="s">
        <v>82</v>
      </c>
      <c r="AW95" s="12" t="s">
        <v>33</v>
      </c>
      <c r="AX95" s="12" t="s">
        <v>72</v>
      </c>
      <c r="AY95" s="222" t="s">
        <v>113</v>
      </c>
    </row>
    <row r="96" s="13" customFormat="1">
      <c r="A96" s="13"/>
      <c r="B96" s="223"/>
      <c r="C96" s="224"/>
      <c r="D96" s="213" t="s">
        <v>121</v>
      </c>
      <c r="E96" s="225" t="s">
        <v>21</v>
      </c>
      <c r="F96" s="226" t="s">
        <v>127</v>
      </c>
      <c r="G96" s="224"/>
      <c r="H96" s="225" t="s">
        <v>21</v>
      </c>
      <c r="I96" s="227"/>
      <c r="J96" s="224"/>
      <c r="K96" s="224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121</v>
      </c>
      <c r="AU96" s="232" t="s">
        <v>80</v>
      </c>
      <c r="AV96" s="13" t="s">
        <v>80</v>
      </c>
      <c r="AW96" s="13" t="s">
        <v>33</v>
      </c>
      <c r="AX96" s="13" t="s">
        <v>72</v>
      </c>
      <c r="AY96" s="232" t="s">
        <v>113</v>
      </c>
    </row>
    <row r="97" s="14" customFormat="1">
      <c r="A97" s="14"/>
      <c r="B97" s="233"/>
      <c r="C97" s="234"/>
      <c r="D97" s="213" t="s">
        <v>121</v>
      </c>
      <c r="E97" s="235" t="s">
        <v>21</v>
      </c>
      <c r="F97" s="236" t="s">
        <v>128</v>
      </c>
      <c r="G97" s="234"/>
      <c r="H97" s="237">
        <v>84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3" t="s">
        <v>121</v>
      </c>
      <c r="AU97" s="243" t="s">
        <v>80</v>
      </c>
      <c r="AV97" s="14" t="s">
        <v>119</v>
      </c>
      <c r="AW97" s="14" t="s">
        <v>33</v>
      </c>
      <c r="AX97" s="14" t="s">
        <v>80</v>
      </c>
      <c r="AY97" s="243" t="s">
        <v>113</v>
      </c>
    </row>
    <row r="98" s="2" customFormat="1" ht="21.75" customHeight="1">
      <c r="A98" s="40"/>
      <c r="B98" s="41"/>
      <c r="C98" s="244" t="s">
        <v>132</v>
      </c>
      <c r="D98" s="244" t="s">
        <v>133</v>
      </c>
      <c r="E98" s="245" t="s">
        <v>134</v>
      </c>
      <c r="F98" s="246" t="s">
        <v>135</v>
      </c>
      <c r="G98" s="247" t="s">
        <v>117</v>
      </c>
      <c r="H98" s="248">
        <v>71</v>
      </c>
      <c r="I98" s="249"/>
      <c r="J98" s="250">
        <f>ROUND(I98*H98,2)</f>
        <v>0</v>
      </c>
      <c r="K98" s="246" t="s">
        <v>118</v>
      </c>
      <c r="L98" s="251"/>
      <c r="M98" s="252" t="s">
        <v>21</v>
      </c>
      <c r="N98" s="253" t="s">
        <v>43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136</v>
      </c>
      <c r="AT98" s="209" t="s">
        <v>133</v>
      </c>
      <c r="AU98" s="209" t="s">
        <v>80</v>
      </c>
      <c r="AY98" s="19" t="s">
        <v>113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9" t="s">
        <v>80</v>
      </c>
      <c r="BK98" s="210">
        <f>ROUND(I98*H98,2)</f>
        <v>0</v>
      </c>
      <c r="BL98" s="19" t="s">
        <v>136</v>
      </c>
      <c r="BM98" s="209" t="s">
        <v>137</v>
      </c>
    </row>
    <row r="99" s="12" customFormat="1">
      <c r="A99" s="12"/>
      <c r="B99" s="211"/>
      <c r="C99" s="212"/>
      <c r="D99" s="213" t="s">
        <v>121</v>
      </c>
      <c r="E99" s="214" t="s">
        <v>21</v>
      </c>
      <c r="F99" s="215" t="s">
        <v>138</v>
      </c>
      <c r="G99" s="212"/>
      <c r="H99" s="216">
        <v>16</v>
      </c>
      <c r="I99" s="217"/>
      <c r="J99" s="212"/>
      <c r="K99" s="212"/>
      <c r="L99" s="218"/>
      <c r="M99" s="219"/>
      <c r="N99" s="220"/>
      <c r="O99" s="220"/>
      <c r="P99" s="220"/>
      <c r="Q99" s="220"/>
      <c r="R99" s="220"/>
      <c r="S99" s="220"/>
      <c r="T99" s="221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2" t="s">
        <v>121</v>
      </c>
      <c r="AU99" s="222" t="s">
        <v>80</v>
      </c>
      <c r="AV99" s="12" t="s">
        <v>82</v>
      </c>
      <c r="AW99" s="12" t="s">
        <v>33</v>
      </c>
      <c r="AX99" s="12" t="s">
        <v>72</v>
      </c>
      <c r="AY99" s="222" t="s">
        <v>113</v>
      </c>
    </row>
    <row r="100" s="13" customFormat="1">
      <c r="A100" s="13"/>
      <c r="B100" s="223"/>
      <c r="C100" s="224"/>
      <c r="D100" s="213" t="s">
        <v>121</v>
      </c>
      <c r="E100" s="225" t="s">
        <v>21</v>
      </c>
      <c r="F100" s="226" t="s">
        <v>123</v>
      </c>
      <c r="G100" s="224"/>
      <c r="H100" s="225" t="s">
        <v>21</v>
      </c>
      <c r="I100" s="227"/>
      <c r="J100" s="224"/>
      <c r="K100" s="224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121</v>
      </c>
      <c r="AU100" s="232" t="s">
        <v>80</v>
      </c>
      <c r="AV100" s="13" t="s">
        <v>80</v>
      </c>
      <c r="AW100" s="13" t="s">
        <v>33</v>
      </c>
      <c r="AX100" s="13" t="s">
        <v>72</v>
      </c>
      <c r="AY100" s="232" t="s">
        <v>113</v>
      </c>
    </row>
    <row r="101" s="12" customFormat="1">
      <c r="A101" s="12"/>
      <c r="B101" s="211"/>
      <c r="C101" s="212"/>
      <c r="D101" s="213" t="s">
        <v>121</v>
      </c>
      <c r="E101" s="214" t="s">
        <v>21</v>
      </c>
      <c r="F101" s="215" t="s">
        <v>124</v>
      </c>
      <c r="G101" s="212"/>
      <c r="H101" s="216">
        <v>45</v>
      </c>
      <c r="I101" s="217"/>
      <c r="J101" s="212"/>
      <c r="K101" s="212"/>
      <c r="L101" s="218"/>
      <c r="M101" s="219"/>
      <c r="N101" s="220"/>
      <c r="O101" s="220"/>
      <c r="P101" s="220"/>
      <c r="Q101" s="220"/>
      <c r="R101" s="220"/>
      <c r="S101" s="220"/>
      <c r="T101" s="221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2" t="s">
        <v>121</v>
      </c>
      <c r="AU101" s="222" t="s">
        <v>80</v>
      </c>
      <c r="AV101" s="12" t="s">
        <v>82</v>
      </c>
      <c r="AW101" s="12" t="s">
        <v>33</v>
      </c>
      <c r="AX101" s="12" t="s">
        <v>72</v>
      </c>
      <c r="AY101" s="222" t="s">
        <v>113</v>
      </c>
    </row>
    <row r="102" s="13" customFormat="1">
      <c r="A102" s="13"/>
      <c r="B102" s="223"/>
      <c r="C102" s="224"/>
      <c r="D102" s="213" t="s">
        <v>121</v>
      </c>
      <c r="E102" s="225" t="s">
        <v>21</v>
      </c>
      <c r="F102" s="226" t="s">
        <v>125</v>
      </c>
      <c r="G102" s="224"/>
      <c r="H102" s="225" t="s">
        <v>21</v>
      </c>
      <c r="I102" s="227"/>
      <c r="J102" s="224"/>
      <c r="K102" s="224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121</v>
      </c>
      <c r="AU102" s="232" t="s">
        <v>80</v>
      </c>
      <c r="AV102" s="13" t="s">
        <v>80</v>
      </c>
      <c r="AW102" s="13" t="s">
        <v>33</v>
      </c>
      <c r="AX102" s="13" t="s">
        <v>72</v>
      </c>
      <c r="AY102" s="232" t="s">
        <v>113</v>
      </c>
    </row>
    <row r="103" s="12" customFormat="1">
      <c r="A103" s="12"/>
      <c r="B103" s="211"/>
      <c r="C103" s="212"/>
      <c r="D103" s="213" t="s">
        <v>121</v>
      </c>
      <c r="E103" s="214" t="s">
        <v>21</v>
      </c>
      <c r="F103" s="215" t="s">
        <v>126</v>
      </c>
      <c r="G103" s="212"/>
      <c r="H103" s="216">
        <v>10</v>
      </c>
      <c r="I103" s="217"/>
      <c r="J103" s="212"/>
      <c r="K103" s="212"/>
      <c r="L103" s="218"/>
      <c r="M103" s="219"/>
      <c r="N103" s="220"/>
      <c r="O103" s="220"/>
      <c r="P103" s="220"/>
      <c r="Q103" s="220"/>
      <c r="R103" s="220"/>
      <c r="S103" s="220"/>
      <c r="T103" s="221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2" t="s">
        <v>121</v>
      </c>
      <c r="AU103" s="222" t="s">
        <v>80</v>
      </c>
      <c r="AV103" s="12" t="s">
        <v>82</v>
      </c>
      <c r="AW103" s="12" t="s">
        <v>33</v>
      </c>
      <c r="AX103" s="12" t="s">
        <v>72</v>
      </c>
      <c r="AY103" s="222" t="s">
        <v>113</v>
      </c>
    </row>
    <row r="104" s="13" customFormat="1">
      <c r="A104" s="13"/>
      <c r="B104" s="223"/>
      <c r="C104" s="224"/>
      <c r="D104" s="213" t="s">
        <v>121</v>
      </c>
      <c r="E104" s="225" t="s">
        <v>21</v>
      </c>
      <c r="F104" s="226" t="s">
        <v>127</v>
      </c>
      <c r="G104" s="224"/>
      <c r="H104" s="225" t="s">
        <v>21</v>
      </c>
      <c r="I104" s="227"/>
      <c r="J104" s="224"/>
      <c r="K104" s="224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121</v>
      </c>
      <c r="AU104" s="232" t="s">
        <v>80</v>
      </c>
      <c r="AV104" s="13" t="s">
        <v>80</v>
      </c>
      <c r="AW104" s="13" t="s">
        <v>33</v>
      </c>
      <c r="AX104" s="13" t="s">
        <v>72</v>
      </c>
      <c r="AY104" s="232" t="s">
        <v>113</v>
      </c>
    </row>
    <row r="105" s="14" customFormat="1">
      <c r="A105" s="14"/>
      <c r="B105" s="233"/>
      <c r="C105" s="234"/>
      <c r="D105" s="213" t="s">
        <v>121</v>
      </c>
      <c r="E105" s="235" t="s">
        <v>21</v>
      </c>
      <c r="F105" s="236" t="s">
        <v>128</v>
      </c>
      <c r="G105" s="234"/>
      <c r="H105" s="237">
        <v>71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3" t="s">
        <v>121</v>
      </c>
      <c r="AU105" s="243" t="s">
        <v>80</v>
      </c>
      <c r="AV105" s="14" t="s">
        <v>119</v>
      </c>
      <c r="AW105" s="14" t="s">
        <v>33</v>
      </c>
      <c r="AX105" s="14" t="s">
        <v>80</v>
      </c>
      <c r="AY105" s="243" t="s">
        <v>113</v>
      </c>
    </row>
    <row r="106" s="2" customFormat="1" ht="21.75" customHeight="1">
      <c r="A106" s="40"/>
      <c r="B106" s="41"/>
      <c r="C106" s="244" t="s">
        <v>119</v>
      </c>
      <c r="D106" s="244" t="s">
        <v>133</v>
      </c>
      <c r="E106" s="245" t="s">
        <v>139</v>
      </c>
      <c r="F106" s="246" t="s">
        <v>140</v>
      </c>
      <c r="G106" s="247" t="s">
        <v>117</v>
      </c>
      <c r="H106" s="248">
        <v>1</v>
      </c>
      <c r="I106" s="249"/>
      <c r="J106" s="250">
        <f>ROUND(I106*H106,2)</f>
        <v>0</v>
      </c>
      <c r="K106" s="246" t="s">
        <v>118</v>
      </c>
      <c r="L106" s="251"/>
      <c r="M106" s="252" t="s">
        <v>21</v>
      </c>
      <c r="N106" s="253" t="s">
        <v>43</v>
      </c>
      <c r="O106" s="86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09" t="s">
        <v>136</v>
      </c>
      <c r="AT106" s="209" t="s">
        <v>133</v>
      </c>
      <c r="AU106" s="209" t="s">
        <v>80</v>
      </c>
      <c r="AY106" s="19" t="s">
        <v>113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9" t="s">
        <v>80</v>
      </c>
      <c r="BK106" s="210">
        <f>ROUND(I106*H106,2)</f>
        <v>0</v>
      </c>
      <c r="BL106" s="19" t="s">
        <v>136</v>
      </c>
      <c r="BM106" s="209" t="s">
        <v>141</v>
      </c>
    </row>
    <row r="107" s="12" customFormat="1">
      <c r="A107" s="12"/>
      <c r="B107" s="211"/>
      <c r="C107" s="212"/>
      <c r="D107" s="213" t="s">
        <v>121</v>
      </c>
      <c r="E107" s="214" t="s">
        <v>21</v>
      </c>
      <c r="F107" s="215" t="s">
        <v>80</v>
      </c>
      <c r="G107" s="212"/>
      <c r="H107" s="216">
        <v>1</v>
      </c>
      <c r="I107" s="217"/>
      <c r="J107" s="212"/>
      <c r="K107" s="212"/>
      <c r="L107" s="218"/>
      <c r="M107" s="219"/>
      <c r="N107" s="220"/>
      <c r="O107" s="220"/>
      <c r="P107" s="220"/>
      <c r="Q107" s="220"/>
      <c r="R107" s="220"/>
      <c r="S107" s="220"/>
      <c r="T107" s="221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2" t="s">
        <v>121</v>
      </c>
      <c r="AU107" s="222" t="s">
        <v>80</v>
      </c>
      <c r="AV107" s="12" t="s">
        <v>82</v>
      </c>
      <c r="AW107" s="12" t="s">
        <v>33</v>
      </c>
      <c r="AX107" s="12" t="s">
        <v>72</v>
      </c>
      <c r="AY107" s="222" t="s">
        <v>113</v>
      </c>
    </row>
    <row r="108" s="13" customFormat="1">
      <c r="A108" s="13"/>
      <c r="B108" s="223"/>
      <c r="C108" s="224"/>
      <c r="D108" s="213" t="s">
        <v>121</v>
      </c>
      <c r="E108" s="225" t="s">
        <v>21</v>
      </c>
      <c r="F108" s="226" t="s">
        <v>123</v>
      </c>
      <c r="G108" s="224"/>
      <c r="H108" s="225" t="s">
        <v>21</v>
      </c>
      <c r="I108" s="227"/>
      <c r="J108" s="224"/>
      <c r="K108" s="224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121</v>
      </c>
      <c r="AU108" s="232" t="s">
        <v>80</v>
      </c>
      <c r="AV108" s="13" t="s">
        <v>80</v>
      </c>
      <c r="AW108" s="13" t="s">
        <v>33</v>
      </c>
      <c r="AX108" s="13" t="s">
        <v>72</v>
      </c>
      <c r="AY108" s="232" t="s">
        <v>113</v>
      </c>
    </row>
    <row r="109" s="14" customFormat="1">
      <c r="A109" s="14"/>
      <c r="B109" s="233"/>
      <c r="C109" s="234"/>
      <c r="D109" s="213" t="s">
        <v>121</v>
      </c>
      <c r="E109" s="235" t="s">
        <v>21</v>
      </c>
      <c r="F109" s="236" t="s">
        <v>128</v>
      </c>
      <c r="G109" s="234"/>
      <c r="H109" s="237">
        <v>1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3" t="s">
        <v>121</v>
      </c>
      <c r="AU109" s="243" t="s">
        <v>80</v>
      </c>
      <c r="AV109" s="14" t="s">
        <v>119</v>
      </c>
      <c r="AW109" s="14" t="s">
        <v>33</v>
      </c>
      <c r="AX109" s="14" t="s">
        <v>80</v>
      </c>
      <c r="AY109" s="243" t="s">
        <v>113</v>
      </c>
    </row>
    <row r="110" s="2" customFormat="1" ht="21.75" customHeight="1">
      <c r="A110" s="40"/>
      <c r="B110" s="41"/>
      <c r="C110" s="244" t="s">
        <v>142</v>
      </c>
      <c r="D110" s="244" t="s">
        <v>133</v>
      </c>
      <c r="E110" s="245" t="s">
        <v>143</v>
      </c>
      <c r="F110" s="246" t="s">
        <v>144</v>
      </c>
      <c r="G110" s="247" t="s">
        <v>117</v>
      </c>
      <c r="H110" s="248">
        <v>12</v>
      </c>
      <c r="I110" s="249"/>
      <c r="J110" s="250">
        <f>ROUND(I110*H110,2)</f>
        <v>0</v>
      </c>
      <c r="K110" s="246" t="s">
        <v>118</v>
      </c>
      <c r="L110" s="251"/>
      <c r="M110" s="252" t="s">
        <v>21</v>
      </c>
      <c r="N110" s="253" t="s">
        <v>43</v>
      </c>
      <c r="O110" s="86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09" t="s">
        <v>136</v>
      </c>
      <c r="AT110" s="209" t="s">
        <v>133</v>
      </c>
      <c r="AU110" s="209" t="s">
        <v>80</v>
      </c>
      <c r="AY110" s="19" t="s">
        <v>113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9" t="s">
        <v>80</v>
      </c>
      <c r="BK110" s="210">
        <f>ROUND(I110*H110,2)</f>
        <v>0</v>
      </c>
      <c r="BL110" s="19" t="s">
        <v>136</v>
      </c>
      <c r="BM110" s="209" t="s">
        <v>145</v>
      </c>
    </row>
    <row r="111" s="12" customFormat="1">
      <c r="A111" s="12"/>
      <c r="B111" s="211"/>
      <c r="C111" s="212"/>
      <c r="D111" s="213" t="s">
        <v>121</v>
      </c>
      <c r="E111" s="214" t="s">
        <v>21</v>
      </c>
      <c r="F111" s="215" t="s">
        <v>8</v>
      </c>
      <c r="G111" s="212"/>
      <c r="H111" s="216">
        <v>12</v>
      </c>
      <c r="I111" s="217"/>
      <c r="J111" s="212"/>
      <c r="K111" s="212"/>
      <c r="L111" s="218"/>
      <c r="M111" s="219"/>
      <c r="N111" s="220"/>
      <c r="O111" s="220"/>
      <c r="P111" s="220"/>
      <c r="Q111" s="220"/>
      <c r="R111" s="220"/>
      <c r="S111" s="220"/>
      <c r="T111" s="221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2" t="s">
        <v>121</v>
      </c>
      <c r="AU111" s="222" t="s">
        <v>80</v>
      </c>
      <c r="AV111" s="12" t="s">
        <v>82</v>
      </c>
      <c r="AW111" s="12" t="s">
        <v>33</v>
      </c>
      <c r="AX111" s="12" t="s">
        <v>72</v>
      </c>
      <c r="AY111" s="222" t="s">
        <v>113</v>
      </c>
    </row>
    <row r="112" s="13" customFormat="1">
      <c r="A112" s="13"/>
      <c r="B112" s="223"/>
      <c r="C112" s="224"/>
      <c r="D112" s="213" t="s">
        <v>121</v>
      </c>
      <c r="E112" s="225" t="s">
        <v>21</v>
      </c>
      <c r="F112" s="226" t="s">
        <v>123</v>
      </c>
      <c r="G112" s="224"/>
      <c r="H112" s="225" t="s">
        <v>21</v>
      </c>
      <c r="I112" s="227"/>
      <c r="J112" s="224"/>
      <c r="K112" s="224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121</v>
      </c>
      <c r="AU112" s="232" t="s">
        <v>80</v>
      </c>
      <c r="AV112" s="13" t="s">
        <v>80</v>
      </c>
      <c r="AW112" s="13" t="s">
        <v>33</v>
      </c>
      <c r="AX112" s="13" t="s">
        <v>72</v>
      </c>
      <c r="AY112" s="232" t="s">
        <v>113</v>
      </c>
    </row>
    <row r="113" s="14" customFormat="1">
      <c r="A113" s="14"/>
      <c r="B113" s="233"/>
      <c r="C113" s="234"/>
      <c r="D113" s="213" t="s">
        <v>121</v>
      </c>
      <c r="E113" s="235" t="s">
        <v>21</v>
      </c>
      <c r="F113" s="236" t="s">
        <v>128</v>
      </c>
      <c r="G113" s="234"/>
      <c r="H113" s="237">
        <v>12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3" t="s">
        <v>121</v>
      </c>
      <c r="AU113" s="243" t="s">
        <v>80</v>
      </c>
      <c r="AV113" s="14" t="s">
        <v>119</v>
      </c>
      <c r="AW113" s="14" t="s">
        <v>33</v>
      </c>
      <c r="AX113" s="14" t="s">
        <v>80</v>
      </c>
      <c r="AY113" s="243" t="s">
        <v>113</v>
      </c>
    </row>
    <row r="114" s="2" customFormat="1" ht="21.75" customHeight="1">
      <c r="A114" s="40"/>
      <c r="B114" s="41"/>
      <c r="C114" s="244" t="s">
        <v>146</v>
      </c>
      <c r="D114" s="244" t="s">
        <v>133</v>
      </c>
      <c r="E114" s="245" t="s">
        <v>147</v>
      </c>
      <c r="F114" s="246" t="s">
        <v>148</v>
      </c>
      <c r="G114" s="247" t="s">
        <v>117</v>
      </c>
      <c r="H114" s="248">
        <v>15</v>
      </c>
      <c r="I114" s="249"/>
      <c r="J114" s="250">
        <f>ROUND(I114*H114,2)</f>
        <v>0</v>
      </c>
      <c r="K114" s="246" t="s">
        <v>118</v>
      </c>
      <c r="L114" s="251"/>
      <c r="M114" s="252" t="s">
        <v>21</v>
      </c>
      <c r="N114" s="253" t="s">
        <v>43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136</v>
      </c>
      <c r="AT114" s="209" t="s">
        <v>133</v>
      </c>
      <c r="AU114" s="209" t="s">
        <v>80</v>
      </c>
      <c r="AY114" s="19" t="s">
        <v>113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9" t="s">
        <v>80</v>
      </c>
      <c r="BK114" s="210">
        <f>ROUND(I114*H114,2)</f>
        <v>0</v>
      </c>
      <c r="BL114" s="19" t="s">
        <v>136</v>
      </c>
      <c r="BM114" s="209" t="s">
        <v>149</v>
      </c>
    </row>
    <row r="115" s="2" customFormat="1" ht="24.15" customHeight="1">
      <c r="A115" s="40"/>
      <c r="B115" s="41"/>
      <c r="C115" s="198" t="s">
        <v>150</v>
      </c>
      <c r="D115" s="198" t="s">
        <v>114</v>
      </c>
      <c r="E115" s="199" t="s">
        <v>151</v>
      </c>
      <c r="F115" s="200" t="s">
        <v>152</v>
      </c>
      <c r="G115" s="201" t="s">
        <v>117</v>
      </c>
      <c r="H115" s="202">
        <v>84</v>
      </c>
      <c r="I115" s="203"/>
      <c r="J115" s="204">
        <f>ROUND(I115*H115,2)</f>
        <v>0</v>
      </c>
      <c r="K115" s="200" t="s">
        <v>118</v>
      </c>
      <c r="L115" s="46"/>
      <c r="M115" s="205" t="s">
        <v>21</v>
      </c>
      <c r="N115" s="206" t="s">
        <v>43</v>
      </c>
      <c r="O115" s="86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09" t="s">
        <v>119</v>
      </c>
      <c r="AT115" s="209" t="s">
        <v>114</v>
      </c>
      <c r="AU115" s="209" t="s">
        <v>80</v>
      </c>
      <c r="AY115" s="19" t="s">
        <v>113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80</v>
      </c>
      <c r="BK115" s="210">
        <f>ROUND(I115*H115,2)</f>
        <v>0</v>
      </c>
      <c r="BL115" s="19" t="s">
        <v>119</v>
      </c>
      <c r="BM115" s="209" t="s">
        <v>153</v>
      </c>
    </row>
    <row r="116" s="12" customFormat="1">
      <c r="A116" s="12"/>
      <c r="B116" s="211"/>
      <c r="C116" s="212"/>
      <c r="D116" s="213" t="s">
        <v>121</v>
      </c>
      <c r="E116" s="214" t="s">
        <v>21</v>
      </c>
      <c r="F116" s="215" t="s">
        <v>82</v>
      </c>
      <c r="G116" s="212"/>
      <c r="H116" s="216">
        <v>2</v>
      </c>
      <c r="I116" s="217"/>
      <c r="J116" s="212"/>
      <c r="K116" s="212"/>
      <c r="L116" s="218"/>
      <c r="M116" s="219"/>
      <c r="N116" s="220"/>
      <c r="O116" s="220"/>
      <c r="P116" s="220"/>
      <c r="Q116" s="220"/>
      <c r="R116" s="220"/>
      <c r="S116" s="220"/>
      <c r="T116" s="221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2" t="s">
        <v>121</v>
      </c>
      <c r="AU116" s="222" t="s">
        <v>80</v>
      </c>
      <c r="AV116" s="12" t="s">
        <v>82</v>
      </c>
      <c r="AW116" s="12" t="s">
        <v>33</v>
      </c>
      <c r="AX116" s="12" t="s">
        <v>72</v>
      </c>
      <c r="AY116" s="222" t="s">
        <v>113</v>
      </c>
    </row>
    <row r="117" s="13" customFormat="1">
      <c r="A117" s="13"/>
      <c r="B117" s="223"/>
      <c r="C117" s="224"/>
      <c r="D117" s="213" t="s">
        <v>121</v>
      </c>
      <c r="E117" s="225" t="s">
        <v>21</v>
      </c>
      <c r="F117" s="226" t="s">
        <v>123</v>
      </c>
      <c r="G117" s="224"/>
      <c r="H117" s="225" t="s">
        <v>21</v>
      </c>
      <c r="I117" s="227"/>
      <c r="J117" s="224"/>
      <c r="K117" s="224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121</v>
      </c>
      <c r="AU117" s="232" t="s">
        <v>80</v>
      </c>
      <c r="AV117" s="13" t="s">
        <v>80</v>
      </c>
      <c r="AW117" s="13" t="s">
        <v>33</v>
      </c>
      <c r="AX117" s="13" t="s">
        <v>72</v>
      </c>
      <c r="AY117" s="232" t="s">
        <v>113</v>
      </c>
    </row>
    <row r="118" s="12" customFormat="1">
      <c r="A118" s="12"/>
      <c r="B118" s="211"/>
      <c r="C118" s="212"/>
      <c r="D118" s="213" t="s">
        <v>121</v>
      </c>
      <c r="E118" s="214" t="s">
        <v>21</v>
      </c>
      <c r="F118" s="215" t="s">
        <v>154</v>
      </c>
      <c r="G118" s="212"/>
      <c r="H118" s="216">
        <v>62</v>
      </c>
      <c r="I118" s="217"/>
      <c r="J118" s="212"/>
      <c r="K118" s="212"/>
      <c r="L118" s="218"/>
      <c r="M118" s="219"/>
      <c r="N118" s="220"/>
      <c r="O118" s="220"/>
      <c r="P118" s="220"/>
      <c r="Q118" s="220"/>
      <c r="R118" s="220"/>
      <c r="S118" s="220"/>
      <c r="T118" s="221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2" t="s">
        <v>121</v>
      </c>
      <c r="AU118" s="222" t="s">
        <v>80</v>
      </c>
      <c r="AV118" s="12" t="s">
        <v>82</v>
      </c>
      <c r="AW118" s="12" t="s">
        <v>33</v>
      </c>
      <c r="AX118" s="12" t="s">
        <v>72</v>
      </c>
      <c r="AY118" s="222" t="s">
        <v>113</v>
      </c>
    </row>
    <row r="119" s="13" customFormat="1">
      <c r="A119" s="13"/>
      <c r="B119" s="223"/>
      <c r="C119" s="224"/>
      <c r="D119" s="213" t="s">
        <v>121</v>
      </c>
      <c r="E119" s="225" t="s">
        <v>21</v>
      </c>
      <c r="F119" s="226" t="s">
        <v>125</v>
      </c>
      <c r="G119" s="224"/>
      <c r="H119" s="225" t="s">
        <v>21</v>
      </c>
      <c r="I119" s="227"/>
      <c r="J119" s="224"/>
      <c r="K119" s="224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121</v>
      </c>
      <c r="AU119" s="232" t="s">
        <v>80</v>
      </c>
      <c r="AV119" s="13" t="s">
        <v>80</v>
      </c>
      <c r="AW119" s="13" t="s">
        <v>33</v>
      </c>
      <c r="AX119" s="13" t="s">
        <v>72</v>
      </c>
      <c r="AY119" s="232" t="s">
        <v>113</v>
      </c>
    </row>
    <row r="120" s="12" customFormat="1">
      <c r="A120" s="12"/>
      <c r="B120" s="211"/>
      <c r="C120" s="212"/>
      <c r="D120" s="213" t="s">
        <v>121</v>
      </c>
      <c r="E120" s="214" t="s">
        <v>21</v>
      </c>
      <c r="F120" s="215" t="s">
        <v>155</v>
      </c>
      <c r="G120" s="212"/>
      <c r="H120" s="216">
        <v>20</v>
      </c>
      <c r="I120" s="217"/>
      <c r="J120" s="212"/>
      <c r="K120" s="212"/>
      <c r="L120" s="218"/>
      <c r="M120" s="219"/>
      <c r="N120" s="220"/>
      <c r="O120" s="220"/>
      <c r="P120" s="220"/>
      <c r="Q120" s="220"/>
      <c r="R120" s="220"/>
      <c r="S120" s="220"/>
      <c r="T120" s="221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2" t="s">
        <v>121</v>
      </c>
      <c r="AU120" s="222" t="s">
        <v>80</v>
      </c>
      <c r="AV120" s="12" t="s">
        <v>82</v>
      </c>
      <c r="AW120" s="12" t="s">
        <v>33</v>
      </c>
      <c r="AX120" s="12" t="s">
        <v>72</v>
      </c>
      <c r="AY120" s="222" t="s">
        <v>113</v>
      </c>
    </row>
    <row r="121" s="13" customFormat="1">
      <c r="A121" s="13"/>
      <c r="B121" s="223"/>
      <c r="C121" s="224"/>
      <c r="D121" s="213" t="s">
        <v>121</v>
      </c>
      <c r="E121" s="225" t="s">
        <v>21</v>
      </c>
      <c r="F121" s="226" t="s">
        <v>127</v>
      </c>
      <c r="G121" s="224"/>
      <c r="H121" s="225" t="s">
        <v>21</v>
      </c>
      <c r="I121" s="227"/>
      <c r="J121" s="224"/>
      <c r="K121" s="224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121</v>
      </c>
      <c r="AU121" s="232" t="s">
        <v>80</v>
      </c>
      <c r="AV121" s="13" t="s">
        <v>80</v>
      </c>
      <c r="AW121" s="13" t="s">
        <v>33</v>
      </c>
      <c r="AX121" s="13" t="s">
        <v>72</v>
      </c>
      <c r="AY121" s="232" t="s">
        <v>113</v>
      </c>
    </row>
    <row r="122" s="14" customFormat="1">
      <c r="A122" s="14"/>
      <c r="B122" s="233"/>
      <c r="C122" s="234"/>
      <c r="D122" s="213" t="s">
        <v>121</v>
      </c>
      <c r="E122" s="235" t="s">
        <v>21</v>
      </c>
      <c r="F122" s="236" t="s">
        <v>128</v>
      </c>
      <c r="G122" s="234"/>
      <c r="H122" s="237">
        <v>84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3" t="s">
        <v>121</v>
      </c>
      <c r="AU122" s="243" t="s">
        <v>80</v>
      </c>
      <c r="AV122" s="14" t="s">
        <v>119</v>
      </c>
      <c r="AW122" s="14" t="s">
        <v>33</v>
      </c>
      <c r="AX122" s="14" t="s">
        <v>80</v>
      </c>
      <c r="AY122" s="243" t="s">
        <v>113</v>
      </c>
    </row>
    <row r="123" s="2" customFormat="1" ht="62.7" customHeight="1">
      <c r="A123" s="40"/>
      <c r="B123" s="41"/>
      <c r="C123" s="198" t="s">
        <v>156</v>
      </c>
      <c r="D123" s="198" t="s">
        <v>114</v>
      </c>
      <c r="E123" s="199" t="s">
        <v>157</v>
      </c>
      <c r="F123" s="200" t="s">
        <v>158</v>
      </c>
      <c r="G123" s="201" t="s">
        <v>117</v>
      </c>
      <c r="H123" s="202">
        <v>84</v>
      </c>
      <c r="I123" s="203"/>
      <c r="J123" s="204">
        <f>ROUND(I123*H123,2)</f>
        <v>0</v>
      </c>
      <c r="K123" s="200" t="s">
        <v>118</v>
      </c>
      <c r="L123" s="46"/>
      <c r="M123" s="205" t="s">
        <v>21</v>
      </c>
      <c r="N123" s="206" t="s">
        <v>43</v>
      </c>
      <c r="O123" s="86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09" t="s">
        <v>119</v>
      </c>
      <c r="AT123" s="209" t="s">
        <v>114</v>
      </c>
      <c r="AU123" s="209" t="s">
        <v>80</v>
      </c>
      <c r="AY123" s="19" t="s">
        <v>113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9" t="s">
        <v>80</v>
      </c>
      <c r="BK123" s="210">
        <f>ROUND(I123*H123,2)</f>
        <v>0</v>
      </c>
      <c r="BL123" s="19" t="s">
        <v>119</v>
      </c>
      <c r="BM123" s="209" t="s">
        <v>159</v>
      </c>
    </row>
    <row r="124" s="12" customFormat="1">
      <c r="A124" s="12"/>
      <c r="B124" s="211"/>
      <c r="C124" s="212"/>
      <c r="D124" s="213" t="s">
        <v>121</v>
      </c>
      <c r="E124" s="214" t="s">
        <v>21</v>
      </c>
      <c r="F124" s="215" t="s">
        <v>82</v>
      </c>
      <c r="G124" s="212"/>
      <c r="H124" s="216">
        <v>2</v>
      </c>
      <c r="I124" s="217"/>
      <c r="J124" s="212"/>
      <c r="K124" s="212"/>
      <c r="L124" s="218"/>
      <c r="M124" s="219"/>
      <c r="N124" s="220"/>
      <c r="O124" s="220"/>
      <c r="P124" s="220"/>
      <c r="Q124" s="220"/>
      <c r="R124" s="220"/>
      <c r="S124" s="220"/>
      <c r="T124" s="221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2" t="s">
        <v>121</v>
      </c>
      <c r="AU124" s="222" t="s">
        <v>80</v>
      </c>
      <c r="AV124" s="12" t="s">
        <v>82</v>
      </c>
      <c r="AW124" s="12" t="s">
        <v>33</v>
      </c>
      <c r="AX124" s="12" t="s">
        <v>72</v>
      </c>
      <c r="AY124" s="222" t="s">
        <v>113</v>
      </c>
    </row>
    <row r="125" s="13" customFormat="1">
      <c r="A125" s="13"/>
      <c r="B125" s="223"/>
      <c r="C125" s="224"/>
      <c r="D125" s="213" t="s">
        <v>121</v>
      </c>
      <c r="E125" s="225" t="s">
        <v>21</v>
      </c>
      <c r="F125" s="226" t="s">
        <v>123</v>
      </c>
      <c r="G125" s="224"/>
      <c r="H125" s="225" t="s">
        <v>21</v>
      </c>
      <c r="I125" s="227"/>
      <c r="J125" s="224"/>
      <c r="K125" s="224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121</v>
      </c>
      <c r="AU125" s="232" t="s">
        <v>80</v>
      </c>
      <c r="AV125" s="13" t="s">
        <v>80</v>
      </c>
      <c r="AW125" s="13" t="s">
        <v>33</v>
      </c>
      <c r="AX125" s="13" t="s">
        <v>72</v>
      </c>
      <c r="AY125" s="232" t="s">
        <v>113</v>
      </c>
    </row>
    <row r="126" s="12" customFormat="1">
      <c r="A126" s="12"/>
      <c r="B126" s="211"/>
      <c r="C126" s="212"/>
      <c r="D126" s="213" t="s">
        <v>121</v>
      </c>
      <c r="E126" s="214" t="s">
        <v>21</v>
      </c>
      <c r="F126" s="215" t="s">
        <v>154</v>
      </c>
      <c r="G126" s="212"/>
      <c r="H126" s="216">
        <v>62</v>
      </c>
      <c r="I126" s="217"/>
      <c r="J126" s="212"/>
      <c r="K126" s="212"/>
      <c r="L126" s="218"/>
      <c r="M126" s="219"/>
      <c r="N126" s="220"/>
      <c r="O126" s="220"/>
      <c r="P126" s="220"/>
      <c r="Q126" s="220"/>
      <c r="R126" s="220"/>
      <c r="S126" s="220"/>
      <c r="T126" s="22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2" t="s">
        <v>121</v>
      </c>
      <c r="AU126" s="222" t="s">
        <v>80</v>
      </c>
      <c r="AV126" s="12" t="s">
        <v>82</v>
      </c>
      <c r="AW126" s="12" t="s">
        <v>33</v>
      </c>
      <c r="AX126" s="12" t="s">
        <v>72</v>
      </c>
      <c r="AY126" s="222" t="s">
        <v>113</v>
      </c>
    </row>
    <row r="127" s="13" customFormat="1">
      <c r="A127" s="13"/>
      <c r="B127" s="223"/>
      <c r="C127" s="224"/>
      <c r="D127" s="213" t="s">
        <v>121</v>
      </c>
      <c r="E127" s="225" t="s">
        <v>21</v>
      </c>
      <c r="F127" s="226" t="s">
        <v>125</v>
      </c>
      <c r="G127" s="224"/>
      <c r="H127" s="225" t="s">
        <v>21</v>
      </c>
      <c r="I127" s="227"/>
      <c r="J127" s="224"/>
      <c r="K127" s="224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121</v>
      </c>
      <c r="AU127" s="232" t="s">
        <v>80</v>
      </c>
      <c r="AV127" s="13" t="s">
        <v>80</v>
      </c>
      <c r="AW127" s="13" t="s">
        <v>33</v>
      </c>
      <c r="AX127" s="13" t="s">
        <v>72</v>
      </c>
      <c r="AY127" s="232" t="s">
        <v>113</v>
      </c>
    </row>
    <row r="128" s="12" customFormat="1">
      <c r="A128" s="12"/>
      <c r="B128" s="211"/>
      <c r="C128" s="212"/>
      <c r="D128" s="213" t="s">
        <v>121</v>
      </c>
      <c r="E128" s="214" t="s">
        <v>21</v>
      </c>
      <c r="F128" s="215" t="s">
        <v>155</v>
      </c>
      <c r="G128" s="212"/>
      <c r="H128" s="216">
        <v>20</v>
      </c>
      <c r="I128" s="217"/>
      <c r="J128" s="212"/>
      <c r="K128" s="212"/>
      <c r="L128" s="218"/>
      <c r="M128" s="219"/>
      <c r="N128" s="220"/>
      <c r="O128" s="220"/>
      <c r="P128" s="220"/>
      <c r="Q128" s="220"/>
      <c r="R128" s="220"/>
      <c r="S128" s="220"/>
      <c r="T128" s="22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2" t="s">
        <v>121</v>
      </c>
      <c r="AU128" s="222" t="s">
        <v>80</v>
      </c>
      <c r="AV128" s="12" t="s">
        <v>82</v>
      </c>
      <c r="AW128" s="12" t="s">
        <v>33</v>
      </c>
      <c r="AX128" s="12" t="s">
        <v>72</v>
      </c>
      <c r="AY128" s="222" t="s">
        <v>113</v>
      </c>
    </row>
    <row r="129" s="13" customFormat="1">
      <c r="A129" s="13"/>
      <c r="B129" s="223"/>
      <c r="C129" s="224"/>
      <c r="D129" s="213" t="s">
        <v>121</v>
      </c>
      <c r="E129" s="225" t="s">
        <v>21</v>
      </c>
      <c r="F129" s="226" t="s">
        <v>127</v>
      </c>
      <c r="G129" s="224"/>
      <c r="H129" s="225" t="s">
        <v>21</v>
      </c>
      <c r="I129" s="227"/>
      <c r="J129" s="224"/>
      <c r="K129" s="224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121</v>
      </c>
      <c r="AU129" s="232" t="s">
        <v>80</v>
      </c>
      <c r="AV129" s="13" t="s">
        <v>80</v>
      </c>
      <c r="AW129" s="13" t="s">
        <v>33</v>
      </c>
      <c r="AX129" s="13" t="s">
        <v>72</v>
      </c>
      <c r="AY129" s="232" t="s">
        <v>113</v>
      </c>
    </row>
    <row r="130" s="14" customFormat="1">
      <c r="A130" s="14"/>
      <c r="B130" s="233"/>
      <c r="C130" s="234"/>
      <c r="D130" s="213" t="s">
        <v>121</v>
      </c>
      <c r="E130" s="235" t="s">
        <v>21</v>
      </c>
      <c r="F130" s="236" t="s">
        <v>128</v>
      </c>
      <c r="G130" s="234"/>
      <c r="H130" s="237">
        <v>84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121</v>
      </c>
      <c r="AU130" s="243" t="s">
        <v>80</v>
      </c>
      <c r="AV130" s="14" t="s">
        <v>119</v>
      </c>
      <c r="AW130" s="14" t="s">
        <v>33</v>
      </c>
      <c r="AX130" s="14" t="s">
        <v>80</v>
      </c>
      <c r="AY130" s="243" t="s">
        <v>113</v>
      </c>
    </row>
    <row r="131" s="2" customFormat="1" ht="16.5" customHeight="1">
      <c r="A131" s="40"/>
      <c r="B131" s="41"/>
      <c r="C131" s="244" t="s">
        <v>160</v>
      </c>
      <c r="D131" s="244" t="s">
        <v>133</v>
      </c>
      <c r="E131" s="245" t="s">
        <v>161</v>
      </c>
      <c r="F131" s="246" t="s">
        <v>162</v>
      </c>
      <c r="G131" s="247" t="s">
        <v>117</v>
      </c>
      <c r="H131" s="248">
        <v>84</v>
      </c>
      <c r="I131" s="249"/>
      <c r="J131" s="250">
        <f>ROUND(I131*H131,2)</f>
        <v>0</v>
      </c>
      <c r="K131" s="246" t="s">
        <v>118</v>
      </c>
      <c r="L131" s="251"/>
      <c r="M131" s="252" t="s">
        <v>21</v>
      </c>
      <c r="N131" s="253" t="s">
        <v>43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136</v>
      </c>
      <c r="AT131" s="209" t="s">
        <v>133</v>
      </c>
      <c r="AU131" s="209" t="s">
        <v>80</v>
      </c>
      <c r="AY131" s="19" t="s">
        <v>113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80</v>
      </c>
      <c r="BK131" s="210">
        <f>ROUND(I131*H131,2)</f>
        <v>0</v>
      </c>
      <c r="BL131" s="19" t="s">
        <v>136</v>
      </c>
      <c r="BM131" s="209" t="s">
        <v>163</v>
      </c>
    </row>
    <row r="132" s="12" customFormat="1">
      <c r="A132" s="12"/>
      <c r="B132" s="211"/>
      <c r="C132" s="212"/>
      <c r="D132" s="213" t="s">
        <v>121</v>
      </c>
      <c r="E132" s="214" t="s">
        <v>21</v>
      </c>
      <c r="F132" s="215" t="s">
        <v>82</v>
      </c>
      <c r="G132" s="212"/>
      <c r="H132" s="216">
        <v>2</v>
      </c>
      <c r="I132" s="217"/>
      <c r="J132" s="212"/>
      <c r="K132" s="212"/>
      <c r="L132" s="218"/>
      <c r="M132" s="219"/>
      <c r="N132" s="220"/>
      <c r="O132" s="220"/>
      <c r="P132" s="220"/>
      <c r="Q132" s="220"/>
      <c r="R132" s="220"/>
      <c r="S132" s="220"/>
      <c r="T132" s="22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2" t="s">
        <v>121</v>
      </c>
      <c r="AU132" s="222" t="s">
        <v>80</v>
      </c>
      <c r="AV132" s="12" t="s">
        <v>82</v>
      </c>
      <c r="AW132" s="12" t="s">
        <v>33</v>
      </c>
      <c r="AX132" s="12" t="s">
        <v>72</v>
      </c>
      <c r="AY132" s="222" t="s">
        <v>113</v>
      </c>
    </row>
    <row r="133" s="13" customFormat="1">
      <c r="A133" s="13"/>
      <c r="B133" s="223"/>
      <c r="C133" s="224"/>
      <c r="D133" s="213" t="s">
        <v>121</v>
      </c>
      <c r="E133" s="225" t="s">
        <v>21</v>
      </c>
      <c r="F133" s="226" t="s">
        <v>123</v>
      </c>
      <c r="G133" s="224"/>
      <c r="H133" s="225" t="s">
        <v>21</v>
      </c>
      <c r="I133" s="227"/>
      <c r="J133" s="224"/>
      <c r="K133" s="224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121</v>
      </c>
      <c r="AU133" s="232" t="s">
        <v>80</v>
      </c>
      <c r="AV133" s="13" t="s">
        <v>80</v>
      </c>
      <c r="AW133" s="13" t="s">
        <v>33</v>
      </c>
      <c r="AX133" s="13" t="s">
        <v>72</v>
      </c>
      <c r="AY133" s="232" t="s">
        <v>113</v>
      </c>
    </row>
    <row r="134" s="12" customFormat="1">
      <c r="A134" s="12"/>
      <c r="B134" s="211"/>
      <c r="C134" s="212"/>
      <c r="D134" s="213" t="s">
        <v>121</v>
      </c>
      <c r="E134" s="214" t="s">
        <v>21</v>
      </c>
      <c r="F134" s="215" t="s">
        <v>154</v>
      </c>
      <c r="G134" s="212"/>
      <c r="H134" s="216">
        <v>62</v>
      </c>
      <c r="I134" s="217"/>
      <c r="J134" s="212"/>
      <c r="K134" s="212"/>
      <c r="L134" s="218"/>
      <c r="M134" s="219"/>
      <c r="N134" s="220"/>
      <c r="O134" s="220"/>
      <c r="P134" s="220"/>
      <c r="Q134" s="220"/>
      <c r="R134" s="220"/>
      <c r="S134" s="220"/>
      <c r="T134" s="22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2" t="s">
        <v>121</v>
      </c>
      <c r="AU134" s="222" t="s">
        <v>80</v>
      </c>
      <c r="AV134" s="12" t="s">
        <v>82</v>
      </c>
      <c r="AW134" s="12" t="s">
        <v>33</v>
      </c>
      <c r="AX134" s="12" t="s">
        <v>72</v>
      </c>
      <c r="AY134" s="222" t="s">
        <v>113</v>
      </c>
    </row>
    <row r="135" s="13" customFormat="1">
      <c r="A135" s="13"/>
      <c r="B135" s="223"/>
      <c r="C135" s="224"/>
      <c r="D135" s="213" t="s">
        <v>121</v>
      </c>
      <c r="E135" s="225" t="s">
        <v>21</v>
      </c>
      <c r="F135" s="226" t="s">
        <v>125</v>
      </c>
      <c r="G135" s="224"/>
      <c r="H135" s="225" t="s">
        <v>21</v>
      </c>
      <c r="I135" s="227"/>
      <c r="J135" s="224"/>
      <c r="K135" s="224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121</v>
      </c>
      <c r="AU135" s="232" t="s">
        <v>80</v>
      </c>
      <c r="AV135" s="13" t="s">
        <v>80</v>
      </c>
      <c r="AW135" s="13" t="s">
        <v>33</v>
      </c>
      <c r="AX135" s="13" t="s">
        <v>72</v>
      </c>
      <c r="AY135" s="232" t="s">
        <v>113</v>
      </c>
    </row>
    <row r="136" s="12" customFormat="1">
      <c r="A136" s="12"/>
      <c r="B136" s="211"/>
      <c r="C136" s="212"/>
      <c r="D136" s="213" t="s">
        <v>121</v>
      </c>
      <c r="E136" s="214" t="s">
        <v>21</v>
      </c>
      <c r="F136" s="215" t="s">
        <v>155</v>
      </c>
      <c r="G136" s="212"/>
      <c r="H136" s="216">
        <v>20</v>
      </c>
      <c r="I136" s="217"/>
      <c r="J136" s="212"/>
      <c r="K136" s="212"/>
      <c r="L136" s="218"/>
      <c r="M136" s="219"/>
      <c r="N136" s="220"/>
      <c r="O136" s="220"/>
      <c r="P136" s="220"/>
      <c r="Q136" s="220"/>
      <c r="R136" s="220"/>
      <c r="S136" s="220"/>
      <c r="T136" s="22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2" t="s">
        <v>121</v>
      </c>
      <c r="AU136" s="222" t="s">
        <v>80</v>
      </c>
      <c r="AV136" s="12" t="s">
        <v>82</v>
      </c>
      <c r="AW136" s="12" t="s">
        <v>33</v>
      </c>
      <c r="AX136" s="12" t="s">
        <v>72</v>
      </c>
      <c r="AY136" s="222" t="s">
        <v>113</v>
      </c>
    </row>
    <row r="137" s="13" customFormat="1">
      <c r="A137" s="13"/>
      <c r="B137" s="223"/>
      <c r="C137" s="224"/>
      <c r="D137" s="213" t="s">
        <v>121</v>
      </c>
      <c r="E137" s="225" t="s">
        <v>21</v>
      </c>
      <c r="F137" s="226" t="s">
        <v>127</v>
      </c>
      <c r="G137" s="224"/>
      <c r="H137" s="225" t="s">
        <v>21</v>
      </c>
      <c r="I137" s="227"/>
      <c r="J137" s="224"/>
      <c r="K137" s="224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121</v>
      </c>
      <c r="AU137" s="232" t="s">
        <v>80</v>
      </c>
      <c r="AV137" s="13" t="s">
        <v>80</v>
      </c>
      <c r="AW137" s="13" t="s">
        <v>33</v>
      </c>
      <c r="AX137" s="13" t="s">
        <v>72</v>
      </c>
      <c r="AY137" s="232" t="s">
        <v>113</v>
      </c>
    </row>
    <row r="138" s="14" customFormat="1">
      <c r="A138" s="14"/>
      <c r="B138" s="233"/>
      <c r="C138" s="234"/>
      <c r="D138" s="213" t="s">
        <v>121</v>
      </c>
      <c r="E138" s="235" t="s">
        <v>21</v>
      </c>
      <c r="F138" s="236" t="s">
        <v>128</v>
      </c>
      <c r="G138" s="234"/>
      <c r="H138" s="237">
        <v>84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3" t="s">
        <v>121</v>
      </c>
      <c r="AU138" s="243" t="s">
        <v>80</v>
      </c>
      <c r="AV138" s="14" t="s">
        <v>119</v>
      </c>
      <c r="AW138" s="14" t="s">
        <v>33</v>
      </c>
      <c r="AX138" s="14" t="s">
        <v>80</v>
      </c>
      <c r="AY138" s="243" t="s">
        <v>113</v>
      </c>
    </row>
    <row r="139" s="2" customFormat="1" ht="62.7" customHeight="1">
      <c r="A139" s="40"/>
      <c r="B139" s="41"/>
      <c r="C139" s="198" t="s">
        <v>126</v>
      </c>
      <c r="D139" s="198" t="s">
        <v>114</v>
      </c>
      <c r="E139" s="199" t="s">
        <v>164</v>
      </c>
      <c r="F139" s="200" t="s">
        <v>165</v>
      </c>
      <c r="G139" s="201" t="s">
        <v>117</v>
      </c>
      <c r="H139" s="202">
        <v>15</v>
      </c>
      <c r="I139" s="203"/>
      <c r="J139" s="204">
        <f>ROUND(I139*H139,2)</f>
        <v>0</v>
      </c>
      <c r="K139" s="200" t="s">
        <v>118</v>
      </c>
      <c r="L139" s="46"/>
      <c r="M139" s="205" t="s">
        <v>21</v>
      </c>
      <c r="N139" s="206" t="s">
        <v>43</v>
      </c>
      <c r="O139" s="86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09" t="s">
        <v>119</v>
      </c>
      <c r="AT139" s="209" t="s">
        <v>114</v>
      </c>
      <c r="AU139" s="209" t="s">
        <v>80</v>
      </c>
      <c r="AY139" s="19" t="s">
        <v>113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9" t="s">
        <v>80</v>
      </c>
      <c r="BK139" s="210">
        <f>ROUND(I139*H139,2)</f>
        <v>0</v>
      </c>
      <c r="BL139" s="19" t="s">
        <v>119</v>
      </c>
      <c r="BM139" s="209" t="s">
        <v>166</v>
      </c>
    </row>
    <row r="140" s="2" customFormat="1" ht="62.7" customHeight="1">
      <c r="A140" s="40"/>
      <c r="B140" s="41"/>
      <c r="C140" s="198" t="s">
        <v>167</v>
      </c>
      <c r="D140" s="198" t="s">
        <v>114</v>
      </c>
      <c r="E140" s="199" t="s">
        <v>168</v>
      </c>
      <c r="F140" s="200" t="s">
        <v>169</v>
      </c>
      <c r="G140" s="201" t="s">
        <v>117</v>
      </c>
      <c r="H140" s="202">
        <v>100</v>
      </c>
      <c r="I140" s="203"/>
      <c r="J140" s="204">
        <f>ROUND(I140*H140,2)</f>
        <v>0</v>
      </c>
      <c r="K140" s="200" t="s">
        <v>118</v>
      </c>
      <c r="L140" s="46"/>
      <c r="M140" s="205" t="s">
        <v>21</v>
      </c>
      <c r="N140" s="206" t="s">
        <v>43</v>
      </c>
      <c r="O140" s="86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09" t="s">
        <v>119</v>
      </c>
      <c r="AT140" s="209" t="s">
        <v>114</v>
      </c>
      <c r="AU140" s="209" t="s">
        <v>80</v>
      </c>
      <c r="AY140" s="19" t="s">
        <v>113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9" t="s">
        <v>80</v>
      </c>
      <c r="BK140" s="210">
        <f>ROUND(I140*H140,2)</f>
        <v>0</v>
      </c>
      <c r="BL140" s="19" t="s">
        <v>119</v>
      </c>
      <c r="BM140" s="209" t="s">
        <v>170</v>
      </c>
    </row>
    <row r="141" s="12" customFormat="1">
      <c r="A141" s="12"/>
      <c r="B141" s="211"/>
      <c r="C141" s="212"/>
      <c r="D141" s="213" t="s">
        <v>121</v>
      </c>
      <c r="E141" s="214" t="s">
        <v>21</v>
      </c>
      <c r="F141" s="215" t="s">
        <v>171</v>
      </c>
      <c r="G141" s="212"/>
      <c r="H141" s="216">
        <v>18</v>
      </c>
      <c r="I141" s="217"/>
      <c r="J141" s="212"/>
      <c r="K141" s="212"/>
      <c r="L141" s="218"/>
      <c r="M141" s="219"/>
      <c r="N141" s="220"/>
      <c r="O141" s="220"/>
      <c r="P141" s="220"/>
      <c r="Q141" s="220"/>
      <c r="R141" s="220"/>
      <c r="S141" s="220"/>
      <c r="T141" s="22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22" t="s">
        <v>121</v>
      </c>
      <c r="AU141" s="222" t="s">
        <v>80</v>
      </c>
      <c r="AV141" s="12" t="s">
        <v>82</v>
      </c>
      <c r="AW141" s="12" t="s">
        <v>33</v>
      </c>
      <c r="AX141" s="12" t="s">
        <v>72</v>
      </c>
      <c r="AY141" s="222" t="s">
        <v>113</v>
      </c>
    </row>
    <row r="142" s="13" customFormat="1">
      <c r="A142" s="13"/>
      <c r="B142" s="223"/>
      <c r="C142" s="224"/>
      <c r="D142" s="213" t="s">
        <v>121</v>
      </c>
      <c r="E142" s="225" t="s">
        <v>21</v>
      </c>
      <c r="F142" s="226" t="s">
        <v>123</v>
      </c>
      <c r="G142" s="224"/>
      <c r="H142" s="225" t="s">
        <v>21</v>
      </c>
      <c r="I142" s="227"/>
      <c r="J142" s="224"/>
      <c r="K142" s="224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121</v>
      </c>
      <c r="AU142" s="232" t="s">
        <v>80</v>
      </c>
      <c r="AV142" s="13" t="s">
        <v>80</v>
      </c>
      <c r="AW142" s="13" t="s">
        <v>33</v>
      </c>
      <c r="AX142" s="13" t="s">
        <v>72</v>
      </c>
      <c r="AY142" s="232" t="s">
        <v>113</v>
      </c>
    </row>
    <row r="143" s="12" customFormat="1">
      <c r="A143" s="12"/>
      <c r="B143" s="211"/>
      <c r="C143" s="212"/>
      <c r="D143" s="213" t="s">
        <v>121</v>
      </c>
      <c r="E143" s="214" t="s">
        <v>21</v>
      </c>
      <c r="F143" s="215" t="s">
        <v>172</v>
      </c>
      <c r="G143" s="212"/>
      <c r="H143" s="216">
        <v>54</v>
      </c>
      <c r="I143" s="217"/>
      <c r="J143" s="212"/>
      <c r="K143" s="212"/>
      <c r="L143" s="218"/>
      <c r="M143" s="219"/>
      <c r="N143" s="220"/>
      <c r="O143" s="220"/>
      <c r="P143" s="220"/>
      <c r="Q143" s="220"/>
      <c r="R143" s="220"/>
      <c r="S143" s="220"/>
      <c r="T143" s="221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22" t="s">
        <v>121</v>
      </c>
      <c r="AU143" s="222" t="s">
        <v>80</v>
      </c>
      <c r="AV143" s="12" t="s">
        <v>82</v>
      </c>
      <c r="AW143" s="12" t="s">
        <v>33</v>
      </c>
      <c r="AX143" s="12" t="s">
        <v>72</v>
      </c>
      <c r="AY143" s="222" t="s">
        <v>113</v>
      </c>
    </row>
    <row r="144" s="13" customFormat="1">
      <c r="A144" s="13"/>
      <c r="B144" s="223"/>
      <c r="C144" s="224"/>
      <c r="D144" s="213" t="s">
        <v>121</v>
      </c>
      <c r="E144" s="225" t="s">
        <v>21</v>
      </c>
      <c r="F144" s="226" t="s">
        <v>125</v>
      </c>
      <c r="G144" s="224"/>
      <c r="H144" s="225" t="s">
        <v>21</v>
      </c>
      <c r="I144" s="227"/>
      <c r="J144" s="224"/>
      <c r="K144" s="224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121</v>
      </c>
      <c r="AU144" s="232" t="s">
        <v>80</v>
      </c>
      <c r="AV144" s="13" t="s">
        <v>80</v>
      </c>
      <c r="AW144" s="13" t="s">
        <v>33</v>
      </c>
      <c r="AX144" s="13" t="s">
        <v>72</v>
      </c>
      <c r="AY144" s="232" t="s">
        <v>113</v>
      </c>
    </row>
    <row r="145" s="12" customFormat="1">
      <c r="A145" s="12"/>
      <c r="B145" s="211"/>
      <c r="C145" s="212"/>
      <c r="D145" s="213" t="s">
        <v>121</v>
      </c>
      <c r="E145" s="214" t="s">
        <v>21</v>
      </c>
      <c r="F145" s="215" t="s">
        <v>173</v>
      </c>
      <c r="G145" s="212"/>
      <c r="H145" s="216">
        <v>13</v>
      </c>
      <c r="I145" s="217"/>
      <c r="J145" s="212"/>
      <c r="K145" s="212"/>
      <c r="L145" s="218"/>
      <c r="M145" s="219"/>
      <c r="N145" s="220"/>
      <c r="O145" s="220"/>
      <c r="P145" s="220"/>
      <c r="Q145" s="220"/>
      <c r="R145" s="220"/>
      <c r="S145" s="220"/>
      <c r="T145" s="221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2" t="s">
        <v>121</v>
      </c>
      <c r="AU145" s="222" t="s">
        <v>80</v>
      </c>
      <c r="AV145" s="12" t="s">
        <v>82</v>
      </c>
      <c r="AW145" s="12" t="s">
        <v>33</v>
      </c>
      <c r="AX145" s="12" t="s">
        <v>72</v>
      </c>
      <c r="AY145" s="222" t="s">
        <v>113</v>
      </c>
    </row>
    <row r="146" s="13" customFormat="1">
      <c r="A146" s="13"/>
      <c r="B146" s="223"/>
      <c r="C146" s="224"/>
      <c r="D146" s="213" t="s">
        <v>121</v>
      </c>
      <c r="E146" s="225" t="s">
        <v>21</v>
      </c>
      <c r="F146" s="226" t="s">
        <v>174</v>
      </c>
      <c r="G146" s="224"/>
      <c r="H146" s="225" t="s">
        <v>21</v>
      </c>
      <c r="I146" s="227"/>
      <c r="J146" s="224"/>
      <c r="K146" s="224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121</v>
      </c>
      <c r="AU146" s="232" t="s">
        <v>80</v>
      </c>
      <c r="AV146" s="13" t="s">
        <v>80</v>
      </c>
      <c r="AW146" s="13" t="s">
        <v>33</v>
      </c>
      <c r="AX146" s="13" t="s">
        <v>72</v>
      </c>
      <c r="AY146" s="232" t="s">
        <v>113</v>
      </c>
    </row>
    <row r="147" s="12" customFormat="1">
      <c r="A147" s="12"/>
      <c r="B147" s="211"/>
      <c r="C147" s="212"/>
      <c r="D147" s="213" t="s">
        <v>121</v>
      </c>
      <c r="E147" s="214" t="s">
        <v>21</v>
      </c>
      <c r="F147" s="215" t="s">
        <v>175</v>
      </c>
      <c r="G147" s="212"/>
      <c r="H147" s="216">
        <v>15</v>
      </c>
      <c r="I147" s="217"/>
      <c r="J147" s="212"/>
      <c r="K147" s="212"/>
      <c r="L147" s="218"/>
      <c r="M147" s="219"/>
      <c r="N147" s="220"/>
      <c r="O147" s="220"/>
      <c r="P147" s="220"/>
      <c r="Q147" s="220"/>
      <c r="R147" s="220"/>
      <c r="S147" s="220"/>
      <c r="T147" s="22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22" t="s">
        <v>121</v>
      </c>
      <c r="AU147" s="222" t="s">
        <v>80</v>
      </c>
      <c r="AV147" s="12" t="s">
        <v>82</v>
      </c>
      <c r="AW147" s="12" t="s">
        <v>33</v>
      </c>
      <c r="AX147" s="12" t="s">
        <v>72</v>
      </c>
      <c r="AY147" s="222" t="s">
        <v>113</v>
      </c>
    </row>
    <row r="148" s="13" customFormat="1">
      <c r="A148" s="13"/>
      <c r="B148" s="223"/>
      <c r="C148" s="224"/>
      <c r="D148" s="213" t="s">
        <v>121</v>
      </c>
      <c r="E148" s="225" t="s">
        <v>21</v>
      </c>
      <c r="F148" s="226" t="s">
        <v>127</v>
      </c>
      <c r="G148" s="224"/>
      <c r="H148" s="225" t="s">
        <v>21</v>
      </c>
      <c r="I148" s="227"/>
      <c r="J148" s="224"/>
      <c r="K148" s="224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121</v>
      </c>
      <c r="AU148" s="232" t="s">
        <v>80</v>
      </c>
      <c r="AV148" s="13" t="s">
        <v>80</v>
      </c>
      <c r="AW148" s="13" t="s">
        <v>33</v>
      </c>
      <c r="AX148" s="13" t="s">
        <v>72</v>
      </c>
      <c r="AY148" s="232" t="s">
        <v>113</v>
      </c>
    </row>
    <row r="149" s="14" customFormat="1">
      <c r="A149" s="14"/>
      <c r="B149" s="233"/>
      <c r="C149" s="234"/>
      <c r="D149" s="213" t="s">
        <v>121</v>
      </c>
      <c r="E149" s="235" t="s">
        <v>21</v>
      </c>
      <c r="F149" s="236" t="s">
        <v>128</v>
      </c>
      <c r="G149" s="234"/>
      <c r="H149" s="237">
        <v>100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3" t="s">
        <v>121</v>
      </c>
      <c r="AU149" s="243" t="s">
        <v>80</v>
      </c>
      <c r="AV149" s="14" t="s">
        <v>119</v>
      </c>
      <c r="AW149" s="14" t="s">
        <v>33</v>
      </c>
      <c r="AX149" s="14" t="s">
        <v>80</v>
      </c>
      <c r="AY149" s="243" t="s">
        <v>113</v>
      </c>
    </row>
    <row r="150" s="2" customFormat="1" ht="62.7" customHeight="1">
      <c r="A150" s="40"/>
      <c r="B150" s="41"/>
      <c r="C150" s="198" t="s">
        <v>8</v>
      </c>
      <c r="D150" s="198" t="s">
        <v>114</v>
      </c>
      <c r="E150" s="199" t="s">
        <v>176</v>
      </c>
      <c r="F150" s="200" t="s">
        <v>177</v>
      </c>
      <c r="G150" s="201" t="s">
        <v>117</v>
      </c>
      <c r="H150" s="202">
        <v>109</v>
      </c>
      <c r="I150" s="203"/>
      <c r="J150" s="204">
        <f>ROUND(I150*H150,2)</f>
        <v>0</v>
      </c>
      <c r="K150" s="200" t="s">
        <v>118</v>
      </c>
      <c r="L150" s="46"/>
      <c r="M150" s="205" t="s">
        <v>21</v>
      </c>
      <c r="N150" s="206" t="s">
        <v>43</v>
      </c>
      <c r="O150" s="86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09" t="s">
        <v>119</v>
      </c>
      <c r="AT150" s="209" t="s">
        <v>114</v>
      </c>
      <c r="AU150" s="209" t="s">
        <v>80</v>
      </c>
      <c r="AY150" s="19" t="s">
        <v>113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9" t="s">
        <v>80</v>
      </c>
      <c r="BK150" s="210">
        <f>ROUND(I150*H150,2)</f>
        <v>0</v>
      </c>
      <c r="BL150" s="19" t="s">
        <v>119</v>
      </c>
      <c r="BM150" s="209" t="s">
        <v>178</v>
      </c>
    </row>
    <row r="151" s="12" customFormat="1">
      <c r="A151" s="12"/>
      <c r="B151" s="211"/>
      <c r="C151" s="212"/>
      <c r="D151" s="213" t="s">
        <v>121</v>
      </c>
      <c r="E151" s="214" t="s">
        <v>21</v>
      </c>
      <c r="F151" s="215" t="s">
        <v>173</v>
      </c>
      <c r="G151" s="212"/>
      <c r="H151" s="216">
        <v>13</v>
      </c>
      <c r="I151" s="217"/>
      <c r="J151" s="212"/>
      <c r="K151" s="212"/>
      <c r="L151" s="218"/>
      <c r="M151" s="219"/>
      <c r="N151" s="220"/>
      <c r="O151" s="220"/>
      <c r="P151" s="220"/>
      <c r="Q151" s="220"/>
      <c r="R151" s="220"/>
      <c r="S151" s="220"/>
      <c r="T151" s="221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22" t="s">
        <v>121</v>
      </c>
      <c r="AU151" s="222" t="s">
        <v>80</v>
      </c>
      <c r="AV151" s="12" t="s">
        <v>82</v>
      </c>
      <c r="AW151" s="12" t="s">
        <v>33</v>
      </c>
      <c r="AX151" s="12" t="s">
        <v>72</v>
      </c>
      <c r="AY151" s="222" t="s">
        <v>113</v>
      </c>
    </row>
    <row r="152" s="13" customFormat="1">
      <c r="A152" s="13"/>
      <c r="B152" s="223"/>
      <c r="C152" s="224"/>
      <c r="D152" s="213" t="s">
        <v>121</v>
      </c>
      <c r="E152" s="225" t="s">
        <v>21</v>
      </c>
      <c r="F152" s="226" t="s">
        <v>123</v>
      </c>
      <c r="G152" s="224"/>
      <c r="H152" s="225" t="s">
        <v>21</v>
      </c>
      <c r="I152" s="227"/>
      <c r="J152" s="224"/>
      <c r="K152" s="224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121</v>
      </c>
      <c r="AU152" s="232" t="s">
        <v>80</v>
      </c>
      <c r="AV152" s="13" t="s">
        <v>80</v>
      </c>
      <c r="AW152" s="13" t="s">
        <v>33</v>
      </c>
      <c r="AX152" s="13" t="s">
        <v>72</v>
      </c>
      <c r="AY152" s="232" t="s">
        <v>113</v>
      </c>
    </row>
    <row r="153" s="12" customFormat="1">
      <c r="A153" s="12"/>
      <c r="B153" s="211"/>
      <c r="C153" s="212"/>
      <c r="D153" s="213" t="s">
        <v>121</v>
      </c>
      <c r="E153" s="214" t="s">
        <v>21</v>
      </c>
      <c r="F153" s="215" t="s">
        <v>154</v>
      </c>
      <c r="G153" s="212"/>
      <c r="H153" s="216">
        <v>62</v>
      </c>
      <c r="I153" s="217"/>
      <c r="J153" s="212"/>
      <c r="K153" s="212"/>
      <c r="L153" s="218"/>
      <c r="M153" s="219"/>
      <c r="N153" s="220"/>
      <c r="O153" s="220"/>
      <c r="P153" s="220"/>
      <c r="Q153" s="220"/>
      <c r="R153" s="220"/>
      <c r="S153" s="220"/>
      <c r="T153" s="221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22" t="s">
        <v>121</v>
      </c>
      <c r="AU153" s="222" t="s">
        <v>80</v>
      </c>
      <c r="AV153" s="12" t="s">
        <v>82</v>
      </c>
      <c r="AW153" s="12" t="s">
        <v>33</v>
      </c>
      <c r="AX153" s="12" t="s">
        <v>72</v>
      </c>
      <c r="AY153" s="222" t="s">
        <v>113</v>
      </c>
    </row>
    <row r="154" s="13" customFormat="1">
      <c r="A154" s="13"/>
      <c r="B154" s="223"/>
      <c r="C154" s="224"/>
      <c r="D154" s="213" t="s">
        <v>121</v>
      </c>
      <c r="E154" s="225" t="s">
        <v>21</v>
      </c>
      <c r="F154" s="226" t="s">
        <v>125</v>
      </c>
      <c r="G154" s="224"/>
      <c r="H154" s="225" t="s">
        <v>21</v>
      </c>
      <c r="I154" s="227"/>
      <c r="J154" s="224"/>
      <c r="K154" s="224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121</v>
      </c>
      <c r="AU154" s="232" t="s">
        <v>80</v>
      </c>
      <c r="AV154" s="13" t="s">
        <v>80</v>
      </c>
      <c r="AW154" s="13" t="s">
        <v>33</v>
      </c>
      <c r="AX154" s="13" t="s">
        <v>72</v>
      </c>
      <c r="AY154" s="232" t="s">
        <v>113</v>
      </c>
    </row>
    <row r="155" s="12" customFormat="1">
      <c r="A155" s="12"/>
      <c r="B155" s="211"/>
      <c r="C155" s="212"/>
      <c r="D155" s="213" t="s">
        <v>121</v>
      </c>
      <c r="E155" s="214" t="s">
        <v>21</v>
      </c>
      <c r="F155" s="215" t="s">
        <v>138</v>
      </c>
      <c r="G155" s="212"/>
      <c r="H155" s="216">
        <v>16</v>
      </c>
      <c r="I155" s="217"/>
      <c r="J155" s="212"/>
      <c r="K155" s="212"/>
      <c r="L155" s="218"/>
      <c r="M155" s="219"/>
      <c r="N155" s="220"/>
      <c r="O155" s="220"/>
      <c r="P155" s="220"/>
      <c r="Q155" s="220"/>
      <c r="R155" s="220"/>
      <c r="S155" s="220"/>
      <c r="T155" s="22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22" t="s">
        <v>121</v>
      </c>
      <c r="AU155" s="222" t="s">
        <v>80</v>
      </c>
      <c r="AV155" s="12" t="s">
        <v>82</v>
      </c>
      <c r="AW155" s="12" t="s">
        <v>33</v>
      </c>
      <c r="AX155" s="12" t="s">
        <v>72</v>
      </c>
      <c r="AY155" s="222" t="s">
        <v>113</v>
      </c>
    </row>
    <row r="156" s="13" customFormat="1">
      <c r="A156" s="13"/>
      <c r="B156" s="223"/>
      <c r="C156" s="224"/>
      <c r="D156" s="213" t="s">
        <v>121</v>
      </c>
      <c r="E156" s="225" t="s">
        <v>21</v>
      </c>
      <c r="F156" s="226" t="s">
        <v>127</v>
      </c>
      <c r="G156" s="224"/>
      <c r="H156" s="225" t="s">
        <v>21</v>
      </c>
      <c r="I156" s="227"/>
      <c r="J156" s="224"/>
      <c r="K156" s="224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121</v>
      </c>
      <c r="AU156" s="232" t="s">
        <v>80</v>
      </c>
      <c r="AV156" s="13" t="s">
        <v>80</v>
      </c>
      <c r="AW156" s="13" t="s">
        <v>33</v>
      </c>
      <c r="AX156" s="13" t="s">
        <v>72</v>
      </c>
      <c r="AY156" s="232" t="s">
        <v>113</v>
      </c>
    </row>
    <row r="157" s="12" customFormat="1">
      <c r="A157" s="12"/>
      <c r="B157" s="211"/>
      <c r="C157" s="212"/>
      <c r="D157" s="213" t="s">
        <v>121</v>
      </c>
      <c r="E157" s="214" t="s">
        <v>21</v>
      </c>
      <c r="F157" s="215" t="s">
        <v>171</v>
      </c>
      <c r="G157" s="212"/>
      <c r="H157" s="216">
        <v>18</v>
      </c>
      <c r="I157" s="217"/>
      <c r="J157" s="212"/>
      <c r="K157" s="212"/>
      <c r="L157" s="218"/>
      <c r="M157" s="219"/>
      <c r="N157" s="220"/>
      <c r="O157" s="220"/>
      <c r="P157" s="220"/>
      <c r="Q157" s="220"/>
      <c r="R157" s="220"/>
      <c r="S157" s="220"/>
      <c r="T157" s="221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22" t="s">
        <v>121</v>
      </c>
      <c r="AU157" s="222" t="s">
        <v>80</v>
      </c>
      <c r="AV157" s="12" t="s">
        <v>82</v>
      </c>
      <c r="AW157" s="12" t="s">
        <v>33</v>
      </c>
      <c r="AX157" s="12" t="s">
        <v>72</v>
      </c>
      <c r="AY157" s="222" t="s">
        <v>113</v>
      </c>
    </row>
    <row r="158" s="13" customFormat="1">
      <c r="A158" s="13"/>
      <c r="B158" s="223"/>
      <c r="C158" s="224"/>
      <c r="D158" s="213" t="s">
        <v>121</v>
      </c>
      <c r="E158" s="225" t="s">
        <v>21</v>
      </c>
      <c r="F158" s="226" t="s">
        <v>179</v>
      </c>
      <c r="G158" s="224"/>
      <c r="H158" s="225" t="s">
        <v>21</v>
      </c>
      <c r="I158" s="227"/>
      <c r="J158" s="224"/>
      <c r="K158" s="224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121</v>
      </c>
      <c r="AU158" s="232" t="s">
        <v>80</v>
      </c>
      <c r="AV158" s="13" t="s">
        <v>80</v>
      </c>
      <c r="AW158" s="13" t="s">
        <v>33</v>
      </c>
      <c r="AX158" s="13" t="s">
        <v>72</v>
      </c>
      <c r="AY158" s="232" t="s">
        <v>113</v>
      </c>
    </row>
    <row r="159" s="14" customFormat="1">
      <c r="A159" s="14"/>
      <c r="B159" s="233"/>
      <c r="C159" s="234"/>
      <c r="D159" s="213" t="s">
        <v>121</v>
      </c>
      <c r="E159" s="235" t="s">
        <v>21</v>
      </c>
      <c r="F159" s="236" t="s">
        <v>128</v>
      </c>
      <c r="G159" s="234"/>
      <c r="H159" s="237">
        <v>109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3" t="s">
        <v>121</v>
      </c>
      <c r="AU159" s="243" t="s">
        <v>80</v>
      </c>
      <c r="AV159" s="14" t="s">
        <v>119</v>
      </c>
      <c r="AW159" s="14" t="s">
        <v>33</v>
      </c>
      <c r="AX159" s="14" t="s">
        <v>80</v>
      </c>
      <c r="AY159" s="243" t="s">
        <v>113</v>
      </c>
    </row>
    <row r="160" s="2" customFormat="1" ht="62.7" customHeight="1">
      <c r="A160" s="40"/>
      <c r="B160" s="41"/>
      <c r="C160" s="198" t="s">
        <v>173</v>
      </c>
      <c r="D160" s="198" t="s">
        <v>114</v>
      </c>
      <c r="E160" s="199" t="s">
        <v>180</v>
      </c>
      <c r="F160" s="200" t="s">
        <v>181</v>
      </c>
      <c r="G160" s="201" t="s">
        <v>117</v>
      </c>
      <c r="H160" s="202">
        <v>2</v>
      </c>
      <c r="I160" s="203"/>
      <c r="J160" s="204">
        <f>ROUND(I160*H160,2)</f>
        <v>0</v>
      </c>
      <c r="K160" s="200" t="s">
        <v>118</v>
      </c>
      <c r="L160" s="46"/>
      <c r="M160" s="205" t="s">
        <v>21</v>
      </c>
      <c r="N160" s="206" t="s">
        <v>43</v>
      </c>
      <c r="O160" s="86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09" t="s">
        <v>119</v>
      </c>
      <c r="AT160" s="209" t="s">
        <v>114</v>
      </c>
      <c r="AU160" s="209" t="s">
        <v>80</v>
      </c>
      <c r="AY160" s="19" t="s">
        <v>113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9" t="s">
        <v>80</v>
      </c>
      <c r="BK160" s="210">
        <f>ROUND(I160*H160,2)</f>
        <v>0</v>
      </c>
      <c r="BL160" s="19" t="s">
        <v>119</v>
      </c>
      <c r="BM160" s="209" t="s">
        <v>182</v>
      </c>
    </row>
    <row r="161" s="12" customFormat="1">
      <c r="A161" s="12"/>
      <c r="B161" s="211"/>
      <c r="C161" s="212"/>
      <c r="D161" s="213" t="s">
        <v>121</v>
      </c>
      <c r="E161" s="214" t="s">
        <v>21</v>
      </c>
      <c r="F161" s="215" t="s">
        <v>82</v>
      </c>
      <c r="G161" s="212"/>
      <c r="H161" s="216">
        <v>2</v>
      </c>
      <c r="I161" s="217"/>
      <c r="J161" s="212"/>
      <c r="K161" s="212"/>
      <c r="L161" s="218"/>
      <c r="M161" s="219"/>
      <c r="N161" s="220"/>
      <c r="O161" s="220"/>
      <c r="P161" s="220"/>
      <c r="Q161" s="220"/>
      <c r="R161" s="220"/>
      <c r="S161" s="220"/>
      <c r="T161" s="22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22" t="s">
        <v>121</v>
      </c>
      <c r="AU161" s="222" t="s">
        <v>80</v>
      </c>
      <c r="AV161" s="12" t="s">
        <v>82</v>
      </c>
      <c r="AW161" s="12" t="s">
        <v>33</v>
      </c>
      <c r="AX161" s="12" t="s">
        <v>72</v>
      </c>
      <c r="AY161" s="222" t="s">
        <v>113</v>
      </c>
    </row>
    <row r="162" s="13" customFormat="1">
      <c r="A162" s="13"/>
      <c r="B162" s="223"/>
      <c r="C162" s="224"/>
      <c r="D162" s="213" t="s">
        <v>121</v>
      </c>
      <c r="E162" s="225" t="s">
        <v>21</v>
      </c>
      <c r="F162" s="226" t="s">
        <v>125</v>
      </c>
      <c r="G162" s="224"/>
      <c r="H162" s="225" t="s">
        <v>21</v>
      </c>
      <c r="I162" s="227"/>
      <c r="J162" s="224"/>
      <c r="K162" s="224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121</v>
      </c>
      <c r="AU162" s="232" t="s">
        <v>80</v>
      </c>
      <c r="AV162" s="13" t="s">
        <v>80</v>
      </c>
      <c r="AW162" s="13" t="s">
        <v>33</v>
      </c>
      <c r="AX162" s="13" t="s">
        <v>72</v>
      </c>
      <c r="AY162" s="232" t="s">
        <v>113</v>
      </c>
    </row>
    <row r="163" s="14" customFormat="1">
      <c r="A163" s="14"/>
      <c r="B163" s="233"/>
      <c r="C163" s="234"/>
      <c r="D163" s="213" t="s">
        <v>121</v>
      </c>
      <c r="E163" s="235" t="s">
        <v>21</v>
      </c>
      <c r="F163" s="236" t="s">
        <v>128</v>
      </c>
      <c r="G163" s="234"/>
      <c r="H163" s="237">
        <v>2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3" t="s">
        <v>121</v>
      </c>
      <c r="AU163" s="243" t="s">
        <v>80</v>
      </c>
      <c r="AV163" s="14" t="s">
        <v>119</v>
      </c>
      <c r="AW163" s="14" t="s">
        <v>33</v>
      </c>
      <c r="AX163" s="14" t="s">
        <v>80</v>
      </c>
      <c r="AY163" s="243" t="s">
        <v>113</v>
      </c>
    </row>
    <row r="164" s="2" customFormat="1" ht="33" customHeight="1">
      <c r="A164" s="40"/>
      <c r="B164" s="41"/>
      <c r="C164" s="244" t="s">
        <v>183</v>
      </c>
      <c r="D164" s="244" t="s">
        <v>133</v>
      </c>
      <c r="E164" s="245" t="s">
        <v>184</v>
      </c>
      <c r="F164" s="246" t="s">
        <v>185</v>
      </c>
      <c r="G164" s="247" t="s">
        <v>186</v>
      </c>
      <c r="H164" s="248">
        <v>5</v>
      </c>
      <c r="I164" s="249"/>
      <c r="J164" s="250">
        <f>ROUND(I164*H164,2)</f>
        <v>0</v>
      </c>
      <c r="K164" s="246" t="s">
        <v>118</v>
      </c>
      <c r="L164" s="251"/>
      <c r="M164" s="252" t="s">
        <v>21</v>
      </c>
      <c r="N164" s="253" t="s">
        <v>43</v>
      </c>
      <c r="O164" s="86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136</v>
      </c>
      <c r="AT164" s="209" t="s">
        <v>133</v>
      </c>
      <c r="AU164" s="209" t="s">
        <v>80</v>
      </c>
      <c r="AY164" s="19" t="s">
        <v>113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80</v>
      </c>
      <c r="BK164" s="210">
        <f>ROUND(I164*H164,2)</f>
        <v>0</v>
      </c>
      <c r="BL164" s="19" t="s">
        <v>136</v>
      </c>
      <c r="BM164" s="209" t="s">
        <v>187</v>
      </c>
    </row>
    <row r="165" s="12" customFormat="1">
      <c r="A165" s="12"/>
      <c r="B165" s="211"/>
      <c r="C165" s="212"/>
      <c r="D165" s="213" t="s">
        <v>121</v>
      </c>
      <c r="E165" s="214" t="s">
        <v>21</v>
      </c>
      <c r="F165" s="215" t="s">
        <v>142</v>
      </c>
      <c r="G165" s="212"/>
      <c r="H165" s="216">
        <v>5</v>
      </c>
      <c r="I165" s="217"/>
      <c r="J165" s="212"/>
      <c r="K165" s="212"/>
      <c r="L165" s="218"/>
      <c r="M165" s="219"/>
      <c r="N165" s="220"/>
      <c r="O165" s="220"/>
      <c r="P165" s="220"/>
      <c r="Q165" s="220"/>
      <c r="R165" s="220"/>
      <c r="S165" s="220"/>
      <c r="T165" s="221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2" t="s">
        <v>121</v>
      </c>
      <c r="AU165" s="222" t="s">
        <v>80</v>
      </c>
      <c r="AV165" s="12" t="s">
        <v>82</v>
      </c>
      <c r="AW165" s="12" t="s">
        <v>33</v>
      </c>
      <c r="AX165" s="12" t="s">
        <v>72</v>
      </c>
      <c r="AY165" s="222" t="s">
        <v>113</v>
      </c>
    </row>
    <row r="166" s="13" customFormat="1">
      <c r="A166" s="13"/>
      <c r="B166" s="223"/>
      <c r="C166" s="224"/>
      <c r="D166" s="213" t="s">
        <v>121</v>
      </c>
      <c r="E166" s="225" t="s">
        <v>21</v>
      </c>
      <c r="F166" s="226" t="s">
        <v>125</v>
      </c>
      <c r="G166" s="224"/>
      <c r="H166" s="225" t="s">
        <v>21</v>
      </c>
      <c r="I166" s="227"/>
      <c r="J166" s="224"/>
      <c r="K166" s="224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121</v>
      </c>
      <c r="AU166" s="232" t="s">
        <v>80</v>
      </c>
      <c r="AV166" s="13" t="s">
        <v>80</v>
      </c>
      <c r="AW166" s="13" t="s">
        <v>33</v>
      </c>
      <c r="AX166" s="13" t="s">
        <v>72</v>
      </c>
      <c r="AY166" s="232" t="s">
        <v>113</v>
      </c>
    </row>
    <row r="167" s="14" customFormat="1">
      <c r="A167" s="14"/>
      <c r="B167" s="233"/>
      <c r="C167" s="234"/>
      <c r="D167" s="213" t="s">
        <v>121</v>
      </c>
      <c r="E167" s="235" t="s">
        <v>21</v>
      </c>
      <c r="F167" s="236" t="s">
        <v>128</v>
      </c>
      <c r="G167" s="234"/>
      <c r="H167" s="237">
        <v>5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121</v>
      </c>
      <c r="AU167" s="243" t="s">
        <v>80</v>
      </c>
      <c r="AV167" s="14" t="s">
        <v>119</v>
      </c>
      <c r="AW167" s="14" t="s">
        <v>33</v>
      </c>
      <c r="AX167" s="14" t="s">
        <v>80</v>
      </c>
      <c r="AY167" s="243" t="s">
        <v>113</v>
      </c>
    </row>
    <row r="168" s="2" customFormat="1" ht="33" customHeight="1">
      <c r="A168" s="40"/>
      <c r="B168" s="41"/>
      <c r="C168" s="244" t="s">
        <v>175</v>
      </c>
      <c r="D168" s="244" t="s">
        <v>133</v>
      </c>
      <c r="E168" s="245" t="s">
        <v>188</v>
      </c>
      <c r="F168" s="246" t="s">
        <v>189</v>
      </c>
      <c r="G168" s="247" t="s">
        <v>186</v>
      </c>
      <c r="H168" s="248">
        <v>5</v>
      </c>
      <c r="I168" s="249"/>
      <c r="J168" s="250">
        <f>ROUND(I168*H168,2)</f>
        <v>0</v>
      </c>
      <c r="K168" s="246" t="s">
        <v>118</v>
      </c>
      <c r="L168" s="251"/>
      <c r="M168" s="252" t="s">
        <v>21</v>
      </c>
      <c r="N168" s="253" t="s">
        <v>43</v>
      </c>
      <c r="O168" s="86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09" t="s">
        <v>136</v>
      </c>
      <c r="AT168" s="209" t="s">
        <v>133</v>
      </c>
      <c r="AU168" s="209" t="s">
        <v>80</v>
      </c>
      <c r="AY168" s="19" t="s">
        <v>113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9" t="s">
        <v>80</v>
      </c>
      <c r="BK168" s="210">
        <f>ROUND(I168*H168,2)</f>
        <v>0</v>
      </c>
      <c r="BL168" s="19" t="s">
        <v>136</v>
      </c>
      <c r="BM168" s="209" t="s">
        <v>190</v>
      </c>
    </row>
    <row r="169" s="12" customFormat="1">
      <c r="A169" s="12"/>
      <c r="B169" s="211"/>
      <c r="C169" s="212"/>
      <c r="D169" s="213" t="s">
        <v>121</v>
      </c>
      <c r="E169" s="214" t="s">
        <v>21</v>
      </c>
      <c r="F169" s="215" t="s">
        <v>142</v>
      </c>
      <c r="G169" s="212"/>
      <c r="H169" s="216">
        <v>5</v>
      </c>
      <c r="I169" s="217"/>
      <c r="J169" s="212"/>
      <c r="K169" s="212"/>
      <c r="L169" s="218"/>
      <c r="M169" s="219"/>
      <c r="N169" s="220"/>
      <c r="O169" s="220"/>
      <c r="P169" s="220"/>
      <c r="Q169" s="220"/>
      <c r="R169" s="220"/>
      <c r="S169" s="220"/>
      <c r="T169" s="221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2" t="s">
        <v>121</v>
      </c>
      <c r="AU169" s="222" t="s">
        <v>80</v>
      </c>
      <c r="AV169" s="12" t="s">
        <v>82</v>
      </c>
      <c r="AW169" s="12" t="s">
        <v>33</v>
      </c>
      <c r="AX169" s="12" t="s">
        <v>72</v>
      </c>
      <c r="AY169" s="222" t="s">
        <v>113</v>
      </c>
    </row>
    <row r="170" s="13" customFormat="1">
      <c r="A170" s="13"/>
      <c r="B170" s="223"/>
      <c r="C170" s="224"/>
      <c r="D170" s="213" t="s">
        <v>121</v>
      </c>
      <c r="E170" s="225" t="s">
        <v>21</v>
      </c>
      <c r="F170" s="226" t="s">
        <v>125</v>
      </c>
      <c r="G170" s="224"/>
      <c r="H170" s="225" t="s">
        <v>21</v>
      </c>
      <c r="I170" s="227"/>
      <c r="J170" s="224"/>
      <c r="K170" s="224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121</v>
      </c>
      <c r="AU170" s="232" t="s">
        <v>80</v>
      </c>
      <c r="AV170" s="13" t="s">
        <v>80</v>
      </c>
      <c r="AW170" s="13" t="s">
        <v>33</v>
      </c>
      <c r="AX170" s="13" t="s">
        <v>72</v>
      </c>
      <c r="AY170" s="232" t="s">
        <v>113</v>
      </c>
    </row>
    <row r="171" s="14" customFormat="1">
      <c r="A171" s="14"/>
      <c r="B171" s="233"/>
      <c r="C171" s="234"/>
      <c r="D171" s="213" t="s">
        <v>121</v>
      </c>
      <c r="E171" s="235" t="s">
        <v>21</v>
      </c>
      <c r="F171" s="236" t="s">
        <v>128</v>
      </c>
      <c r="G171" s="234"/>
      <c r="H171" s="237">
        <v>5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121</v>
      </c>
      <c r="AU171" s="243" t="s">
        <v>80</v>
      </c>
      <c r="AV171" s="14" t="s">
        <v>119</v>
      </c>
      <c r="AW171" s="14" t="s">
        <v>33</v>
      </c>
      <c r="AX171" s="14" t="s">
        <v>80</v>
      </c>
      <c r="AY171" s="243" t="s">
        <v>113</v>
      </c>
    </row>
    <row r="172" s="2" customFormat="1" ht="66.75" customHeight="1">
      <c r="A172" s="40"/>
      <c r="B172" s="41"/>
      <c r="C172" s="198" t="s">
        <v>138</v>
      </c>
      <c r="D172" s="198" t="s">
        <v>114</v>
      </c>
      <c r="E172" s="199" t="s">
        <v>191</v>
      </c>
      <c r="F172" s="200" t="s">
        <v>192</v>
      </c>
      <c r="G172" s="201" t="s">
        <v>193</v>
      </c>
      <c r="H172" s="202">
        <v>92.759</v>
      </c>
      <c r="I172" s="203"/>
      <c r="J172" s="204">
        <f>ROUND(I172*H172,2)</f>
        <v>0</v>
      </c>
      <c r="K172" s="200" t="s">
        <v>118</v>
      </c>
      <c r="L172" s="46"/>
      <c r="M172" s="205" t="s">
        <v>21</v>
      </c>
      <c r="N172" s="206" t="s">
        <v>43</v>
      </c>
      <c r="O172" s="86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09" t="s">
        <v>119</v>
      </c>
      <c r="AT172" s="209" t="s">
        <v>114</v>
      </c>
      <c r="AU172" s="209" t="s">
        <v>80</v>
      </c>
      <c r="AY172" s="19" t="s">
        <v>113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9" t="s">
        <v>80</v>
      </c>
      <c r="BK172" s="210">
        <f>ROUND(I172*H172,2)</f>
        <v>0</v>
      </c>
      <c r="BL172" s="19" t="s">
        <v>119</v>
      </c>
      <c r="BM172" s="209" t="s">
        <v>194</v>
      </c>
    </row>
    <row r="173" s="12" customFormat="1">
      <c r="A173" s="12"/>
      <c r="B173" s="211"/>
      <c r="C173" s="212"/>
      <c r="D173" s="213" t="s">
        <v>121</v>
      </c>
      <c r="E173" s="214" t="s">
        <v>21</v>
      </c>
      <c r="F173" s="215" t="s">
        <v>195</v>
      </c>
      <c r="G173" s="212"/>
      <c r="H173" s="216">
        <v>15.872</v>
      </c>
      <c r="I173" s="217"/>
      <c r="J173" s="212"/>
      <c r="K173" s="212"/>
      <c r="L173" s="218"/>
      <c r="M173" s="219"/>
      <c r="N173" s="220"/>
      <c r="O173" s="220"/>
      <c r="P173" s="220"/>
      <c r="Q173" s="220"/>
      <c r="R173" s="220"/>
      <c r="S173" s="220"/>
      <c r="T173" s="221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22" t="s">
        <v>121</v>
      </c>
      <c r="AU173" s="222" t="s">
        <v>80</v>
      </c>
      <c r="AV173" s="12" t="s">
        <v>82</v>
      </c>
      <c r="AW173" s="12" t="s">
        <v>33</v>
      </c>
      <c r="AX173" s="12" t="s">
        <v>72</v>
      </c>
      <c r="AY173" s="222" t="s">
        <v>113</v>
      </c>
    </row>
    <row r="174" s="13" customFormat="1">
      <c r="A174" s="13"/>
      <c r="B174" s="223"/>
      <c r="C174" s="224"/>
      <c r="D174" s="213" t="s">
        <v>121</v>
      </c>
      <c r="E174" s="225" t="s">
        <v>21</v>
      </c>
      <c r="F174" s="226" t="s">
        <v>123</v>
      </c>
      <c r="G174" s="224"/>
      <c r="H174" s="225" t="s">
        <v>21</v>
      </c>
      <c r="I174" s="227"/>
      <c r="J174" s="224"/>
      <c r="K174" s="224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121</v>
      </c>
      <c r="AU174" s="232" t="s">
        <v>80</v>
      </c>
      <c r="AV174" s="13" t="s">
        <v>80</v>
      </c>
      <c r="AW174" s="13" t="s">
        <v>33</v>
      </c>
      <c r="AX174" s="13" t="s">
        <v>72</v>
      </c>
      <c r="AY174" s="232" t="s">
        <v>113</v>
      </c>
    </row>
    <row r="175" s="12" customFormat="1">
      <c r="A175" s="12"/>
      <c r="B175" s="211"/>
      <c r="C175" s="212"/>
      <c r="D175" s="213" t="s">
        <v>121</v>
      </c>
      <c r="E175" s="214" t="s">
        <v>21</v>
      </c>
      <c r="F175" s="215" t="s">
        <v>196</v>
      </c>
      <c r="G175" s="212"/>
      <c r="H175" s="216">
        <v>60.159999999999997</v>
      </c>
      <c r="I175" s="217"/>
      <c r="J175" s="212"/>
      <c r="K175" s="212"/>
      <c r="L175" s="218"/>
      <c r="M175" s="219"/>
      <c r="N175" s="220"/>
      <c r="O175" s="220"/>
      <c r="P175" s="220"/>
      <c r="Q175" s="220"/>
      <c r="R175" s="220"/>
      <c r="S175" s="220"/>
      <c r="T175" s="221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22" t="s">
        <v>121</v>
      </c>
      <c r="AU175" s="222" t="s">
        <v>80</v>
      </c>
      <c r="AV175" s="12" t="s">
        <v>82</v>
      </c>
      <c r="AW175" s="12" t="s">
        <v>33</v>
      </c>
      <c r="AX175" s="12" t="s">
        <v>72</v>
      </c>
      <c r="AY175" s="222" t="s">
        <v>113</v>
      </c>
    </row>
    <row r="176" s="13" customFormat="1">
      <c r="A176" s="13"/>
      <c r="B176" s="223"/>
      <c r="C176" s="224"/>
      <c r="D176" s="213" t="s">
        <v>121</v>
      </c>
      <c r="E176" s="225" t="s">
        <v>21</v>
      </c>
      <c r="F176" s="226" t="s">
        <v>125</v>
      </c>
      <c r="G176" s="224"/>
      <c r="H176" s="225" t="s">
        <v>21</v>
      </c>
      <c r="I176" s="227"/>
      <c r="J176" s="224"/>
      <c r="K176" s="224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121</v>
      </c>
      <c r="AU176" s="232" t="s">
        <v>80</v>
      </c>
      <c r="AV176" s="13" t="s">
        <v>80</v>
      </c>
      <c r="AW176" s="13" t="s">
        <v>33</v>
      </c>
      <c r="AX176" s="13" t="s">
        <v>72</v>
      </c>
      <c r="AY176" s="232" t="s">
        <v>113</v>
      </c>
    </row>
    <row r="177" s="12" customFormat="1">
      <c r="A177" s="12"/>
      <c r="B177" s="211"/>
      <c r="C177" s="212"/>
      <c r="D177" s="213" t="s">
        <v>121</v>
      </c>
      <c r="E177" s="214" t="s">
        <v>21</v>
      </c>
      <c r="F177" s="215" t="s">
        <v>197</v>
      </c>
      <c r="G177" s="212"/>
      <c r="H177" s="216">
        <v>16.238</v>
      </c>
      <c r="I177" s="217"/>
      <c r="J177" s="212"/>
      <c r="K177" s="212"/>
      <c r="L177" s="218"/>
      <c r="M177" s="219"/>
      <c r="N177" s="220"/>
      <c r="O177" s="220"/>
      <c r="P177" s="220"/>
      <c r="Q177" s="220"/>
      <c r="R177" s="220"/>
      <c r="S177" s="220"/>
      <c r="T177" s="221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22" t="s">
        <v>121</v>
      </c>
      <c r="AU177" s="222" t="s">
        <v>80</v>
      </c>
      <c r="AV177" s="12" t="s">
        <v>82</v>
      </c>
      <c r="AW177" s="12" t="s">
        <v>33</v>
      </c>
      <c r="AX177" s="12" t="s">
        <v>72</v>
      </c>
      <c r="AY177" s="222" t="s">
        <v>113</v>
      </c>
    </row>
    <row r="178" s="13" customFormat="1">
      <c r="A178" s="13"/>
      <c r="B178" s="223"/>
      <c r="C178" s="224"/>
      <c r="D178" s="213" t="s">
        <v>121</v>
      </c>
      <c r="E178" s="225" t="s">
        <v>21</v>
      </c>
      <c r="F178" s="226" t="s">
        <v>127</v>
      </c>
      <c r="G178" s="224"/>
      <c r="H178" s="225" t="s">
        <v>21</v>
      </c>
      <c r="I178" s="227"/>
      <c r="J178" s="224"/>
      <c r="K178" s="224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121</v>
      </c>
      <c r="AU178" s="232" t="s">
        <v>80</v>
      </c>
      <c r="AV178" s="13" t="s">
        <v>80</v>
      </c>
      <c r="AW178" s="13" t="s">
        <v>33</v>
      </c>
      <c r="AX178" s="13" t="s">
        <v>72</v>
      </c>
      <c r="AY178" s="232" t="s">
        <v>113</v>
      </c>
    </row>
    <row r="179" s="12" customFormat="1">
      <c r="A179" s="12"/>
      <c r="B179" s="211"/>
      <c r="C179" s="212"/>
      <c r="D179" s="213" t="s">
        <v>121</v>
      </c>
      <c r="E179" s="214" t="s">
        <v>21</v>
      </c>
      <c r="F179" s="215" t="s">
        <v>198</v>
      </c>
      <c r="G179" s="212"/>
      <c r="H179" s="216">
        <v>0.48899999999999999</v>
      </c>
      <c r="I179" s="217"/>
      <c r="J179" s="212"/>
      <c r="K179" s="212"/>
      <c r="L179" s="218"/>
      <c r="M179" s="219"/>
      <c r="N179" s="220"/>
      <c r="O179" s="220"/>
      <c r="P179" s="220"/>
      <c r="Q179" s="220"/>
      <c r="R179" s="220"/>
      <c r="S179" s="220"/>
      <c r="T179" s="221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22" t="s">
        <v>121</v>
      </c>
      <c r="AU179" s="222" t="s">
        <v>80</v>
      </c>
      <c r="AV179" s="12" t="s">
        <v>82</v>
      </c>
      <c r="AW179" s="12" t="s">
        <v>33</v>
      </c>
      <c r="AX179" s="12" t="s">
        <v>72</v>
      </c>
      <c r="AY179" s="222" t="s">
        <v>113</v>
      </c>
    </row>
    <row r="180" s="13" customFormat="1">
      <c r="A180" s="13"/>
      <c r="B180" s="223"/>
      <c r="C180" s="224"/>
      <c r="D180" s="213" t="s">
        <v>121</v>
      </c>
      <c r="E180" s="225" t="s">
        <v>21</v>
      </c>
      <c r="F180" s="226" t="s">
        <v>179</v>
      </c>
      <c r="G180" s="224"/>
      <c r="H180" s="225" t="s">
        <v>21</v>
      </c>
      <c r="I180" s="227"/>
      <c r="J180" s="224"/>
      <c r="K180" s="224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121</v>
      </c>
      <c r="AU180" s="232" t="s">
        <v>80</v>
      </c>
      <c r="AV180" s="13" t="s">
        <v>80</v>
      </c>
      <c r="AW180" s="13" t="s">
        <v>33</v>
      </c>
      <c r="AX180" s="13" t="s">
        <v>72</v>
      </c>
      <c r="AY180" s="232" t="s">
        <v>113</v>
      </c>
    </row>
    <row r="181" s="14" customFormat="1">
      <c r="A181" s="14"/>
      <c r="B181" s="233"/>
      <c r="C181" s="234"/>
      <c r="D181" s="213" t="s">
        <v>121</v>
      </c>
      <c r="E181" s="235" t="s">
        <v>21</v>
      </c>
      <c r="F181" s="236" t="s">
        <v>128</v>
      </c>
      <c r="G181" s="234"/>
      <c r="H181" s="237">
        <v>92.759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3" t="s">
        <v>121</v>
      </c>
      <c r="AU181" s="243" t="s">
        <v>80</v>
      </c>
      <c r="AV181" s="14" t="s">
        <v>119</v>
      </c>
      <c r="AW181" s="14" t="s">
        <v>33</v>
      </c>
      <c r="AX181" s="14" t="s">
        <v>80</v>
      </c>
      <c r="AY181" s="243" t="s">
        <v>113</v>
      </c>
    </row>
    <row r="182" s="2" customFormat="1" ht="44.25" customHeight="1">
      <c r="A182" s="40"/>
      <c r="B182" s="41"/>
      <c r="C182" s="198" t="s">
        <v>199</v>
      </c>
      <c r="D182" s="198" t="s">
        <v>114</v>
      </c>
      <c r="E182" s="199" t="s">
        <v>200</v>
      </c>
      <c r="F182" s="200" t="s">
        <v>201</v>
      </c>
      <c r="G182" s="201" t="s">
        <v>193</v>
      </c>
      <c r="H182" s="202">
        <v>84.510999999999996</v>
      </c>
      <c r="I182" s="203"/>
      <c r="J182" s="204">
        <f>ROUND(I182*H182,2)</f>
        <v>0</v>
      </c>
      <c r="K182" s="200" t="s">
        <v>118</v>
      </c>
      <c r="L182" s="46"/>
      <c r="M182" s="205" t="s">
        <v>21</v>
      </c>
      <c r="N182" s="206" t="s">
        <v>43</v>
      </c>
      <c r="O182" s="86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09" t="s">
        <v>119</v>
      </c>
      <c r="AT182" s="209" t="s">
        <v>114</v>
      </c>
      <c r="AU182" s="209" t="s">
        <v>80</v>
      </c>
      <c r="AY182" s="19" t="s">
        <v>113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9" t="s">
        <v>80</v>
      </c>
      <c r="BK182" s="210">
        <f>ROUND(I182*H182,2)</f>
        <v>0</v>
      </c>
      <c r="BL182" s="19" t="s">
        <v>119</v>
      </c>
      <c r="BM182" s="209" t="s">
        <v>202</v>
      </c>
    </row>
    <row r="183" s="12" customFormat="1">
      <c r="A183" s="12"/>
      <c r="B183" s="211"/>
      <c r="C183" s="212"/>
      <c r="D183" s="213" t="s">
        <v>121</v>
      </c>
      <c r="E183" s="214" t="s">
        <v>21</v>
      </c>
      <c r="F183" s="215" t="s">
        <v>126</v>
      </c>
      <c r="G183" s="212"/>
      <c r="H183" s="216">
        <v>10</v>
      </c>
      <c r="I183" s="217"/>
      <c r="J183" s="212"/>
      <c r="K183" s="212"/>
      <c r="L183" s="218"/>
      <c r="M183" s="219"/>
      <c r="N183" s="220"/>
      <c r="O183" s="220"/>
      <c r="P183" s="220"/>
      <c r="Q183" s="220"/>
      <c r="R183" s="220"/>
      <c r="S183" s="220"/>
      <c r="T183" s="221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22" t="s">
        <v>121</v>
      </c>
      <c r="AU183" s="222" t="s">
        <v>80</v>
      </c>
      <c r="AV183" s="12" t="s">
        <v>82</v>
      </c>
      <c r="AW183" s="12" t="s">
        <v>33</v>
      </c>
      <c r="AX183" s="12" t="s">
        <v>72</v>
      </c>
      <c r="AY183" s="222" t="s">
        <v>113</v>
      </c>
    </row>
    <row r="184" s="13" customFormat="1">
      <c r="A184" s="13"/>
      <c r="B184" s="223"/>
      <c r="C184" s="224"/>
      <c r="D184" s="213" t="s">
        <v>121</v>
      </c>
      <c r="E184" s="225" t="s">
        <v>21</v>
      </c>
      <c r="F184" s="226" t="s">
        <v>123</v>
      </c>
      <c r="G184" s="224"/>
      <c r="H184" s="225" t="s">
        <v>21</v>
      </c>
      <c r="I184" s="227"/>
      <c r="J184" s="224"/>
      <c r="K184" s="224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121</v>
      </c>
      <c r="AU184" s="232" t="s">
        <v>80</v>
      </c>
      <c r="AV184" s="13" t="s">
        <v>80</v>
      </c>
      <c r="AW184" s="13" t="s">
        <v>33</v>
      </c>
      <c r="AX184" s="13" t="s">
        <v>72</v>
      </c>
      <c r="AY184" s="232" t="s">
        <v>113</v>
      </c>
    </row>
    <row r="185" s="12" customFormat="1">
      <c r="A185" s="12"/>
      <c r="B185" s="211"/>
      <c r="C185" s="212"/>
      <c r="D185" s="213" t="s">
        <v>121</v>
      </c>
      <c r="E185" s="214" t="s">
        <v>21</v>
      </c>
      <c r="F185" s="215" t="s">
        <v>203</v>
      </c>
      <c r="G185" s="212"/>
      <c r="H185" s="216">
        <v>57.783999999999999</v>
      </c>
      <c r="I185" s="217"/>
      <c r="J185" s="212"/>
      <c r="K185" s="212"/>
      <c r="L185" s="218"/>
      <c r="M185" s="219"/>
      <c r="N185" s="220"/>
      <c r="O185" s="220"/>
      <c r="P185" s="220"/>
      <c r="Q185" s="220"/>
      <c r="R185" s="220"/>
      <c r="S185" s="220"/>
      <c r="T185" s="221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22" t="s">
        <v>121</v>
      </c>
      <c r="AU185" s="222" t="s">
        <v>80</v>
      </c>
      <c r="AV185" s="12" t="s">
        <v>82</v>
      </c>
      <c r="AW185" s="12" t="s">
        <v>33</v>
      </c>
      <c r="AX185" s="12" t="s">
        <v>72</v>
      </c>
      <c r="AY185" s="222" t="s">
        <v>113</v>
      </c>
    </row>
    <row r="186" s="13" customFormat="1">
      <c r="A186" s="13"/>
      <c r="B186" s="223"/>
      <c r="C186" s="224"/>
      <c r="D186" s="213" t="s">
        <v>121</v>
      </c>
      <c r="E186" s="225" t="s">
        <v>21</v>
      </c>
      <c r="F186" s="226" t="s">
        <v>125</v>
      </c>
      <c r="G186" s="224"/>
      <c r="H186" s="225" t="s">
        <v>21</v>
      </c>
      <c r="I186" s="227"/>
      <c r="J186" s="224"/>
      <c r="K186" s="224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121</v>
      </c>
      <c r="AU186" s="232" t="s">
        <v>80</v>
      </c>
      <c r="AV186" s="13" t="s">
        <v>80</v>
      </c>
      <c r="AW186" s="13" t="s">
        <v>33</v>
      </c>
      <c r="AX186" s="13" t="s">
        <v>72</v>
      </c>
      <c r="AY186" s="232" t="s">
        <v>113</v>
      </c>
    </row>
    <row r="187" s="12" customFormat="1">
      <c r="A187" s="12"/>
      <c r="B187" s="211"/>
      <c r="C187" s="212"/>
      <c r="D187" s="213" t="s">
        <v>121</v>
      </c>
      <c r="E187" s="214" t="s">
        <v>21</v>
      </c>
      <c r="F187" s="215" t="s">
        <v>197</v>
      </c>
      <c r="G187" s="212"/>
      <c r="H187" s="216">
        <v>16.238</v>
      </c>
      <c r="I187" s="217"/>
      <c r="J187" s="212"/>
      <c r="K187" s="212"/>
      <c r="L187" s="218"/>
      <c r="M187" s="219"/>
      <c r="N187" s="220"/>
      <c r="O187" s="220"/>
      <c r="P187" s="220"/>
      <c r="Q187" s="220"/>
      <c r="R187" s="220"/>
      <c r="S187" s="220"/>
      <c r="T187" s="221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22" t="s">
        <v>121</v>
      </c>
      <c r="AU187" s="222" t="s">
        <v>80</v>
      </c>
      <c r="AV187" s="12" t="s">
        <v>82</v>
      </c>
      <c r="AW187" s="12" t="s">
        <v>33</v>
      </c>
      <c r="AX187" s="12" t="s">
        <v>72</v>
      </c>
      <c r="AY187" s="222" t="s">
        <v>113</v>
      </c>
    </row>
    <row r="188" s="13" customFormat="1">
      <c r="A188" s="13"/>
      <c r="B188" s="223"/>
      <c r="C188" s="224"/>
      <c r="D188" s="213" t="s">
        <v>121</v>
      </c>
      <c r="E188" s="225" t="s">
        <v>21</v>
      </c>
      <c r="F188" s="226" t="s">
        <v>127</v>
      </c>
      <c r="G188" s="224"/>
      <c r="H188" s="225" t="s">
        <v>21</v>
      </c>
      <c r="I188" s="227"/>
      <c r="J188" s="224"/>
      <c r="K188" s="224"/>
      <c r="L188" s="228"/>
      <c r="M188" s="229"/>
      <c r="N188" s="230"/>
      <c r="O188" s="230"/>
      <c r="P188" s="230"/>
      <c r="Q188" s="230"/>
      <c r="R188" s="230"/>
      <c r="S188" s="230"/>
      <c r="T188" s="23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2" t="s">
        <v>121</v>
      </c>
      <c r="AU188" s="232" t="s">
        <v>80</v>
      </c>
      <c r="AV188" s="13" t="s">
        <v>80</v>
      </c>
      <c r="AW188" s="13" t="s">
        <v>33</v>
      </c>
      <c r="AX188" s="13" t="s">
        <v>72</v>
      </c>
      <c r="AY188" s="232" t="s">
        <v>113</v>
      </c>
    </row>
    <row r="189" s="12" customFormat="1">
      <c r="A189" s="12"/>
      <c r="B189" s="211"/>
      <c r="C189" s="212"/>
      <c r="D189" s="213" t="s">
        <v>121</v>
      </c>
      <c r="E189" s="214" t="s">
        <v>21</v>
      </c>
      <c r="F189" s="215" t="s">
        <v>198</v>
      </c>
      <c r="G189" s="212"/>
      <c r="H189" s="216">
        <v>0.48899999999999999</v>
      </c>
      <c r="I189" s="217"/>
      <c r="J189" s="212"/>
      <c r="K189" s="212"/>
      <c r="L189" s="218"/>
      <c r="M189" s="219"/>
      <c r="N189" s="220"/>
      <c r="O189" s="220"/>
      <c r="P189" s="220"/>
      <c r="Q189" s="220"/>
      <c r="R189" s="220"/>
      <c r="S189" s="220"/>
      <c r="T189" s="221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22" t="s">
        <v>121</v>
      </c>
      <c r="AU189" s="222" t="s">
        <v>80</v>
      </c>
      <c r="AV189" s="12" t="s">
        <v>82</v>
      </c>
      <c r="AW189" s="12" t="s">
        <v>33</v>
      </c>
      <c r="AX189" s="12" t="s">
        <v>72</v>
      </c>
      <c r="AY189" s="222" t="s">
        <v>113</v>
      </c>
    </row>
    <row r="190" s="13" customFormat="1">
      <c r="A190" s="13"/>
      <c r="B190" s="223"/>
      <c r="C190" s="224"/>
      <c r="D190" s="213" t="s">
        <v>121</v>
      </c>
      <c r="E190" s="225" t="s">
        <v>21</v>
      </c>
      <c r="F190" s="226" t="s">
        <v>179</v>
      </c>
      <c r="G190" s="224"/>
      <c r="H190" s="225" t="s">
        <v>21</v>
      </c>
      <c r="I190" s="227"/>
      <c r="J190" s="224"/>
      <c r="K190" s="224"/>
      <c r="L190" s="228"/>
      <c r="M190" s="229"/>
      <c r="N190" s="230"/>
      <c r="O190" s="230"/>
      <c r="P190" s="230"/>
      <c r="Q190" s="230"/>
      <c r="R190" s="230"/>
      <c r="S190" s="230"/>
      <c r="T190" s="23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2" t="s">
        <v>121</v>
      </c>
      <c r="AU190" s="232" t="s">
        <v>80</v>
      </c>
      <c r="AV190" s="13" t="s">
        <v>80</v>
      </c>
      <c r="AW190" s="13" t="s">
        <v>33</v>
      </c>
      <c r="AX190" s="13" t="s">
        <v>72</v>
      </c>
      <c r="AY190" s="232" t="s">
        <v>113</v>
      </c>
    </row>
    <row r="191" s="14" customFormat="1">
      <c r="A191" s="14"/>
      <c r="B191" s="233"/>
      <c r="C191" s="234"/>
      <c r="D191" s="213" t="s">
        <v>121</v>
      </c>
      <c r="E191" s="235" t="s">
        <v>21</v>
      </c>
      <c r="F191" s="236" t="s">
        <v>128</v>
      </c>
      <c r="G191" s="234"/>
      <c r="H191" s="237">
        <v>84.510999999999996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3" t="s">
        <v>121</v>
      </c>
      <c r="AU191" s="243" t="s">
        <v>80</v>
      </c>
      <c r="AV191" s="14" t="s">
        <v>119</v>
      </c>
      <c r="AW191" s="14" t="s">
        <v>33</v>
      </c>
      <c r="AX191" s="14" t="s">
        <v>80</v>
      </c>
      <c r="AY191" s="243" t="s">
        <v>113</v>
      </c>
    </row>
    <row r="192" s="2" customFormat="1" ht="24.15" customHeight="1">
      <c r="A192" s="40"/>
      <c r="B192" s="41"/>
      <c r="C192" s="198" t="s">
        <v>171</v>
      </c>
      <c r="D192" s="198" t="s">
        <v>114</v>
      </c>
      <c r="E192" s="199" t="s">
        <v>204</v>
      </c>
      <c r="F192" s="200" t="s">
        <v>205</v>
      </c>
      <c r="G192" s="201" t="s">
        <v>117</v>
      </c>
      <c r="H192" s="202">
        <v>16</v>
      </c>
      <c r="I192" s="203"/>
      <c r="J192" s="204">
        <f>ROUND(I192*H192,2)</f>
        <v>0</v>
      </c>
      <c r="K192" s="200" t="s">
        <v>118</v>
      </c>
      <c r="L192" s="46"/>
      <c r="M192" s="205" t="s">
        <v>21</v>
      </c>
      <c r="N192" s="206" t="s">
        <v>43</v>
      </c>
      <c r="O192" s="86"/>
      <c r="P192" s="207">
        <f>O192*H192</f>
        <v>0</v>
      </c>
      <c r="Q192" s="207">
        <v>0</v>
      </c>
      <c r="R192" s="207">
        <f>Q192*H192</f>
        <v>0</v>
      </c>
      <c r="S192" s="207">
        <v>0</v>
      </c>
      <c r="T192" s="20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09" t="s">
        <v>119</v>
      </c>
      <c r="AT192" s="209" t="s">
        <v>114</v>
      </c>
      <c r="AU192" s="209" t="s">
        <v>80</v>
      </c>
      <c r="AY192" s="19" t="s">
        <v>113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9" t="s">
        <v>80</v>
      </c>
      <c r="BK192" s="210">
        <f>ROUND(I192*H192,2)</f>
        <v>0</v>
      </c>
      <c r="BL192" s="19" t="s">
        <v>119</v>
      </c>
      <c r="BM192" s="209" t="s">
        <v>206</v>
      </c>
    </row>
    <row r="193" s="12" customFormat="1">
      <c r="A193" s="12"/>
      <c r="B193" s="211"/>
      <c r="C193" s="212"/>
      <c r="D193" s="213" t="s">
        <v>121</v>
      </c>
      <c r="E193" s="214" t="s">
        <v>21</v>
      </c>
      <c r="F193" s="215" t="s">
        <v>138</v>
      </c>
      <c r="G193" s="212"/>
      <c r="H193" s="216">
        <v>16</v>
      </c>
      <c r="I193" s="217"/>
      <c r="J193" s="212"/>
      <c r="K193" s="212"/>
      <c r="L193" s="218"/>
      <c r="M193" s="219"/>
      <c r="N193" s="220"/>
      <c r="O193" s="220"/>
      <c r="P193" s="220"/>
      <c r="Q193" s="220"/>
      <c r="R193" s="220"/>
      <c r="S193" s="220"/>
      <c r="T193" s="221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22" t="s">
        <v>121</v>
      </c>
      <c r="AU193" s="222" t="s">
        <v>80</v>
      </c>
      <c r="AV193" s="12" t="s">
        <v>82</v>
      </c>
      <c r="AW193" s="12" t="s">
        <v>33</v>
      </c>
      <c r="AX193" s="12" t="s">
        <v>72</v>
      </c>
      <c r="AY193" s="222" t="s">
        <v>113</v>
      </c>
    </row>
    <row r="194" s="13" customFormat="1">
      <c r="A194" s="13"/>
      <c r="B194" s="223"/>
      <c r="C194" s="224"/>
      <c r="D194" s="213" t="s">
        <v>121</v>
      </c>
      <c r="E194" s="225" t="s">
        <v>21</v>
      </c>
      <c r="F194" s="226" t="s">
        <v>123</v>
      </c>
      <c r="G194" s="224"/>
      <c r="H194" s="225" t="s">
        <v>21</v>
      </c>
      <c r="I194" s="227"/>
      <c r="J194" s="224"/>
      <c r="K194" s="224"/>
      <c r="L194" s="228"/>
      <c r="M194" s="229"/>
      <c r="N194" s="230"/>
      <c r="O194" s="230"/>
      <c r="P194" s="230"/>
      <c r="Q194" s="230"/>
      <c r="R194" s="230"/>
      <c r="S194" s="230"/>
      <c r="T194" s="23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2" t="s">
        <v>121</v>
      </c>
      <c r="AU194" s="232" t="s">
        <v>80</v>
      </c>
      <c r="AV194" s="13" t="s">
        <v>80</v>
      </c>
      <c r="AW194" s="13" t="s">
        <v>33</v>
      </c>
      <c r="AX194" s="13" t="s">
        <v>72</v>
      </c>
      <c r="AY194" s="232" t="s">
        <v>113</v>
      </c>
    </row>
    <row r="195" s="14" customFormat="1">
      <c r="A195" s="14"/>
      <c r="B195" s="233"/>
      <c r="C195" s="234"/>
      <c r="D195" s="213" t="s">
        <v>121</v>
      </c>
      <c r="E195" s="235" t="s">
        <v>21</v>
      </c>
      <c r="F195" s="236" t="s">
        <v>128</v>
      </c>
      <c r="G195" s="234"/>
      <c r="H195" s="237">
        <v>16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3" t="s">
        <v>121</v>
      </c>
      <c r="AU195" s="243" t="s">
        <v>80</v>
      </c>
      <c r="AV195" s="14" t="s">
        <v>119</v>
      </c>
      <c r="AW195" s="14" t="s">
        <v>33</v>
      </c>
      <c r="AX195" s="14" t="s">
        <v>80</v>
      </c>
      <c r="AY195" s="243" t="s">
        <v>113</v>
      </c>
    </row>
    <row r="196" s="2" customFormat="1" ht="24.15" customHeight="1">
      <c r="A196" s="40"/>
      <c r="B196" s="41"/>
      <c r="C196" s="198" t="s">
        <v>207</v>
      </c>
      <c r="D196" s="198" t="s">
        <v>114</v>
      </c>
      <c r="E196" s="199" t="s">
        <v>208</v>
      </c>
      <c r="F196" s="200" t="s">
        <v>209</v>
      </c>
      <c r="G196" s="201" t="s">
        <v>117</v>
      </c>
      <c r="H196" s="202">
        <v>16</v>
      </c>
      <c r="I196" s="203"/>
      <c r="J196" s="204">
        <f>ROUND(I196*H196,2)</f>
        <v>0</v>
      </c>
      <c r="K196" s="200" t="s">
        <v>118</v>
      </c>
      <c r="L196" s="46"/>
      <c r="M196" s="205" t="s">
        <v>21</v>
      </c>
      <c r="N196" s="206" t="s">
        <v>43</v>
      </c>
      <c r="O196" s="86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09" t="s">
        <v>119</v>
      </c>
      <c r="AT196" s="209" t="s">
        <v>114</v>
      </c>
      <c r="AU196" s="209" t="s">
        <v>80</v>
      </c>
      <c r="AY196" s="19" t="s">
        <v>113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9" t="s">
        <v>80</v>
      </c>
      <c r="BK196" s="210">
        <f>ROUND(I196*H196,2)</f>
        <v>0</v>
      </c>
      <c r="BL196" s="19" t="s">
        <v>119</v>
      </c>
      <c r="BM196" s="209" t="s">
        <v>210</v>
      </c>
    </row>
    <row r="197" s="12" customFormat="1">
      <c r="A197" s="12"/>
      <c r="B197" s="211"/>
      <c r="C197" s="212"/>
      <c r="D197" s="213" t="s">
        <v>121</v>
      </c>
      <c r="E197" s="214" t="s">
        <v>21</v>
      </c>
      <c r="F197" s="215" t="s">
        <v>138</v>
      </c>
      <c r="G197" s="212"/>
      <c r="H197" s="216">
        <v>16</v>
      </c>
      <c r="I197" s="217"/>
      <c r="J197" s="212"/>
      <c r="K197" s="212"/>
      <c r="L197" s="218"/>
      <c r="M197" s="219"/>
      <c r="N197" s="220"/>
      <c r="O197" s="220"/>
      <c r="P197" s="220"/>
      <c r="Q197" s="220"/>
      <c r="R197" s="220"/>
      <c r="S197" s="220"/>
      <c r="T197" s="221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22" t="s">
        <v>121</v>
      </c>
      <c r="AU197" s="222" t="s">
        <v>80</v>
      </c>
      <c r="AV197" s="12" t="s">
        <v>82</v>
      </c>
      <c r="AW197" s="12" t="s">
        <v>33</v>
      </c>
      <c r="AX197" s="12" t="s">
        <v>72</v>
      </c>
      <c r="AY197" s="222" t="s">
        <v>113</v>
      </c>
    </row>
    <row r="198" s="13" customFormat="1">
      <c r="A198" s="13"/>
      <c r="B198" s="223"/>
      <c r="C198" s="224"/>
      <c r="D198" s="213" t="s">
        <v>121</v>
      </c>
      <c r="E198" s="225" t="s">
        <v>21</v>
      </c>
      <c r="F198" s="226" t="s">
        <v>123</v>
      </c>
      <c r="G198" s="224"/>
      <c r="H198" s="225" t="s">
        <v>21</v>
      </c>
      <c r="I198" s="227"/>
      <c r="J198" s="224"/>
      <c r="K198" s="224"/>
      <c r="L198" s="228"/>
      <c r="M198" s="229"/>
      <c r="N198" s="230"/>
      <c r="O198" s="230"/>
      <c r="P198" s="230"/>
      <c r="Q198" s="230"/>
      <c r="R198" s="230"/>
      <c r="S198" s="230"/>
      <c r="T198" s="23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2" t="s">
        <v>121</v>
      </c>
      <c r="AU198" s="232" t="s">
        <v>80</v>
      </c>
      <c r="AV198" s="13" t="s">
        <v>80</v>
      </c>
      <c r="AW198" s="13" t="s">
        <v>33</v>
      </c>
      <c r="AX198" s="13" t="s">
        <v>72</v>
      </c>
      <c r="AY198" s="232" t="s">
        <v>113</v>
      </c>
    </row>
    <row r="199" s="14" customFormat="1">
      <c r="A199" s="14"/>
      <c r="B199" s="233"/>
      <c r="C199" s="234"/>
      <c r="D199" s="213" t="s">
        <v>121</v>
      </c>
      <c r="E199" s="235" t="s">
        <v>21</v>
      </c>
      <c r="F199" s="236" t="s">
        <v>128</v>
      </c>
      <c r="G199" s="234"/>
      <c r="H199" s="237">
        <v>16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3" t="s">
        <v>121</v>
      </c>
      <c r="AU199" s="243" t="s">
        <v>80</v>
      </c>
      <c r="AV199" s="14" t="s">
        <v>119</v>
      </c>
      <c r="AW199" s="14" t="s">
        <v>33</v>
      </c>
      <c r="AX199" s="14" t="s">
        <v>80</v>
      </c>
      <c r="AY199" s="243" t="s">
        <v>113</v>
      </c>
    </row>
    <row r="200" s="2" customFormat="1" ht="16.5" customHeight="1">
      <c r="A200" s="40"/>
      <c r="B200" s="41"/>
      <c r="C200" s="198" t="s">
        <v>155</v>
      </c>
      <c r="D200" s="198" t="s">
        <v>114</v>
      </c>
      <c r="E200" s="199" t="s">
        <v>211</v>
      </c>
      <c r="F200" s="200" t="s">
        <v>212</v>
      </c>
      <c r="G200" s="201" t="s">
        <v>117</v>
      </c>
      <c r="H200" s="202">
        <v>5</v>
      </c>
      <c r="I200" s="203"/>
      <c r="J200" s="204">
        <f>ROUND(I200*H200,2)</f>
        <v>0</v>
      </c>
      <c r="K200" s="200" t="s">
        <v>118</v>
      </c>
      <c r="L200" s="46"/>
      <c r="M200" s="205" t="s">
        <v>21</v>
      </c>
      <c r="N200" s="206" t="s">
        <v>43</v>
      </c>
      <c r="O200" s="86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09" t="s">
        <v>119</v>
      </c>
      <c r="AT200" s="209" t="s">
        <v>114</v>
      </c>
      <c r="AU200" s="209" t="s">
        <v>80</v>
      </c>
      <c r="AY200" s="19" t="s">
        <v>113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9" t="s">
        <v>80</v>
      </c>
      <c r="BK200" s="210">
        <f>ROUND(I200*H200,2)</f>
        <v>0</v>
      </c>
      <c r="BL200" s="19" t="s">
        <v>119</v>
      </c>
      <c r="BM200" s="209" t="s">
        <v>213</v>
      </c>
    </row>
    <row r="201" s="12" customFormat="1">
      <c r="A201" s="12"/>
      <c r="B201" s="211"/>
      <c r="C201" s="212"/>
      <c r="D201" s="213" t="s">
        <v>121</v>
      </c>
      <c r="E201" s="214" t="s">
        <v>21</v>
      </c>
      <c r="F201" s="215" t="s">
        <v>142</v>
      </c>
      <c r="G201" s="212"/>
      <c r="H201" s="216">
        <v>5</v>
      </c>
      <c r="I201" s="217"/>
      <c r="J201" s="212"/>
      <c r="K201" s="212"/>
      <c r="L201" s="218"/>
      <c r="M201" s="219"/>
      <c r="N201" s="220"/>
      <c r="O201" s="220"/>
      <c r="P201" s="220"/>
      <c r="Q201" s="220"/>
      <c r="R201" s="220"/>
      <c r="S201" s="220"/>
      <c r="T201" s="221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22" t="s">
        <v>121</v>
      </c>
      <c r="AU201" s="222" t="s">
        <v>80</v>
      </c>
      <c r="AV201" s="12" t="s">
        <v>82</v>
      </c>
      <c r="AW201" s="12" t="s">
        <v>33</v>
      </c>
      <c r="AX201" s="12" t="s">
        <v>72</v>
      </c>
      <c r="AY201" s="222" t="s">
        <v>113</v>
      </c>
    </row>
    <row r="202" s="13" customFormat="1">
      <c r="A202" s="13"/>
      <c r="B202" s="223"/>
      <c r="C202" s="224"/>
      <c r="D202" s="213" t="s">
        <v>121</v>
      </c>
      <c r="E202" s="225" t="s">
        <v>21</v>
      </c>
      <c r="F202" s="226" t="s">
        <v>125</v>
      </c>
      <c r="G202" s="224"/>
      <c r="H202" s="225" t="s">
        <v>21</v>
      </c>
      <c r="I202" s="227"/>
      <c r="J202" s="224"/>
      <c r="K202" s="224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121</v>
      </c>
      <c r="AU202" s="232" t="s">
        <v>80</v>
      </c>
      <c r="AV202" s="13" t="s">
        <v>80</v>
      </c>
      <c r="AW202" s="13" t="s">
        <v>33</v>
      </c>
      <c r="AX202" s="13" t="s">
        <v>72</v>
      </c>
      <c r="AY202" s="232" t="s">
        <v>113</v>
      </c>
    </row>
    <row r="203" s="14" customFormat="1">
      <c r="A203" s="14"/>
      <c r="B203" s="233"/>
      <c r="C203" s="234"/>
      <c r="D203" s="213" t="s">
        <v>121</v>
      </c>
      <c r="E203" s="235" t="s">
        <v>21</v>
      </c>
      <c r="F203" s="236" t="s">
        <v>128</v>
      </c>
      <c r="G203" s="234"/>
      <c r="H203" s="237">
        <v>5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3" t="s">
        <v>121</v>
      </c>
      <c r="AU203" s="243" t="s">
        <v>80</v>
      </c>
      <c r="AV203" s="14" t="s">
        <v>119</v>
      </c>
      <c r="AW203" s="14" t="s">
        <v>33</v>
      </c>
      <c r="AX203" s="14" t="s">
        <v>80</v>
      </c>
      <c r="AY203" s="243" t="s">
        <v>113</v>
      </c>
    </row>
    <row r="204" s="2" customFormat="1" ht="66.75" customHeight="1">
      <c r="A204" s="40"/>
      <c r="B204" s="41"/>
      <c r="C204" s="198" t="s">
        <v>7</v>
      </c>
      <c r="D204" s="198" t="s">
        <v>114</v>
      </c>
      <c r="E204" s="199" t="s">
        <v>214</v>
      </c>
      <c r="F204" s="200" t="s">
        <v>215</v>
      </c>
      <c r="G204" s="201" t="s">
        <v>117</v>
      </c>
      <c r="H204" s="202">
        <v>5</v>
      </c>
      <c r="I204" s="203"/>
      <c r="J204" s="204">
        <f>ROUND(I204*H204,2)</f>
        <v>0</v>
      </c>
      <c r="K204" s="200" t="s">
        <v>118</v>
      </c>
      <c r="L204" s="46"/>
      <c r="M204" s="205" t="s">
        <v>21</v>
      </c>
      <c r="N204" s="206" t="s">
        <v>43</v>
      </c>
      <c r="O204" s="86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09" t="s">
        <v>119</v>
      </c>
      <c r="AT204" s="209" t="s">
        <v>114</v>
      </c>
      <c r="AU204" s="209" t="s">
        <v>80</v>
      </c>
      <c r="AY204" s="19" t="s">
        <v>113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9" t="s">
        <v>80</v>
      </c>
      <c r="BK204" s="210">
        <f>ROUND(I204*H204,2)</f>
        <v>0</v>
      </c>
      <c r="BL204" s="19" t="s">
        <v>119</v>
      </c>
      <c r="BM204" s="209" t="s">
        <v>216</v>
      </c>
    </row>
    <row r="205" s="12" customFormat="1">
      <c r="A205" s="12"/>
      <c r="B205" s="211"/>
      <c r="C205" s="212"/>
      <c r="D205" s="213" t="s">
        <v>121</v>
      </c>
      <c r="E205" s="214" t="s">
        <v>21</v>
      </c>
      <c r="F205" s="215" t="s">
        <v>142</v>
      </c>
      <c r="G205" s="212"/>
      <c r="H205" s="216">
        <v>5</v>
      </c>
      <c r="I205" s="217"/>
      <c r="J205" s="212"/>
      <c r="K205" s="212"/>
      <c r="L205" s="218"/>
      <c r="M205" s="219"/>
      <c r="N205" s="220"/>
      <c r="O205" s="220"/>
      <c r="P205" s="220"/>
      <c r="Q205" s="220"/>
      <c r="R205" s="220"/>
      <c r="S205" s="220"/>
      <c r="T205" s="221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22" t="s">
        <v>121</v>
      </c>
      <c r="AU205" s="222" t="s">
        <v>80</v>
      </c>
      <c r="AV205" s="12" t="s">
        <v>82</v>
      </c>
      <c r="AW205" s="12" t="s">
        <v>33</v>
      </c>
      <c r="AX205" s="12" t="s">
        <v>72</v>
      </c>
      <c r="AY205" s="222" t="s">
        <v>113</v>
      </c>
    </row>
    <row r="206" s="13" customFormat="1">
      <c r="A206" s="13"/>
      <c r="B206" s="223"/>
      <c r="C206" s="224"/>
      <c r="D206" s="213" t="s">
        <v>121</v>
      </c>
      <c r="E206" s="225" t="s">
        <v>21</v>
      </c>
      <c r="F206" s="226" t="s">
        <v>125</v>
      </c>
      <c r="G206" s="224"/>
      <c r="H206" s="225" t="s">
        <v>21</v>
      </c>
      <c r="I206" s="227"/>
      <c r="J206" s="224"/>
      <c r="K206" s="224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121</v>
      </c>
      <c r="AU206" s="232" t="s">
        <v>80</v>
      </c>
      <c r="AV206" s="13" t="s">
        <v>80</v>
      </c>
      <c r="AW206" s="13" t="s">
        <v>33</v>
      </c>
      <c r="AX206" s="13" t="s">
        <v>72</v>
      </c>
      <c r="AY206" s="232" t="s">
        <v>113</v>
      </c>
    </row>
    <row r="207" s="14" customFormat="1">
      <c r="A207" s="14"/>
      <c r="B207" s="233"/>
      <c r="C207" s="234"/>
      <c r="D207" s="213" t="s">
        <v>121</v>
      </c>
      <c r="E207" s="235" t="s">
        <v>21</v>
      </c>
      <c r="F207" s="236" t="s">
        <v>128</v>
      </c>
      <c r="G207" s="234"/>
      <c r="H207" s="237">
        <v>5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3" t="s">
        <v>121</v>
      </c>
      <c r="AU207" s="243" t="s">
        <v>80</v>
      </c>
      <c r="AV207" s="14" t="s">
        <v>119</v>
      </c>
      <c r="AW207" s="14" t="s">
        <v>33</v>
      </c>
      <c r="AX207" s="14" t="s">
        <v>80</v>
      </c>
      <c r="AY207" s="243" t="s">
        <v>113</v>
      </c>
    </row>
    <row r="208" s="2" customFormat="1" ht="44.25" customHeight="1">
      <c r="A208" s="40"/>
      <c r="B208" s="41"/>
      <c r="C208" s="198" t="s">
        <v>217</v>
      </c>
      <c r="D208" s="198" t="s">
        <v>114</v>
      </c>
      <c r="E208" s="199" t="s">
        <v>218</v>
      </c>
      <c r="F208" s="200" t="s">
        <v>219</v>
      </c>
      <c r="G208" s="201" t="s">
        <v>117</v>
      </c>
      <c r="H208" s="202">
        <v>5</v>
      </c>
      <c r="I208" s="203"/>
      <c r="J208" s="204">
        <f>ROUND(I208*H208,2)</f>
        <v>0</v>
      </c>
      <c r="K208" s="200" t="s">
        <v>118</v>
      </c>
      <c r="L208" s="46"/>
      <c r="M208" s="205" t="s">
        <v>21</v>
      </c>
      <c r="N208" s="206" t="s">
        <v>43</v>
      </c>
      <c r="O208" s="86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09" t="s">
        <v>119</v>
      </c>
      <c r="AT208" s="209" t="s">
        <v>114</v>
      </c>
      <c r="AU208" s="209" t="s">
        <v>80</v>
      </c>
      <c r="AY208" s="19" t="s">
        <v>113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9" t="s">
        <v>80</v>
      </c>
      <c r="BK208" s="210">
        <f>ROUND(I208*H208,2)</f>
        <v>0</v>
      </c>
      <c r="BL208" s="19" t="s">
        <v>119</v>
      </c>
      <c r="BM208" s="209" t="s">
        <v>220</v>
      </c>
    </row>
    <row r="209" s="12" customFormat="1">
      <c r="A209" s="12"/>
      <c r="B209" s="211"/>
      <c r="C209" s="212"/>
      <c r="D209" s="213" t="s">
        <v>121</v>
      </c>
      <c r="E209" s="214" t="s">
        <v>21</v>
      </c>
      <c r="F209" s="215" t="s">
        <v>142</v>
      </c>
      <c r="G209" s="212"/>
      <c r="H209" s="216">
        <v>5</v>
      </c>
      <c r="I209" s="217"/>
      <c r="J209" s="212"/>
      <c r="K209" s="212"/>
      <c r="L209" s="218"/>
      <c r="M209" s="219"/>
      <c r="N209" s="220"/>
      <c r="O209" s="220"/>
      <c r="P209" s="220"/>
      <c r="Q209" s="220"/>
      <c r="R209" s="220"/>
      <c r="S209" s="220"/>
      <c r="T209" s="221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22" t="s">
        <v>121</v>
      </c>
      <c r="AU209" s="222" t="s">
        <v>80</v>
      </c>
      <c r="AV209" s="12" t="s">
        <v>82</v>
      </c>
      <c r="AW209" s="12" t="s">
        <v>33</v>
      </c>
      <c r="AX209" s="12" t="s">
        <v>72</v>
      </c>
      <c r="AY209" s="222" t="s">
        <v>113</v>
      </c>
    </row>
    <row r="210" s="13" customFormat="1">
      <c r="A210" s="13"/>
      <c r="B210" s="223"/>
      <c r="C210" s="224"/>
      <c r="D210" s="213" t="s">
        <v>121</v>
      </c>
      <c r="E210" s="225" t="s">
        <v>21</v>
      </c>
      <c r="F210" s="226" t="s">
        <v>125</v>
      </c>
      <c r="G210" s="224"/>
      <c r="H210" s="225" t="s">
        <v>21</v>
      </c>
      <c r="I210" s="227"/>
      <c r="J210" s="224"/>
      <c r="K210" s="224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121</v>
      </c>
      <c r="AU210" s="232" t="s">
        <v>80</v>
      </c>
      <c r="AV210" s="13" t="s">
        <v>80</v>
      </c>
      <c r="AW210" s="13" t="s">
        <v>33</v>
      </c>
      <c r="AX210" s="13" t="s">
        <v>72</v>
      </c>
      <c r="AY210" s="232" t="s">
        <v>113</v>
      </c>
    </row>
    <row r="211" s="14" customFormat="1">
      <c r="A211" s="14"/>
      <c r="B211" s="233"/>
      <c r="C211" s="234"/>
      <c r="D211" s="213" t="s">
        <v>121</v>
      </c>
      <c r="E211" s="235" t="s">
        <v>21</v>
      </c>
      <c r="F211" s="236" t="s">
        <v>128</v>
      </c>
      <c r="G211" s="234"/>
      <c r="H211" s="237">
        <v>5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3" t="s">
        <v>121</v>
      </c>
      <c r="AU211" s="243" t="s">
        <v>80</v>
      </c>
      <c r="AV211" s="14" t="s">
        <v>119</v>
      </c>
      <c r="AW211" s="14" t="s">
        <v>33</v>
      </c>
      <c r="AX211" s="14" t="s">
        <v>80</v>
      </c>
      <c r="AY211" s="243" t="s">
        <v>113</v>
      </c>
    </row>
    <row r="212" s="2" customFormat="1" ht="24.15" customHeight="1">
      <c r="A212" s="40"/>
      <c r="B212" s="41"/>
      <c r="C212" s="244" t="s">
        <v>221</v>
      </c>
      <c r="D212" s="244" t="s">
        <v>133</v>
      </c>
      <c r="E212" s="245" t="s">
        <v>222</v>
      </c>
      <c r="F212" s="246" t="s">
        <v>223</v>
      </c>
      <c r="G212" s="247" t="s">
        <v>117</v>
      </c>
      <c r="H212" s="248">
        <v>5</v>
      </c>
      <c r="I212" s="249"/>
      <c r="J212" s="250">
        <f>ROUND(I212*H212,2)</f>
        <v>0</v>
      </c>
      <c r="K212" s="246" t="s">
        <v>118</v>
      </c>
      <c r="L212" s="251"/>
      <c r="M212" s="252" t="s">
        <v>21</v>
      </c>
      <c r="N212" s="253" t="s">
        <v>43</v>
      </c>
      <c r="O212" s="86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09" t="s">
        <v>136</v>
      </c>
      <c r="AT212" s="209" t="s">
        <v>133</v>
      </c>
      <c r="AU212" s="209" t="s">
        <v>80</v>
      </c>
      <c r="AY212" s="19" t="s">
        <v>113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9" t="s">
        <v>80</v>
      </c>
      <c r="BK212" s="210">
        <f>ROUND(I212*H212,2)</f>
        <v>0</v>
      </c>
      <c r="BL212" s="19" t="s">
        <v>136</v>
      </c>
      <c r="BM212" s="209" t="s">
        <v>224</v>
      </c>
    </row>
    <row r="213" s="12" customFormat="1">
      <c r="A213" s="12"/>
      <c r="B213" s="211"/>
      <c r="C213" s="212"/>
      <c r="D213" s="213" t="s">
        <v>121</v>
      </c>
      <c r="E213" s="214" t="s">
        <v>21</v>
      </c>
      <c r="F213" s="215" t="s">
        <v>142</v>
      </c>
      <c r="G213" s="212"/>
      <c r="H213" s="216">
        <v>5</v>
      </c>
      <c r="I213" s="217"/>
      <c r="J213" s="212"/>
      <c r="K213" s="212"/>
      <c r="L213" s="218"/>
      <c r="M213" s="219"/>
      <c r="N213" s="220"/>
      <c r="O213" s="220"/>
      <c r="P213" s="220"/>
      <c r="Q213" s="220"/>
      <c r="R213" s="220"/>
      <c r="S213" s="220"/>
      <c r="T213" s="221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22" t="s">
        <v>121</v>
      </c>
      <c r="AU213" s="222" t="s">
        <v>80</v>
      </c>
      <c r="AV213" s="12" t="s">
        <v>82</v>
      </c>
      <c r="AW213" s="12" t="s">
        <v>33</v>
      </c>
      <c r="AX213" s="12" t="s">
        <v>72</v>
      </c>
      <c r="AY213" s="222" t="s">
        <v>113</v>
      </c>
    </row>
    <row r="214" s="13" customFormat="1">
      <c r="A214" s="13"/>
      <c r="B214" s="223"/>
      <c r="C214" s="224"/>
      <c r="D214" s="213" t="s">
        <v>121</v>
      </c>
      <c r="E214" s="225" t="s">
        <v>21</v>
      </c>
      <c r="F214" s="226" t="s">
        <v>125</v>
      </c>
      <c r="G214" s="224"/>
      <c r="H214" s="225" t="s">
        <v>21</v>
      </c>
      <c r="I214" s="227"/>
      <c r="J214" s="224"/>
      <c r="K214" s="224"/>
      <c r="L214" s="228"/>
      <c r="M214" s="229"/>
      <c r="N214" s="230"/>
      <c r="O214" s="230"/>
      <c r="P214" s="230"/>
      <c r="Q214" s="230"/>
      <c r="R214" s="230"/>
      <c r="S214" s="230"/>
      <c r="T214" s="23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2" t="s">
        <v>121</v>
      </c>
      <c r="AU214" s="232" t="s">
        <v>80</v>
      </c>
      <c r="AV214" s="13" t="s">
        <v>80</v>
      </c>
      <c r="AW214" s="13" t="s">
        <v>33</v>
      </c>
      <c r="AX214" s="13" t="s">
        <v>72</v>
      </c>
      <c r="AY214" s="232" t="s">
        <v>113</v>
      </c>
    </row>
    <row r="215" s="14" customFormat="1">
      <c r="A215" s="14"/>
      <c r="B215" s="233"/>
      <c r="C215" s="234"/>
      <c r="D215" s="213" t="s">
        <v>121</v>
      </c>
      <c r="E215" s="235" t="s">
        <v>21</v>
      </c>
      <c r="F215" s="236" t="s">
        <v>128</v>
      </c>
      <c r="G215" s="234"/>
      <c r="H215" s="237">
        <v>5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3" t="s">
        <v>121</v>
      </c>
      <c r="AU215" s="243" t="s">
        <v>80</v>
      </c>
      <c r="AV215" s="14" t="s">
        <v>119</v>
      </c>
      <c r="AW215" s="14" t="s">
        <v>33</v>
      </c>
      <c r="AX215" s="14" t="s">
        <v>80</v>
      </c>
      <c r="AY215" s="243" t="s">
        <v>113</v>
      </c>
    </row>
    <row r="216" s="2" customFormat="1" ht="21.75" customHeight="1">
      <c r="A216" s="40"/>
      <c r="B216" s="41"/>
      <c r="C216" s="244" t="s">
        <v>225</v>
      </c>
      <c r="D216" s="244" t="s">
        <v>133</v>
      </c>
      <c r="E216" s="245" t="s">
        <v>226</v>
      </c>
      <c r="F216" s="246" t="s">
        <v>227</v>
      </c>
      <c r="G216" s="247" t="s">
        <v>117</v>
      </c>
      <c r="H216" s="248">
        <v>5</v>
      </c>
      <c r="I216" s="249"/>
      <c r="J216" s="250">
        <f>ROUND(I216*H216,2)</f>
        <v>0</v>
      </c>
      <c r="K216" s="246" t="s">
        <v>118</v>
      </c>
      <c r="L216" s="251"/>
      <c r="M216" s="252" t="s">
        <v>21</v>
      </c>
      <c r="N216" s="253" t="s">
        <v>43</v>
      </c>
      <c r="O216" s="86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09" t="s">
        <v>136</v>
      </c>
      <c r="AT216" s="209" t="s">
        <v>133</v>
      </c>
      <c r="AU216" s="209" t="s">
        <v>80</v>
      </c>
      <c r="AY216" s="19" t="s">
        <v>113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9" t="s">
        <v>80</v>
      </c>
      <c r="BK216" s="210">
        <f>ROUND(I216*H216,2)</f>
        <v>0</v>
      </c>
      <c r="BL216" s="19" t="s">
        <v>136</v>
      </c>
      <c r="BM216" s="209" t="s">
        <v>228</v>
      </c>
    </row>
    <row r="217" s="12" customFormat="1">
      <c r="A217" s="12"/>
      <c r="B217" s="211"/>
      <c r="C217" s="212"/>
      <c r="D217" s="213" t="s">
        <v>121</v>
      </c>
      <c r="E217" s="214" t="s">
        <v>21</v>
      </c>
      <c r="F217" s="215" t="s">
        <v>142</v>
      </c>
      <c r="G217" s="212"/>
      <c r="H217" s="216">
        <v>5</v>
      </c>
      <c r="I217" s="217"/>
      <c r="J217" s="212"/>
      <c r="K217" s="212"/>
      <c r="L217" s="218"/>
      <c r="M217" s="219"/>
      <c r="N217" s="220"/>
      <c r="O217" s="220"/>
      <c r="P217" s="220"/>
      <c r="Q217" s="220"/>
      <c r="R217" s="220"/>
      <c r="S217" s="220"/>
      <c r="T217" s="221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22" t="s">
        <v>121</v>
      </c>
      <c r="AU217" s="222" t="s">
        <v>80</v>
      </c>
      <c r="AV217" s="12" t="s">
        <v>82</v>
      </c>
      <c r="AW217" s="12" t="s">
        <v>33</v>
      </c>
      <c r="AX217" s="12" t="s">
        <v>72</v>
      </c>
      <c r="AY217" s="222" t="s">
        <v>113</v>
      </c>
    </row>
    <row r="218" s="13" customFormat="1">
      <c r="A218" s="13"/>
      <c r="B218" s="223"/>
      <c r="C218" s="224"/>
      <c r="D218" s="213" t="s">
        <v>121</v>
      </c>
      <c r="E218" s="225" t="s">
        <v>21</v>
      </c>
      <c r="F218" s="226" t="s">
        <v>125</v>
      </c>
      <c r="G218" s="224"/>
      <c r="H218" s="225" t="s">
        <v>21</v>
      </c>
      <c r="I218" s="227"/>
      <c r="J218" s="224"/>
      <c r="K218" s="224"/>
      <c r="L218" s="228"/>
      <c r="M218" s="229"/>
      <c r="N218" s="230"/>
      <c r="O218" s="230"/>
      <c r="P218" s="230"/>
      <c r="Q218" s="230"/>
      <c r="R218" s="230"/>
      <c r="S218" s="230"/>
      <c r="T218" s="23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2" t="s">
        <v>121</v>
      </c>
      <c r="AU218" s="232" t="s">
        <v>80</v>
      </c>
      <c r="AV218" s="13" t="s">
        <v>80</v>
      </c>
      <c r="AW218" s="13" t="s">
        <v>33</v>
      </c>
      <c r="AX218" s="13" t="s">
        <v>72</v>
      </c>
      <c r="AY218" s="232" t="s">
        <v>113</v>
      </c>
    </row>
    <row r="219" s="14" customFormat="1">
      <c r="A219" s="14"/>
      <c r="B219" s="233"/>
      <c r="C219" s="234"/>
      <c r="D219" s="213" t="s">
        <v>121</v>
      </c>
      <c r="E219" s="235" t="s">
        <v>21</v>
      </c>
      <c r="F219" s="236" t="s">
        <v>128</v>
      </c>
      <c r="G219" s="234"/>
      <c r="H219" s="237">
        <v>5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3" t="s">
        <v>121</v>
      </c>
      <c r="AU219" s="243" t="s">
        <v>80</v>
      </c>
      <c r="AV219" s="14" t="s">
        <v>119</v>
      </c>
      <c r="AW219" s="14" t="s">
        <v>33</v>
      </c>
      <c r="AX219" s="14" t="s">
        <v>80</v>
      </c>
      <c r="AY219" s="243" t="s">
        <v>113</v>
      </c>
    </row>
    <row r="220" s="2" customFormat="1" ht="24.15" customHeight="1">
      <c r="A220" s="40"/>
      <c r="B220" s="41"/>
      <c r="C220" s="244" t="s">
        <v>229</v>
      </c>
      <c r="D220" s="244" t="s">
        <v>133</v>
      </c>
      <c r="E220" s="245" t="s">
        <v>230</v>
      </c>
      <c r="F220" s="246" t="s">
        <v>231</v>
      </c>
      <c r="G220" s="247" t="s">
        <v>117</v>
      </c>
      <c r="H220" s="248">
        <v>5</v>
      </c>
      <c r="I220" s="249"/>
      <c r="J220" s="250">
        <f>ROUND(I220*H220,2)</f>
        <v>0</v>
      </c>
      <c r="K220" s="246" t="s">
        <v>118</v>
      </c>
      <c r="L220" s="251"/>
      <c r="M220" s="252" t="s">
        <v>21</v>
      </c>
      <c r="N220" s="253" t="s">
        <v>43</v>
      </c>
      <c r="O220" s="86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09" t="s">
        <v>136</v>
      </c>
      <c r="AT220" s="209" t="s">
        <v>133</v>
      </c>
      <c r="AU220" s="209" t="s">
        <v>80</v>
      </c>
      <c r="AY220" s="19" t="s">
        <v>113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9" t="s">
        <v>80</v>
      </c>
      <c r="BK220" s="210">
        <f>ROUND(I220*H220,2)</f>
        <v>0</v>
      </c>
      <c r="BL220" s="19" t="s">
        <v>136</v>
      </c>
      <c r="BM220" s="209" t="s">
        <v>232</v>
      </c>
    </row>
    <row r="221" s="12" customFormat="1">
      <c r="A221" s="12"/>
      <c r="B221" s="211"/>
      <c r="C221" s="212"/>
      <c r="D221" s="213" t="s">
        <v>121</v>
      </c>
      <c r="E221" s="214" t="s">
        <v>21</v>
      </c>
      <c r="F221" s="215" t="s">
        <v>142</v>
      </c>
      <c r="G221" s="212"/>
      <c r="H221" s="216">
        <v>5</v>
      </c>
      <c r="I221" s="217"/>
      <c r="J221" s="212"/>
      <c r="K221" s="212"/>
      <c r="L221" s="218"/>
      <c r="M221" s="219"/>
      <c r="N221" s="220"/>
      <c r="O221" s="220"/>
      <c r="P221" s="220"/>
      <c r="Q221" s="220"/>
      <c r="R221" s="220"/>
      <c r="S221" s="220"/>
      <c r="T221" s="221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22" t="s">
        <v>121</v>
      </c>
      <c r="AU221" s="222" t="s">
        <v>80</v>
      </c>
      <c r="AV221" s="12" t="s">
        <v>82</v>
      </c>
      <c r="AW221" s="12" t="s">
        <v>33</v>
      </c>
      <c r="AX221" s="12" t="s">
        <v>72</v>
      </c>
      <c r="AY221" s="222" t="s">
        <v>113</v>
      </c>
    </row>
    <row r="222" s="13" customFormat="1">
      <c r="A222" s="13"/>
      <c r="B222" s="223"/>
      <c r="C222" s="224"/>
      <c r="D222" s="213" t="s">
        <v>121</v>
      </c>
      <c r="E222" s="225" t="s">
        <v>21</v>
      </c>
      <c r="F222" s="226" t="s">
        <v>125</v>
      </c>
      <c r="G222" s="224"/>
      <c r="H222" s="225" t="s">
        <v>21</v>
      </c>
      <c r="I222" s="227"/>
      <c r="J222" s="224"/>
      <c r="K222" s="224"/>
      <c r="L222" s="228"/>
      <c r="M222" s="229"/>
      <c r="N222" s="230"/>
      <c r="O222" s="230"/>
      <c r="P222" s="230"/>
      <c r="Q222" s="230"/>
      <c r="R222" s="230"/>
      <c r="S222" s="230"/>
      <c r="T222" s="23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2" t="s">
        <v>121</v>
      </c>
      <c r="AU222" s="232" t="s">
        <v>80</v>
      </c>
      <c r="AV222" s="13" t="s">
        <v>80</v>
      </c>
      <c r="AW222" s="13" t="s">
        <v>33</v>
      </c>
      <c r="AX222" s="13" t="s">
        <v>72</v>
      </c>
      <c r="AY222" s="232" t="s">
        <v>113</v>
      </c>
    </row>
    <row r="223" s="14" customFormat="1">
      <c r="A223" s="14"/>
      <c r="B223" s="233"/>
      <c r="C223" s="234"/>
      <c r="D223" s="213" t="s">
        <v>121</v>
      </c>
      <c r="E223" s="235" t="s">
        <v>21</v>
      </c>
      <c r="F223" s="236" t="s">
        <v>128</v>
      </c>
      <c r="G223" s="234"/>
      <c r="H223" s="237">
        <v>5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3" t="s">
        <v>121</v>
      </c>
      <c r="AU223" s="243" t="s">
        <v>80</v>
      </c>
      <c r="AV223" s="14" t="s">
        <v>119</v>
      </c>
      <c r="AW223" s="14" t="s">
        <v>33</v>
      </c>
      <c r="AX223" s="14" t="s">
        <v>80</v>
      </c>
      <c r="AY223" s="243" t="s">
        <v>113</v>
      </c>
    </row>
    <row r="224" s="2" customFormat="1" ht="21.75" customHeight="1">
      <c r="A224" s="40"/>
      <c r="B224" s="41"/>
      <c r="C224" s="244" t="s">
        <v>233</v>
      </c>
      <c r="D224" s="244" t="s">
        <v>133</v>
      </c>
      <c r="E224" s="245" t="s">
        <v>234</v>
      </c>
      <c r="F224" s="246" t="s">
        <v>235</v>
      </c>
      <c r="G224" s="247" t="s">
        <v>117</v>
      </c>
      <c r="H224" s="248">
        <v>5</v>
      </c>
      <c r="I224" s="249"/>
      <c r="J224" s="250">
        <f>ROUND(I224*H224,2)</f>
        <v>0</v>
      </c>
      <c r="K224" s="246" t="s">
        <v>118</v>
      </c>
      <c r="L224" s="251"/>
      <c r="M224" s="252" t="s">
        <v>21</v>
      </c>
      <c r="N224" s="253" t="s">
        <v>43</v>
      </c>
      <c r="O224" s="86"/>
      <c r="P224" s="207">
        <f>O224*H224</f>
        <v>0</v>
      </c>
      <c r="Q224" s="207">
        <v>0</v>
      </c>
      <c r="R224" s="207">
        <f>Q224*H224</f>
        <v>0</v>
      </c>
      <c r="S224" s="207">
        <v>0</v>
      </c>
      <c r="T224" s="208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09" t="s">
        <v>136</v>
      </c>
      <c r="AT224" s="209" t="s">
        <v>133</v>
      </c>
      <c r="AU224" s="209" t="s">
        <v>80</v>
      </c>
      <c r="AY224" s="19" t="s">
        <v>113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9" t="s">
        <v>80</v>
      </c>
      <c r="BK224" s="210">
        <f>ROUND(I224*H224,2)</f>
        <v>0</v>
      </c>
      <c r="BL224" s="19" t="s">
        <v>136</v>
      </c>
      <c r="BM224" s="209" t="s">
        <v>236</v>
      </c>
    </row>
    <row r="225" s="12" customFormat="1">
      <c r="A225" s="12"/>
      <c r="B225" s="211"/>
      <c r="C225" s="212"/>
      <c r="D225" s="213" t="s">
        <v>121</v>
      </c>
      <c r="E225" s="214" t="s">
        <v>21</v>
      </c>
      <c r="F225" s="215" t="s">
        <v>142</v>
      </c>
      <c r="G225" s="212"/>
      <c r="H225" s="216">
        <v>5</v>
      </c>
      <c r="I225" s="217"/>
      <c r="J225" s="212"/>
      <c r="K225" s="212"/>
      <c r="L225" s="218"/>
      <c r="M225" s="219"/>
      <c r="N225" s="220"/>
      <c r="O225" s="220"/>
      <c r="P225" s="220"/>
      <c r="Q225" s="220"/>
      <c r="R225" s="220"/>
      <c r="S225" s="220"/>
      <c r="T225" s="221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22" t="s">
        <v>121</v>
      </c>
      <c r="AU225" s="222" t="s">
        <v>80</v>
      </c>
      <c r="AV225" s="12" t="s">
        <v>82</v>
      </c>
      <c r="AW225" s="12" t="s">
        <v>33</v>
      </c>
      <c r="AX225" s="12" t="s">
        <v>72</v>
      </c>
      <c r="AY225" s="222" t="s">
        <v>113</v>
      </c>
    </row>
    <row r="226" s="13" customFormat="1">
      <c r="A226" s="13"/>
      <c r="B226" s="223"/>
      <c r="C226" s="224"/>
      <c r="D226" s="213" t="s">
        <v>121</v>
      </c>
      <c r="E226" s="225" t="s">
        <v>21</v>
      </c>
      <c r="F226" s="226" t="s">
        <v>125</v>
      </c>
      <c r="G226" s="224"/>
      <c r="H226" s="225" t="s">
        <v>21</v>
      </c>
      <c r="I226" s="227"/>
      <c r="J226" s="224"/>
      <c r="K226" s="224"/>
      <c r="L226" s="228"/>
      <c r="M226" s="229"/>
      <c r="N226" s="230"/>
      <c r="O226" s="230"/>
      <c r="P226" s="230"/>
      <c r="Q226" s="230"/>
      <c r="R226" s="230"/>
      <c r="S226" s="230"/>
      <c r="T226" s="23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2" t="s">
        <v>121</v>
      </c>
      <c r="AU226" s="232" t="s">
        <v>80</v>
      </c>
      <c r="AV226" s="13" t="s">
        <v>80</v>
      </c>
      <c r="AW226" s="13" t="s">
        <v>33</v>
      </c>
      <c r="AX226" s="13" t="s">
        <v>72</v>
      </c>
      <c r="AY226" s="232" t="s">
        <v>113</v>
      </c>
    </row>
    <row r="227" s="14" customFormat="1">
      <c r="A227" s="14"/>
      <c r="B227" s="233"/>
      <c r="C227" s="234"/>
      <c r="D227" s="213" t="s">
        <v>121</v>
      </c>
      <c r="E227" s="235" t="s">
        <v>21</v>
      </c>
      <c r="F227" s="236" t="s">
        <v>128</v>
      </c>
      <c r="G227" s="234"/>
      <c r="H227" s="237">
        <v>5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3" t="s">
        <v>121</v>
      </c>
      <c r="AU227" s="243" t="s">
        <v>80</v>
      </c>
      <c r="AV227" s="14" t="s">
        <v>119</v>
      </c>
      <c r="AW227" s="14" t="s">
        <v>33</v>
      </c>
      <c r="AX227" s="14" t="s">
        <v>80</v>
      </c>
      <c r="AY227" s="243" t="s">
        <v>113</v>
      </c>
    </row>
    <row r="228" s="2" customFormat="1" ht="49.05" customHeight="1">
      <c r="A228" s="40"/>
      <c r="B228" s="41"/>
      <c r="C228" s="198" t="s">
        <v>237</v>
      </c>
      <c r="D228" s="198" t="s">
        <v>114</v>
      </c>
      <c r="E228" s="199" t="s">
        <v>238</v>
      </c>
      <c r="F228" s="200" t="s">
        <v>239</v>
      </c>
      <c r="G228" s="201" t="s">
        <v>117</v>
      </c>
      <c r="H228" s="202">
        <v>9</v>
      </c>
      <c r="I228" s="203"/>
      <c r="J228" s="204">
        <f>ROUND(I228*H228,2)</f>
        <v>0</v>
      </c>
      <c r="K228" s="200" t="s">
        <v>118</v>
      </c>
      <c r="L228" s="46"/>
      <c r="M228" s="205" t="s">
        <v>21</v>
      </c>
      <c r="N228" s="206" t="s">
        <v>43</v>
      </c>
      <c r="O228" s="86"/>
      <c r="P228" s="207">
        <f>O228*H228</f>
        <v>0</v>
      </c>
      <c r="Q228" s="207">
        <v>0</v>
      </c>
      <c r="R228" s="207">
        <f>Q228*H228</f>
        <v>0</v>
      </c>
      <c r="S228" s="207">
        <v>0</v>
      </c>
      <c r="T228" s="208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09" t="s">
        <v>119</v>
      </c>
      <c r="AT228" s="209" t="s">
        <v>114</v>
      </c>
      <c r="AU228" s="209" t="s">
        <v>80</v>
      </c>
      <c r="AY228" s="19" t="s">
        <v>113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9" t="s">
        <v>80</v>
      </c>
      <c r="BK228" s="210">
        <f>ROUND(I228*H228,2)</f>
        <v>0</v>
      </c>
      <c r="BL228" s="19" t="s">
        <v>119</v>
      </c>
      <c r="BM228" s="209" t="s">
        <v>240</v>
      </c>
    </row>
    <row r="229" s="12" customFormat="1">
      <c r="A229" s="12"/>
      <c r="B229" s="211"/>
      <c r="C229" s="212"/>
      <c r="D229" s="213" t="s">
        <v>121</v>
      </c>
      <c r="E229" s="214" t="s">
        <v>21</v>
      </c>
      <c r="F229" s="215" t="s">
        <v>132</v>
      </c>
      <c r="G229" s="212"/>
      <c r="H229" s="216">
        <v>3</v>
      </c>
      <c r="I229" s="217"/>
      <c r="J229" s="212"/>
      <c r="K229" s="212"/>
      <c r="L229" s="218"/>
      <c r="M229" s="219"/>
      <c r="N229" s="220"/>
      <c r="O229" s="220"/>
      <c r="P229" s="220"/>
      <c r="Q229" s="220"/>
      <c r="R229" s="220"/>
      <c r="S229" s="220"/>
      <c r="T229" s="221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22" t="s">
        <v>121</v>
      </c>
      <c r="AU229" s="222" t="s">
        <v>80</v>
      </c>
      <c r="AV229" s="12" t="s">
        <v>82</v>
      </c>
      <c r="AW229" s="12" t="s">
        <v>33</v>
      </c>
      <c r="AX229" s="12" t="s">
        <v>72</v>
      </c>
      <c r="AY229" s="222" t="s">
        <v>113</v>
      </c>
    </row>
    <row r="230" s="13" customFormat="1">
      <c r="A230" s="13"/>
      <c r="B230" s="223"/>
      <c r="C230" s="224"/>
      <c r="D230" s="213" t="s">
        <v>121</v>
      </c>
      <c r="E230" s="225" t="s">
        <v>21</v>
      </c>
      <c r="F230" s="226" t="s">
        <v>125</v>
      </c>
      <c r="G230" s="224"/>
      <c r="H230" s="225" t="s">
        <v>21</v>
      </c>
      <c r="I230" s="227"/>
      <c r="J230" s="224"/>
      <c r="K230" s="224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121</v>
      </c>
      <c r="AU230" s="232" t="s">
        <v>80</v>
      </c>
      <c r="AV230" s="13" t="s">
        <v>80</v>
      </c>
      <c r="AW230" s="13" t="s">
        <v>33</v>
      </c>
      <c r="AX230" s="13" t="s">
        <v>72</v>
      </c>
      <c r="AY230" s="232" t="s">
        <v>113</v>
      </c>
    </row>
    <row r="231" s="12" customFormat="1">
      <c r="A231" s="12"/>
      <c r="B231" s="211"/>
      <c r="C231" s="212"/>
      <c r="D231" s="213" t="s">
        <v>121</v>
      </c>
      <c r="E231" s="214" t="s">
        <v>21</v>
      </c>
      <c r="F231" s="215" t="s">
        <v>80</v>
      </c>
      <c r="G231" s="212"/>
      <c r="H231" s="216">
        <v>1</v>
      </c>
      <c r="I231" s="217"/>
      <c r="J231" s="212"/>
      <c r="K231" s="212"/>
      <c r="L231" s="218"/>
      <c r="M231" s="219"/>
      <c r="N231" s="220"/>
      <c r="O231" s="220"/>
      <c r="P231" s="220"/>
      <c r="Q231" s="220"/>
      <c r="R231" s="220"/>
      <c r="S231" s="220"/>
      <c r="T231" s="221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22" t="s">
        <v>121</v>
      </c>
      <c r="AU231" s="222" t="s">
        <v>80</v>
      </c>
      <c r="AV231" s="12" t="s">
        <v>82</v>
      </c>
      <c r="AW231" s="12" t="s">
        <v>33</v>
      </c>
      <c r="AX231" s="12" t="s">
        <v>72</v>
      </c>
      <c r="AY231" s="222" t="s">
        <v>113</v>
      </c>
    </row>
    <row r="232" s="13" customFormat="1">
      <c r="A232" s="13"/>
      <c r="B232" s="223"/>
      <c r="C232" s="224"/>
      <c r="D232" s="213" t="s">
        <v>121</v>
      </c>
      <c r="E232" s="225" t="s">
        <v>21</v>
      </c>
      <c r="F232" s="226" t="s">
        <v>127</v>
      </c>
      <c r="G232" s="224"/>
      <c r="H232" s="225" t="s">
        <v>21</v>
      </c>
      <c r="I232" s="227"/>
      <c r="J232" s="224"/>
      <c r="K232" s="224"/>
      <c r="L232" s="228"/>
      <c r="M232" s="229"/>
      <c r="N232" s="230"/>
      <c r="O232" s="230"/>
      <c r="P232" s="230"/>
      <c r="Q232" s="230"/>
      <c r="R232" s="230"/>
      <c r="S232" s="230"/>
      <c r="T232" s="23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2" t="s">
        <v>121</v>
      </c>
      <c r="AU232" s="232" t="s">
        <v>80</v>
      </c>
      <c r="AV232" s="13" t="s">
        <v>80</v>
      </c>
      <c r="AW232" s="13" t="s">
        <v>33</v>
      </c>
      <c r="AX232" s="13" t="s">
        <v>72</v>
      </c>
      <c r="AY232" s="232" t="s">
        <v>113</v>
      </c>
    </row>
    <row r="233" s="12" customFormat="1">
      <c r="A233" s="12"/>
      <c r="B233" s="211"/>
      <c r="C233" s="212"/>
      <c r="D233" s="213" t="s">
        <v>121</v>
      </c>
      <c r="E233" s="214" t="s">
        <v>21</v>
      </c>
      <c r="F233" s="215" t="s">
        <v>142</v>
      </c>
      <c r="G233" s="212"/>
      <c r="H233" s="216">
        <v>5</v>
      </c>
      <c r="I233" s="217"/>
      <c r="J233" s="212"/>
      <c r="K233" s="212"/>
      <c r="L233" s="218"/>
      <c r="M233" s="219"/>
      <c r="N233" s="220"/>
      <c r="O233" s="220"/>
      <c r="P233" s="220"/>
      <c r="Q233" s="220"/>
      <c r="R233" s="220"/>
      <c r="S233" s="220"/>
      <c r="T233" s="221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22" t="s">
        <v>121</v>
      </c>
      <c r="AU233" s="222" t="s">
        <v>80</v>
      </c>
      <c r="AV233" s="12" t="s">
        <v>82</v>
      </c>
      <c r="AW233" s="12" t="s">
        <v>33</v>
      </c>
      <c r="AX233" s="12" t="s">
        <v>72</v>
      </c>
      <c r="AY233" s="222" t="s">
        <v>113</v>
      </c>
    </row>
    <row r="234" s="13" customFormat="1">
      <c r="A234" s="13"/>
      <c r="B234" s="223"/>
      <c r="C234" s="224"/>
      <c r="D234" s="213" t="s">
        <v>121</v>
      </c>
      <c r="E234" s="225" t="s">
        <v>21</v>
      </c>
      <c r="F234" s="226" t="s">
        <v>241</v>
      </c>
      <c r="G234" s="224"/>
      <c r="H234" s="225" t="s">
        <v>21</v>
      </c>
      <c r="I234" s="227"/>
      <c r="J234" s="224"/>
      <c r="K234" s="224"/>
      <c r="L234" s="228"/>
      <c r="M234" s="229"/>
      <c r="N234" s="230"/>
      <c r="O234" s="230"/>
      <c r="P234" s="230"/>
      <c r="Q234" s="230"/>
      <c r="R234" s="230"/>
      <c r="S234" s="230"/>
      <c r="T234" s="23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2" t="s">
        <v>121</v>
      </c>
      <c r="AU234" s="232" t="s">
        <v>80</v>
      </c>
      <c r="AV234" s="13" t="s">
        <v>80</v>
      </c>
      <c r="AW234" s="13" t="s">
        <v>33</v>
      </c>
      <c r="AX234" s="13" t="s">
        <v>72</v>
      </c>
      <c r="AY234" s="232" t="s">
        <v>113</v>
      </c>
    </row>
    <row r="235" s="14" customFormat="1">
      <c r="A235" s="14"/>
      <c r="B235" s="233"/>
      <c r="C235" s="234"/>
      <c r="D235" s="213" t="s">
        <v>121</v>
      </c>
      <c r="E235" s="235" t="s">
        <v>21</v>
      </c>
      <c r="F235" s="236" t="s">
        <v>128</v>
      </c>
      <c r="G235" s="234"/>
      <c r="H235" s="237">
        <v>9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3" t="s">
        <v>121</v>
      </c>
      <c r="AU235" s="243" t="s">
        <v>80</v>
      </c>
      <c r="AV235" s="14" t="s">
        <v>119</v>
      </c>
      <c r="AW235" s="14" t="s">
        <v>33</v>
      </c>
      <c r="AX235" s="14" t="s">
        <v>80</v>
      </c>
      <c r="AY235" s="243" t="s">
        <v>113</v>
      </c>
    </row>
    <row r="236" s="2" customFormat="1" ht="37.8" customHeight="1">
      <c r="A236" s="40"/>
      <c r="B236" s="41"/>
      <c r="C236" s="198" t="s">
        <v>242</v>
      </c>
      <c r="D236" s="198" t="s">
        <v>114</v>
      </c>
      <c r="E236" s="199" t="s">
        <v>243</v>
      </c>
      <c r="F236" s="200" t="s">
        <v>244</v>
      </c>
      <c r="G236" s="201" t="s">
        <v>117</v>
      </c>
      <c r="H236" s="202">
        <v>13</v>
      </c>
      <c r="I236" s="203"/>
      <c r="J236" s="204">
        <f>ROUND(I236*H236,2)</f>
        <v>0</v>
      </c>
      <c r="K236" s="200" t="s">
        <v>118</v>
      </c>
      <c r="L236" s="46"/>
      <c r="M236" s="205" t="s">
        <v>21</v>
      </c>
      <c r="N236" s="206" t="s">
        <v>43</v>
      </c>
      <c r="O236" s="86"/>
      <c r="P236" s="207">
        <f>O236*H236</f>
        <v>0</v>
      </c>
      <c r="Q236" s="207">
        <v>0</v>
      </c>
      <c r="R236" s="207">
        <f>Q236*H236</f>
        <v>0</v>
      </c>
      <c r="S236" s="207">
        <v>0</v>
      </c>
      <c r="T236" s="208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09" t="s">
        <v>119</v>
      </c>
      <c r="AT236" s="209" t="s">
        <v>114</v>
      </c>
      <c r="AU236" s="209" t="s">
        <v>80</v>
      </c>
      <c r="AY236" s="19" t="s">
        <v>113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9" t="s">
        <v>80</v>
      </c>
      <c r="BK236" s="210">
        <f>ROUND(I236*H236,2)</f>
        <v>0</v>
      </c>
      <c r="BL236" s="19" t="s">
        <v>119</v>
      </c>
      <c r="BM236" s="209" t="s">
        <v>245</v>
      </c>
    </row>
    <row r="237" s="12" customFormat="1">
      <c r="A237" s="12"/>
      <c r="B237" s="211"/>
      <c r="C237" s="212"/>
      <c r="D237" s="213" t="s">
        <v>121</v>
      </c>
      <c r="E237" s="214" t="s">
        <v>21</v>
      </c>
      <c r="F237" s="215" t="s">
        <v>142</v>
      </c>
      <c r="G237" s="212"/>
      <c r="H237" s="216">
        <v>5</v>
      </c>
      <c r="I237" s="217"/>
      <c r="J237" s="212"/>
      <c r="K237" s="212"/>
      <c r="L237" s="218"/>
      <c r="M237" s="219"/>
      <c r="N237" s="220"/>
      <c r="O237" s="220"/>
      <c r="P237" s="220"/>
      <c r="Q237" s="220"/>
      <c r="R237" s="220"/>
      <c r="S237" s="220"/>
      <c r="T237" s="221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22" t="s">
        <v>121</v>
      </c>
      <c r="AU237" s="222" t="s">
        <v>80</v>
      </c>
      <c r="AV237" s="12" t="s">
        <v>82</v>
      </c>
      <c r="AW237" s="12" t="s">
        <v>33</v>
      </c>
      <c r="AX237" s="12" t="s">
        <v>72</v>
      </c>
      <c r="AY237" s="222" t="s">
        <v>113</v>
      </c>
    </row>
    <row r="238" s="13" customFormat="1">
      <c r="A238" s="13"/>
      <c r="B238" s="223"/>
      <c r="C238" s="224"/>
      <c r="D238" s="213" t="s">
        <v>121</v>
      </c>
      <c r="E238" s="225" t="s">
        <v>21</v>
      </c>
      <c r="F238" s="226" t="s">
        <v>125</v>
      </c>
      <c r="G238" s="224"/>
      <c r="H238" s="225" t="s">
        <v>21</v>
      </c>
      <c r="I238" s="227"/>
      <c r="J238" s="224"/>
      <c r="K238" s="224"/>
      <c r="L238" s="228"/>
      <c r="M238" s="229"/>
      <c r="N238" s="230"/>
      <c r="O238" s="230"/>
      <c r="P238" s="230"/>
      <c r="Q238" s="230"/>
      <c r="R238" s="230"/>
      <c r="S238" s="230"/>
      <c r="T238" s="23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2" t="s">
        <v>121</v>
      </c>
      <c r="AU238" s="232" t="s">
        <v>80</v>
      </c>
      <c r="AV238" s="13" t="s">
        <v>80</v>
      </c>
      <c r="AW238" s="13" t="s">
        <v>33</v>
      </c>
      <c r="AX238" s="13" t="s">
        <v>72</v>
      </c>
      <c r="AY238" s="232" t="s">
        <v>113</v>
      </c>
    </row>
    <row r="239" s="12" customFormat="1">
      <c r="A239" s="12"/>
      <c r="B239" s="211"/>
      <c r="C239" s="212"/>
      <c r="D239" s="213" t="s">
        <v>121</v>
      </c>
      <c r="E239" s="214" t="s">
        <v>21</v>
      </c>
      <c r="F239" s="215" t="s">
        <v>132</v>
      </c>
      <c r="G239" s="212"/>
      <c r="H239" s="216">
        <v>3</v>
      </c>
      <c r="I239" s="217"/>
      <c r="J239" s="212"/>
      <c r="K239" s="212"/>
      <c r="L239" s="218"/>
      <c r="M239" s="219"/>
      <c r="N239" s="220"/>
      <c r="O239" s="220"/>
      <c r="P239" s="220"/>
      <c r="Q239" s="220"/>
      <c r="R239" s="220"/>
      <c r="S239" s="220"/>
      <c r="T239" s="221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22" t="s">
        <v>121</v>
      </c>
      <c r="AU239" s="222" t="s">
        <v>80</v>
      </c>
      <c r="AV239" s="12" t="s">
        <v>82</v>
      </c>
      <c r="AW239" s="12" t="s">
        <v>33</v>
      </c>
      <c r="AX239" s="12" t="s">
        <v>72</v>
      </c>
      <c r="AY239" s="222" t="s">
        <v>113</v>
      </c>
    </row>
    <row r="240" s="13" customFormat="1">
      <c r="A240" s="13"/>
      <c r="B240" s="223"/>
      <c r="C240" s="224"/>
      <c r="D240" s="213" t="s">
        <v>121</v>
      </c>
      <c r="E240" s="225" t="s">
        <v>21</v>
      </c>
      <c r="F240" s="226" t="s">
        <v>179</v>
      </c>
      <c r="G240" s="224"/>
      <c r="H240" s="225" t="s">
        <v>21</v>
      </c>
      <c r="I240" s="227"/>
      <c r="J240" s="224"/>
      <c r="K240" s="224"/>
      <c r="L240" s="228"/>
      <c r="M240" s="229"/>
      <c r="N240" s="230"/>
      <c r="O240" s="230"/>
      <c r="P240" s="230"/>
      <c r="Q240" s="230"/>
      <c r="R240" s="230"/>
      <c r="S240" s="230"/>
      <c r="T240" s="23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2" t="s">
        <v>121</v>
      </c>
      <c r="AU240" s="232" t="s">
        <v>80</v>
      </c>
      <c r="AV240" s="13" t="s">
        <v>80</v>
      </c>
      <c r="AW240" s="13" t="s">
        <v>33</v>
      </c>
      <c r="AX240" s="13" t="s">
        <v>72</v>
      </c>
      <c r="AY240" s="232" t="s">
        <v>113</v>
      </c>
    </row>
    <row r="241" s="12" customFormat="1">
      <c r="A241" s="12"/>
      <c r="B241" s="211"/>
      <c r="C241" s="212"/>
      <c r="D241" s="213" t="s">
        <v>121</v>
      </c>
      <c r="E241" s="214" t="s">
        <v>21</v>
      </c>
      <c r="F241" s="215" t="s">
        <v>142</v>
      </c>
      <c r="G241" s="212"/>
      <c r="H241" s="216">
        <v>5</v>
      </c>
      <c r="I241" s="217"/>
      <c r="J241" s="212"/>
      <c r="K241" s="212"/>
      <c r="L241" s="218"/>
      <c r="M241" s="219"/>
      <c r="N241" s="220"/>
      <c r="O241" s="220"/>
      <c r="P241" s="220"/>
      <c r="Q241" s="220"/>
      <c r="R241" s="220"/>
      <c r="S241" s="220"/>
      <c r="T241" s="221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22" t="s">
        <v>121</v>
      </c>
      <c r="AU241" s="222" t="s">
        <v>80</v>
      </c>
      <c r="AV241" s="12" t="s">
        <v>82</v>
      </c>
      <c r="AW241" s="12" t="s">
        <v>33</v>
      </c>
      <c r="AX241" s="12" t="s">
        <v>72</v>
      </c>
      <c r="AY241" s="222" t="s">
        <v>113</v>
      </c>
    </row>
    <row r="242" s="13" customFormat="1">
      <c r="A242" s="13"/>
      <c r="B242" s="223"/>
      <c r="C242" s="224"/>
      <c r="D242" s="213" t="s">
        <v>121</v>
      </c>
      <c r="E242" s="225" t="s">
        <v>21</v>
      </c>
      <c r="F242" s="226" t="s">
        <v>241</v>
      </c>
      <c r="G242" s="224"/>
      <c r="H242" s="225" t="s">
        <v>21</v>
      </c>
      <c r="I242" s="227"/>
      <c r="J242" s="224"/>
      <c r="K242" s="224"/>
      <c r="L242" s="228"/>
      <c r="M242" s="229"/>
      <c r="N242" s="230"/>
      <c r="O242" s="230"/>
      <c r="P242" s="230"/>
      <c r="Q242" s="230"/>
      <c r="R242" s="230"/>
      <c r="S242" s="230"/>
      <c r="T242" s="23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2" t="s">
        <v>121</v>
      </c>
      <c r="AU242" s="232" t="s">
        <v>80</v>
      </c>
      <c r="AV242" s="13" t="s">
        <v>80</v>
      </c>
      <c r="AW242" s="13" t="s">
        <v>33</v>
      </c>
      <c r="AX242" s="13" t="s">
        <v>72</v>
      </c>
      <c r="AY242" s="232" t="s">
        <v>113</v>
      </c>
    </row>
    <row r="243" s="14" customFormat="1">
      <c r="A243" s="14"/>
      <c r="B243" s="233"/>
      <c r="C243" s="234"/>
      <c r="D243" s="213" t="s">
        <v>121</v>
      </c>
      <c r="E243" s="235" t="s">
        <v>21</v>
      </c>
      <c r="F243" s="236" t="s">
        <v>128</v>
      </c>
      <c r="G243" s="234"/>
      <c r="H243" s="237">
        <v>13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3" t="s">
        <v>121</v>
      </c>
      <c r="AU243" s="243" t="s">
        <v>80</v>
      </c>
      <c r="AV243" s="14" t="s">
        <v>119</v>
      </c>
      <c r="AW243" s="14" t="s">
        <v>33</v>
      </c>
      <c r="AX243" s="14" t="s">
        <v>80</v>
      </c>
      <c r="AY243" s="243" t="s">
        <v>113</v>
      </c>
    </row>
    <row r="244" s="2" customFormat="1" ht="101.25" customHeight="1">
      <c r="A244" s="40"/>
      <c r="B244" s="41"/>
      <c r="C244" s="198" t="s">
        <v>122</v>
      </c>
      <c r="D244" s="198" t="s">
        <v>114</v>
      </c>
      <c r="E244" s="199" t="s">
        <v>246</v>
      </c>
      <c r="F244" s="200" t="s">
        <v>247</v>
      </c>
      <c r="G244" s="201" t="s">
        <v>117</v>
      </c>
      <c r="H244" s="202">
        <v>13</v>
      </c>
      <c r="I244" s="203"/>
      <c r="J244" s="204">
        <f>ROUND(I244*H244,2)</f>
        <v>0</v>
      </c>
      <c r="K244" s="200" t="s">
        <v>118</v>
      </c>
      <c r="L244" s="46"/>
      <c r="M244" s="205" t="s">
        <v>21</v>
      </c>
      <c r="N244" s="206" t="s">
        <v>43</v>
      </c>
      <c r="O244" s="86"/>
      <c r="P244" s="207">
        <f>O244*H244</f>
        <v>0</v>
      </c>
      <c r="Q244" s="207">
        <v>0</v>
      </c>
      <c r="R244" s="207">
        <f>Q244*H244</f>
        <v>0</v>
      </c>
      <c r="S244" s="207">
        <v>0</v>
      </c>
      <c r="T244" s="208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09" t="s">
        <v>119</v>
      </c>
      <c r="AT244" s="209" t="s">
        <v>114</v>
      </c>
      <c r="AU244" s="209" t="s">
        <v>80</v>
      </c>
      <c r="AY244" s="19" t="s">
        <v>113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9" t="s">
        <v>80</v>
      </c>
      <c r="BK244" s="210">
        <f>ROUND(I244*H244,2)</f>
        <v>0</v>
      </c>
      <c r="BL244" s="19" t="s">
        <v>119</v>
      </c>
      <c r="BM244" s="209" t="s">
        <v>248</v>
      </c>
    </row>
    <row r="245" s="12" customFormat="1">
      <c r="A245" s="12"/>
      <c r="B245" s="211"/>
      <c r="C245" s="212"/>
      <c r="D245" s="213" t="s">
        <v>121</v>
      </c>
      <c r="E245" s="214" t="s">
        <v>21</v>
      </c>
      <c r="F245" s="215" t="s">
        <v>142</v>
      </c>
      <c r="G245" s="212"/>
      <c r="H245" s="216">
        <v>5</v>
      </c>
      <c r="I245" s="217"/>
      <c r="J245" s="212"/>
      <c r="K245" s="212"/>
      <c r="L245" s="218"/>
      <c r="M245" s="219"/>
      <c r="N245" s="220"/>
      <c r="O245" s="220"/>
      <c r="P245" s="220"/>
      <c r="Q245" s="220"/>
      <c r="R245" s="220"/>
      <c r="S245" s="220"/>
      <c r="T245" s="221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22" t="s">
        <v>121</v>
      </c>
      <c r="AU245" s="222" t="s">
        <v>80</v>
      </c>
      <c r="AV245" s="12" t="s">
        <v>82</v>
      </c>
      <c r="AW245" s="12" t="s">
        <v>33</v>
      </c>
      <c r="AX245" s="12" t="s">
        <v>72</v>
      </c>
      <c r="AY245" s="222" t="s">
        <v>113</v>
      </c>
    </row>
    <row r="246" s="13" customFormat="1">
      <c r="A246" s="13"/>
      <c r="B246" s="223"/>
      <c r="C246" s="224"/>
      <c r="D246" s="213" t="s">
        <v>121</v>
      </c>
      <c r="E246" s="225" t="s">
        <v>21</v>
      </c>
      <c r="F246" s="226" t="s">
        <v>125</v>
      </c>
      <c r="G246" s="224"/>
      <c r="H246" s="225" t="s">
        <v>21</v>
      </c>
      <c r="I246" s="227"/>
      <c r="J246" s="224"/>
      <c r="K246" s="224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121</v>
      </c>
      <c r="AU246" s="232" t="s">
        <v>80</v>
      </c>
      <c r="AV246" s="13" t="s">
        <v>80</v>
      </c>
      <c r="AW246" s="13" t="s">
        <v>33</v>
      </c>
      <c r="AX246" s="13" t="s">
        <v>72</v>
      </c>
      <c r="AY246" s="232" t="s">
        <v>113</v>
      </c>
    </row>
    <row r="247" s="12" customFormat="1">
      <c r="A247" s="12"/>
      <c r="B247" s="211"/>
      <c r="C247" s="212"/>
      <c r="D247" s="213" t="s">
        <v>121</v>
      </c>
      <c r="E247" s="214" t="s">
        <v>21</v>
      </c>
      <c r="F247" s="215" t="s">
        <v>132</v>
      </c>
      <c r="G247" s="212"/>
      <c r="H247" s="216">
        <v>3</v>
      </c>
      <c r="I247" s="217"/>
      <c r="J247" s="212"/>
      <c r="K247" s="212"/>
      <c r="L247" s="218"/>
      <c r="M247" s="219"/>
      <c r="N247" s="220"/>
      <c r="O247" s="220"/>
      <c r="P247" s="220"/>
      <c r="Q247" s="220"/>
      <c r="R247" s="220"/>
      <c r="S247" s="220"/>
      <c r="T247" s="221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22" t="s">
        <v>121</v>
      </c>
      <c r="AU247" s="222" t="s">
        <v>80</v>
      </c>
      <c r="AV247" s="12" t="s">
        <v>82</v>
      </c>
      <c r="AW247" s="12" t="s">
        <v>33</v>
      </c>
      <c r="AX247" s="12" t="s">
        <v>72</v>
      </c>
      <c r="AY247" s="222" t="s">
        <v>113</v>
      </c>
    </row>
    <row r="248" s="13" customFormat="1">
      <c r="A248" s="13"/>
      <c r="B248" s="223"/>
      <c r="C248" s="224"/>
      <c r="D248" s="213" t="s">
        <v>121</v>
      </c>
      <c r="E248" s="225" t="s">
        <v>21</v>
      </c>
      <c r="F248" s="226" t="s">
        <v>179</v>
      </c>
      <c r="G248" s="224"/>
      <c r="H248" s="225" t="s">
        <v>21</v>
      </c>
      <c r="I248" s="227"/>
      <c r="J248" s="224"/>
      <c r="K248" s="224"/>
      <c r="L248" s="228"/>
      <c r="M248" s="229"/>
      <c r="N248" s="230"/>
      <c r="O248" s="230"/>
      <c r="P248" s="230"/>
      <c r="Q248" s="230"/>
      <c r="R248" s="230"/>
      <c r="S248" s="230"/>
      <c r="T248" s="23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2" t="s">
        <v>121</v>
      </c>
      <c r="AU248" s="232" t="s">
        <v>80</v>
      </c>
      <c r="AV248" s="13" t="s">
        <v>80</v>
      </c>
      <c r="AW248" s="13" t="s">
        <v>33</v>
      </c>
      <c r="AX248" s="13" t="s">
        <v>72</v>
      </c>
      <c r="AY248" s="232" t="s">
        <v>113</v>
      </c>
    </row>
    <row r="249" s="12" customFormat="1">
      <c r="A249" s="12"/>
      <c r="B249" s="211"/>
      <c r="C249" s="212"/>
      <c r="D249" s="213" t="s">
        <v>121</v>
      </c>
      <c r="E249" s="214" t="s">
        <v>21</v>
      </c>
      <c r="F249" s="215" t="s">
        <v>142</v>
      </c>
      <c r="G249" s="212"/>
      <c r="H249" s="216">
        <v>5</v>
      </c>
      <c r="I249" s="217"/>
      <c r="J249" s="212"/>
      <c r="K249" s="212"/>
      <c r="L249" s="218"/>
      <c r="M249" s="219"/>
      <c r="N249" s="220"/>
      <c r="O249" s="220"/>
      <c r="P249" s="220"/>
      <c r="Q249" s="220"/>
      <c r="R249" s="220"/>
      <c r="S249" s="220"/>
      <c r="T249" s="221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22" t="s">
        <v>121</v>
      </c>
      <c r="AU249" s="222" t="s">
        <v>80</v>
      </c>
      <c r="AV249" s="12" t="s">
        <v>82</v>
      </c>
      <c r="AW249" s="12" t="s">
        <v>33</v>
      </c>
      <c r="AX249" s="12" t="s">
        <v>72</v>
      </c>
      <c r="AY249" s="222" t="s">
        <v>113</v>
      </c>
    </row>
    <row r="250" s="13" customFormat="1">
      <c r="A250" s="13"/>
      <c r="B250" s="223"/>
      <c r="C250" s="224"/>
      <c r="D250" s="213" t="s">
        <v>121</v>
      </c>
      <c r="E250" s="225" t="s">
        <v>21</v>
      </c>
      <c r="F250" s="226" t="s">
        <v>241</v>
      </c>
      <c r="G250" s="224"/>
      <c r="H250" s="225" t="s">
        <v>21</v>
      </c>
      <c r="I250" s="227"/>
      <c r="J250" s="224"/>
      <c r="K250" s="224"/>
      <c r="L250" s="228"/>
      <c r="M250" s="229"/>
      <c r="N250" s="230"/>
      <c r="O250" s="230"/>
      <c r="P250" s="230"/>
      <c r="Q250" s="230"/>
      <c r="R250" s="230"/>
      <c r="S250" s="230"/>
      <c r="T250" s="23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2" t="s">
        <v>121</v>
      </c>
      <c r="AU250" s="232" t="s">
        <v>80</v>
      </c>
      <c r="AV250" s="13" t="s">
        <v>80</v>
      </c>
      <c r="AW250" s="13" t="s">
        <v>33</v>
      </c>
      <c r="AX250" s="13" t="s">
        <v>72</v>
      </c>
      <c r="AY250" s="232" t="s">
        <v>113</v>
      </c>
    </row>
    <row r="251" s="14" customFormat="1">
      <c r="A251" s="14"/>
      <c r="B251" s="233"/>
      <c r="C251" s="234"/>
      <c r="D251" s="213" t="s">
        <v>121</v>
      </c>
      <c r="E251" s="235" t="s">
        <v>21</v>
      </c>
      <c r="F251" s="236" t="s">
        <v>128</v>
      </c>
      <c r="G251" s="234"/>
      <c r="H251" s="237">
        <v>13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3" t="s">
        <v>121</v>
      </c>
      <c r="AU251" s="243" t="s">
        <v>80</v>
      </c>
      <c r="AV251" s="14" t="s">
        <v>119</v>
      </c>
      <c r="AW251" s="14" t="s">
        <v>33</v>
      </c>
      <c r="AX251" s="14" t="s">
        <v>80</v>
      </c>
      <c r="AY251" s="243" t="s">
        <v>113</v>
      </c>
    </row>
    <row r="252" s="2" customFormat="1" ht="37.8" customHeight="1">
      <c r="A252" s="40"/>
      <c r="B252" s="41"/>
      <c r="C252" s="198" t="s">
        <v>249</v>
      </c>
      <c r="D252" s="198" t="s">
        <v>114</v>
      </c>
      <c r="E252" s="199" t="s">
        <v>250</v>
      </c>
      <c r="F252" s="200" t="s">
        <v>251</v>
      </c>
      <c r="G252" s="201" t="s">
        <v>117</v>
      </c>
      <c r="H252" s="202">
        <v>10</v>
      </c>
      <c r="I252" s="203"/>
      <c r="J252" s="204">
        <f>ROUND(I252*H252,2)</f>
        <v>0</v>
      </c>
      <c r="K252" s="200" t="s">
        <v>118</v>
      </c>
      <c r="L252" s="46"/>
      <c r="M252" s="205" t="s">
        <v>21</v>
      </c>
      <c r="N252" s="206" t="s">
        <v>43</v>
      </c>
      <c r="O252" s="86"/>
      <c r="P252" s="207">
        <f>O252*H252</f>
        <v>0</v>
      </c>
      <c r="Q252" s="207">
        <v>0</v>
      </c>
      <c r="R252" s="207">
        <f>Q252*H252</f>
        <v>0</v>
      </c>
      <c r="S252" s="207">
        <v>0</v>
      </c>
      <c r="T252" s="208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09" t="s">
        <v>119</v>
      </c>
      <c r="AT252" s="209" t="s">
        <v>114</v>
      </c>
      <c r="AU252" s="209" t="s">
        <v>80</v>
      </c>
      <c r="AY252" s="19" t="s">
        <v>113</v>
      </c>
      <c r="BE252" s="210">
        <f>IF(N252="základní",J252,0)</f>
        <v>0</v>
      </c>
      <c r="BF252" s="210">
        <f>IF(N252="snížená",J252,0)</f>
        <v>0</v>
      </c>
      <c r="BG252" s="210">
        <f>IF(N252="zákl. přenesená",J252,0)</f>
        <v>0</v>
      </c>
      <c r="BH252" s="210">
        <f>IF(N252="sníž. přenesená",J252,0)</f>
        <v>0</v>
      </c>
      <c r="BI252" s="210">
        <f>IF(N252="nulová",J252,0)</f>
        <v>0</v>
      </c>
      <c r="BJ252" s="19" t="s">
        <v>80</v>
      </c>
      <c r="BK252" s="210">
        <f>ROUND(I252*H252,2)</f>
        <v>0</v>
      </c>
      <c r="BL252" s="19" t="s">
        <v>119</v>
      </c>
      <c r="BM252" s="209" t="s">
        <v>252</v>
      </c>
    </row>
    <row r="253" s="12" customFormat="1">
      <c r="A253" s="12"/>
      <c r="B253" s="211"/>
      <c r="C253" s="212"/>
      <c r="D253" s="213" t="s">
        <v>121</v>
      </c>
      <c r="E253" s="214" t="s">
        <v>21</v>
      </c>
      <c r="F253" s="215" t="s">
        <v>142</v>
      </c>
      <c r="G253" s="212"/>
      <c r="H253" s="216">
        <v>5</v>
      </c>
      <c r="I253" s="217"/>
      <c r="J253" s="212"/>
      <c r="K253" s="212"/>
      <c r="L253" s="218"/>
      <c r="M253" s="219"/>
      <c r="N253" s="220"/>
      <c r="O253" s="220"/>
      <c r="P253" s="220"/>
      <c r="Q253" s="220"/>
      <c r="R253" s="220"/>
      <c r="S253" s="220"/>
      <c r="T253" s="221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22" t="s">
        <v>121</v>
      </c>
      <c r="AU253" s="222" t="s">
        <v>80</v>
      </c>
      <c r="AV253" s="12" t="s">
        <v>82</v>
      </c>
      <c r="AW253" s="12" t="s">
        <v>33</v>
      </c>
      <c r="AX253" s="12" t="s">
        <v>72</v>
      </c>
      <c r="AY253" s="222" t="s">
        <v>113</v>
      </c>
    </row>
    <row r="254" s="13" customFormat="1">
      <c r="A254" s="13"/>
      <c r="B254" s="223"/>
      <c r="C254" s="224"/>
      <c r="D254" s="213" t="s">
        <v>121</v>
      </c>
      <c r="E254" s="225" t="s">
        <v>21</v>
      </c>
      <c r="F254" s="226" t="s">
        <v>179</v>
      </c>
      <c r="G254" s="224"/>
      <c r="H254" s="225" t="s">
        <v>21</v>
      </c>
      <c r="I254" s="227"/>
      <c r="J254" s="224"/>
      <c r="K254" s="224"/>
      <c r="L254" s="228"/>
      <c r="M254" s="229"/>
      <c r="N254" s="230"/>
      <c r="O254" s="230"/>
      <c r="P254" s="230"/>
      <c r="Q254" s="230"/>
      <c r="R254" s="230"/>
      <c r="S254" s="230"/>
      <c r="T254" s="23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2" t="s">
        <v>121</v>
      </c>
      <c r="AU254" s="232" t="s">
        <v>80</v>
      </c>
      <c r="AV254" s="13" t="s">
        <v>80</v>
      </c>
      <c r="AW254" s="13" t="s">
        <v>33</v>
      </c>
      <c r="AX254" s="13" t="s">
        <v>72</v>
      </c>
      <c r="AY254" s="232" t="s">
        <v>113</v>
      </c>
    </row>
    <row r="255" s="12" customFormat="1">
      <c r="A255" s="12"/>
      <c r="B255" s="211"/>
      <c r="C255" s="212"/>
      <c r="D255" s="213" t="s">
        <v>121</v>
      </c>
      <c r="E255" s="214" t="s">
        <v>21</v>
      </c>
      <c r="F255" s="215" t="s">
        <v>142</v>
      </c>
      <c r="G255" s="212"/>
      <c r="H255" s="216">
        <v>5</v>
      </c>
      <c r="I255" s="217"/>
      <c r="J255" s="212"/>
      <c r="K255" s="212"/>
      <c r="L255" s="218"/>
      <c r="M255" s="219"/>
      <c r="N255" s="220"/>
      <c r="O255" s="220"/>
      <c r="P255" s="220"/>
      <c r="Q255" s="220"/>
      <c r="R255" s="220"/>
      <c r="S255" s="220"/>
      <c r="T255" s="221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22" t="s">
        <v>121</v>
      </c>
      <c r="AU255" s="222" t="s">
        <v>80</v>
      </c>
      <c r="AV255" s="12" t="s">
        <v>82</v>
      </c>
      <c r="AW255" s="12" t="s">
        <v>33</v>
      </c>
      <c r="AX255" s="12" t="s">
        <v>72</v>
      </c>
      <c r="AY255" s="222" t="s">
        <v>113</v>
      </c>
    </row>
    <row r="256" s="13" customFormat="1">
      <c r="A256" s="13"/>
      <c r="B256" s="223"/>
      <c r="C256" s="224"/>
      <c r="D256" s="213" t="s">
        <v>121</v>
      </c>
      <c r="E256" s="225" t="s">
        <v>21</v>
      </c>
      <c r="F256" s="226" t="s">
        <v>241</v>
      </c>
      <c r="G256" s="224"/>
      <c r="H256" s="225" t="s">
        <v>21</v>
      </c>
      <c r="I256" s="227"/>
      <c r="J256" s="224"/>
      <c r="K256" s="224"/>
      <c r="L256" s="228"/>
      <c r="M256" s="229"/>
      <c r="N256" s="230"/>
      <c r="O256" s="230"/>
      <c r="P256" s="230"/>
      <c r="Q256" s="230"/>
      <c r="R256" s="230"/>
      <c r="S256" s="230"/>
      <c r="T256" s="23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2" t="s">
        <v>121</v>
      </c>
      <c r="AU256" s="232" t="s">
        <v>80</v>
      </c>
      <c r="AV256" s="13" t="s">
        <v>80</v>
      </c>
      <c r="AW256" s="13" t="s">
        <v>33</v>
      </c>
      <c r="AX256" s="13" t="s">
        <v>72</v>
      </c>
      <c r="AY256" s="232" t="s">
        <v>113</v>
      </c>
    </row>
    <row r="257" s="14" customFormat="1">
      <c r="A257" s="14"/>
      <c r="B257" s="233"/>
      <c r="C257" s="234"/>
      <c r="D257" s="213" t="s">
        <v>121</v>
      </c>
      <c r="E257" s="235" t="s">
        <v>21</v>
      </c>
      <c r="F257" s="236" t="s">
        <v>128</v>
      </c>
      <c r="G257" s="234"/>
      <c r="H257" s="237">
        <v>10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3" t="s">
        <v>121</v>
      </c>
      <c r="AU257" s="243" t="s">
        <v>80</v>
      </c>
      <c r="AV257" s="14" t="s">
        <v>119</v>
      </c>
      <c r="AW257" s="14" t="s">
        <v>33</v>
      </c>
      <c r="AX257" s="14" t="s">
        <v>80</v>
      </c>
      <c r="AY257" s="243" t="s">
        <v>113</v>
      </c>
    </row>
    <row r="258" s="2" customFormat="1" ht="101.25" customHeight="1">
      <c r="A258" s="40"/>
      <c r="B258" s="41"/>
      <c r="C258" s="198" t="s">
        <v>253</v>
      </c>
      <c r="D258" s="198" t="s">
        <v>114</v>
      </c>
      <c r="E258" s="199" t="s">
        <v>254</v>
      </c>
      <c r="F258" s="200" t="s">
        <v>255</v>
      </c>
      <c r="G258" s="201" t="s">
        <v>117</v>
      </c>
      <c r="H258" s="202">
        <v>10</v>
      </c>
      <c r="I258" s="203"/>
      <c r="J258" s="204">
        <f>ROUND(I258*H258,2)</f>
        <v>0</v>
      </c>
      <c r="K258" s="200" t="s">
        <v>118</v>
      </c>
      <c r="L258" s="46"/>
      <c r="M258" s="205" t="s">
        <v>21</v>
      </c>
      <c r="N258" s="206" t="s">
        <v>43</v>
      </c>
      <c r="O258" s="86"/>
      <c r="P258" s="207">
        <f>O258*H258</f>
        <v>0</v>
      </c>
      <c r="Q258" s="207">
        <v>0</v>
      </c>
      <c r="R258" s="207">
        <f>Q258*H258</f>
        <v>0</v>
      </c>
      <c r="S258" s="207">
        <v>0</v>
      </c>
      <c r="T258" s="208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09" t="s">
        <v>119</v>
      </c>
      <c r="AT258" s="209" t="s">
        <v>114</v>
      </c>
      <c r="AU258" s="209" t="s">
        <v>80</v>
      </c>
      <c r="AY258" s="19" t="s">
        <v>113</v>
      </c>
      <c r="BE258" s="210">
        <f>IF(N258="základní",J258,0)</f>
        <v>0</v>
      </c>
      <c r="BF258" s="210">
        <f>IF(N258="snížená",J258,0)</f>
        <v>0</v>
      </c>
      <c r="BG258" s="210">
        <f>IF(N258="zákl. přenesená",J258,0)</f>
        <v>0</v>
      </c>
      <c r="BH258" s="210">
        <f>IF(N258="sníž. přenesená",J258,0)</f>
        <v>0</v>
      </c>
      <c r="BI258" s="210">
        <f>IF(N258="nulová",J258,0)</f>
        <v>0</v>
      </c>
      <c r="BJ258" s="19" t="s">
        <v>80</v>
      </c>
      <c r="BK258" s="210">
        <f>ROUND(I258*H258,2)</f>
        <v>0</v>
      </c>
      <c r="BL258" s="19" t="s">
        <v>119</v>
      </c>
      <c r="BM258" s="209" t="s">
        <v>256</v>
      </c>
    </row>
    <row r="259" s="12" customFormat="1">
      <c r="A259" s="12"/>
      <c r="B259" s="211"/>
      <c r="C259" s="212"/>
      <c r="D259" s="213" t="s">
        <v>121</v>
      </c>
      <c r="E259" s="214" t="s">
        <v>21</v>
      </c>
      <c r="F259" s="215" t="s">
        <v>142</v>
      </c>
      <c r="G259" s="212"/>
      <c r="H259" s="216">
        <v>5</v>
      </c>
      <c r="I259" s="217"/>
      <c r="J259" s="212"/>
      <c r="K259" s="212"/>
      <c r="L259" s="218"/>
      <c r="M259" s="219"/>
      <c r="N259" s="220"/>
      <c r="O259" s="220"/>
      <c r="P259" s="220"/>
      <c r="Q259" s="220"/>
      <c r="R259" s="220"/>
      <c r="S259" s="220"/>
      <c r="T259" s="221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22" t="s">
        <v>121</v>
      </c>
      <c r="AU259" s="222" t="s">
        <v>80</v>
      </c>
      <c r="AV259" s="12" t="s">
        <v>82</v>
      </c>
      <c r="AW259" s="12" t="s">
        <v>33</v>
      </c>
      <c r="AX259" s="12" t="s">
        <v>72</v>
      </c>
      <c r="AY259" s="222" t="s">
        <v>113</v>
      </c>
    </row>
    <row r="260" s="13" customFormat="1">
      <c r="A260" s="13"/>
      <c r="B260" s="223"/>
      <c r="C260" s="224"/>
      <c r="D260" s="213" t="s">
        <v>121</v>
      </c>
      <c r="E260" s="225" t="s">
        <v>21</v>
      </c>
      <c r="F260" s="226" t="s">
        <v>179</v>
      </c>
      <c r="G260" s="224"/>
      <c r="H260" s="225" t="s">
        <v>21</v>
      </c>
      <c r="I260" s="227"/>
      <c r="J260" s="224"/>
      <c r="K260" s="224"/>
      <c r="L260" s="228"/>
      <c r="M260" s="229"/>
      <c r="N260" s="230"/>
      <c r="O260" s="230"/>
      <c r="P260" s="230"/>
      <c r="Q260" s="230"/>
      <c r="R260" s="230"/>
      <c r="S260" s="230"/>
      <c r="T260" s="23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2" t="s">
        <v>121</v>
      </c>
      <c r="AU260" s="232" t="s">
        <v>80</v>
      </c>
      <c r="AV260" s="13" t="s">
        <v>80</v>
      </c>
      <c r="AW260" s="13" t="s">
        <v>33</v>
      </c>
      <c r="AX260" s="13" t="s">
        <v>72</v>
      </c>
      <c r="AY260" s="232" t="s">
        <v>113</v>
      </c>
    </row>
    <row r="261" s="12" customFormat="1">
      <c r="A261" s="12"/>
      <c r="B261" s="211"/>
      <c r="C261" s="212"/>
      <c r="D261" s="213" t="s">
        <v>121</v>
      </c>
      <c r="E261" s="214" t="s">
        <v>21</v>
      </c>
      <c r="F261" s="215" t="s">
        <v>142</v>
      </c>
      <c r="G261" s="212"/>
      <c r="H261" s="216">
        <v>5</v>
      </c>
      <c r="I261" s="217"/>
      <c r="J261" s="212"/>
      <c r="K261" s="212"/>
      <c r="L261" s="218"/>
      <c r="M261" s="219"/>
      <c r="N261" s="220"/>
      <c r="O261" s="220"/>
      <c r="P261" s="220"/>
      <c r="Q261" s="220"/>
      <c r="R261" s="220"/>
      <c r="S261" s="220"/>
      <c r="T261" s="221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22" t="s">
        <v>121</v>
      </c>
      <c r="AU261" s="222" t="s">
        <v>80</v>
      </c>
      <c r="AV261" s="12" t="s">
        <v>82</v>
      </c>
      <c r="AW261" s="12" t="s">
        <v>33</v>
      </c>
      <c r="AX261" s="12" t="s">
        <v>72</v>
      </c>
      <c r="AY261" s="222" t="s">
        <v>113</v>
      </c>
    </row>
    <row r="262" s="13" customFormat="1">
      <c r="A262" s="13"/>
      <c r="B262" s="223"/>
      <c r="C262" s="224"/>
      <c r="D262" s="213" t="s">
        <v>121</v>
      </c>
      <c r="E262" s="225" t="s">
        <v>21</v>
      </c>
      <c r="F262" s="226" t="s">
        <v>241</v>
      </c>
      <c r="G262" s="224"/>
      <c r="H262" s="225" t="s">
        <v>21</v>
      </c>
      <c r="I262" s="227"/>
      <c r="J262" s="224"/>
      <c r="K262" s="224"/>
      <c r="L262" s="228"/>
      <c r="M262" s="229"/>
      <c r="N262" s="230"/>
      <c r="O262" s="230"/>
      <c r="P262" s="230"/>
      <c r="Q262" s="230"/>
      <c r="R262" s="230"/>
      <c r="S262" s="230"/>
      <c r="T262" s="23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2" t="s">
        <v>121</v>
      </c>
      <c r="AU262" s="232" t="s">
        <v>80</v>
      </c>
      <c r="AV262" s="13" t="s">
        <v>80</v>
      </c>
      <c r="AW262" s="13" t="s">
        <v>33</v>
      </c>
      <c r="AX262" s="13" t="s">
        <v>72</v>
      </c>
      <c r="AY262" s="232" t="s">
        <v>113</v>
      </c>
    </row>
    <row r="263" s="14" customFormat="1">
      <c r="A263" s="14"/>
      <c r="B263" s="233"/>
      <c r="C263" s="234"/>
      <c r="D263" s="213" t="s">
        <v>121</v>
      </c>
      <c r="E263" s="235" t="s">
        <v>21</v>
      </c>
      <c r="F263" s="236" t="s">
        <v>128</v>
      </c>
      <c r="G263" s="234"/>
      <c r="H263" s="237">
        <v>10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3" t="s">
        <v>121</v>
      </c>
      <c r="AU263" s="243" t="s">
        <v>80</v>
      </c>
      <c r="AV263" s="14" t="s">
        <v>119</v>
      </c>
      <c r="AW263" s="14" t="s">
        <v>33</v>
      </c>
      <c r="AX263" s="14" t="s">
        <v>80</v>
      </c>
      <c r="AY263" s="243" t="s">
        <v>113</v>
      </c>
    </row>
    <row r="264" s="2" customFormat="1" ht="24.15" customHeight="1">
      <c r="A264" s="40"/>
      <c r="B264" s="41"/>
      <c r="C264" s="244" t="s">
        <v>257</v>
      </c>
      <c r="D264" s="244" t="s">
        <v>133</v>
      </c>
      <c r="E264" s="245" t="s">
        <v>258</v>
      </c>
      <c r="F264" s="246" t="s">
        <v>259</v>
      </c>
      <c r="G264" s="247" t="s">
        <v>117</v>
      </c>
      <c r="H264" s="248">
        <v>1</v>
      </c>
      <c r="I264" s="249"/>
      <c r="J264" s="250">
        <f>ROUND(I264*H264,2)</f>
        <v>0</v>
      </c>
      <c r="K264" s="246" t="s">
        <v>118</v>
      </c>
      <c r="L264" s="251"/>
      <c r="M264" s="252" t="s">
        <v>21</v>
      </c>
      <c r="N264" s="253" t="s">
        <v>43</v>
      </c>
      <c r="O264" s="86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09" t="s">
        <v>136</v>
      </c>
      <c r="AT264" s="209" t="s">
        <v>133</v>
      </c>
      <c r="AU264" s="209" t="s">
        <v>80</v>
      </c>
      <c r="AY264" s="19" t="s">
        <v>113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9" t="s">
        <v>80</v>
      </c>
      <c r="BK264" s="210">
        <f>ROUND(I264*H264,2)</f>
        <v>0</v>
      </c>
      <c r="BL264" s="19" t="s">
        <v>136</v>
      </c>
      <c r="BM264" s="209" t="s">
        <v>260</v>
      </c>
    </row>
    <row r="265" s="12" customFormat="1">
      <c r="A265" s="12"/>
      <c r="B265" s="211"/>
      <c r="C265" s="212"/>
      <c r="D265" s="213" t="s">
        <v>121</v>
      </c>
      <c r="E265" s="214" t="s">
        <v>21</v>
      </c>
      <c r="F265" s="215" t="s">
        <v>80</v>
      </c>
      <c r="G265" s="212"/>
      <c r="H265" s="216">
        <v>1</v>
      </c>
      <c r="I265" s="217"/>
      <c r="J265" s="212"/>
      <c r="K265" s="212"/>
      <c r="L265" s="218"/>
      <c r="M265" s="219"/>
      <c r="N265" s="220"/>
      <c r="O265" s="220"/>
      <c r="P265" s="220"/>
      <c r="Q265" s="220"/>
      <c r="R265" s="220"/>
      <c r="S265" s="220"/>
      <c r="T265" s="221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22" t="s">
        <v>121</v>
      </c>
      <c r="AU265" s="222" t="s">
        <v>80</v>
      </c>
      <c r="AV265" s="12" t="s">
        <v>82</v>
      </c>
      <c r="AW265" s="12" t="s">
        <v>33</v>
      </c>
      <c r="AX265" s="12" t="s">
        <v>72</v>
      </c>
      <c r="AY265" s="222" t="s">
        <v>113</v>
      </c>
    </row>
    <row r="266" s="13" customFormat="1">
      <c r="A266" s="13"/>
      <c r="B266" s="223"/>
      <c r="C266" s="224"/>
      <c r="D266" s="213" t="s">
        <v>121</v>
      </c>
      <c r="E266" s="225" t="s">
        <v>21</v>
      </c>
      <c r="F266" s="226" t="s">
        <v>179</v>
      </c>
      <c r="G266" s="224"/>
      <c r="H266" s="225" t="s">
        <v>21</v>
      </c>
      <c r="I266" s="227"/>
      <c r="J266" s="224"/>
      <c r="K266" s="224"/>
      <c r="L266" s="228"/>
      <c r="M266" s="229"/>
      <c r="N266" s="230"/>
      <c r="O266" s="230"/>
      <c r="P266" s="230"/>
      <c r="Q266" s="230"/>
      <c r="R266" s="230"/>
      <c r="S266" s="230"/>
      <c r="T266" s="23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2" t="s">
        <v>121</v>
      </c>
      <c r="AU266" s="232" t="s">
        <v>80</v>
      </c>
      <c r="AV266" s="13" t="s">
        <v>80</v>
      </c>
      <c r="AW266" s="13" t="s">
        <v>33</v>
      </c>
      <c r="AX266" s="13" t="s">
        <v>72</v>
      </c>
      <c r="AY266" s="232" t="s">
        <v>113</v>
      </c>
    </row>
    <row r="267" s="14" customFormat="1">
      <c r="A267" s="14"/>
      <c r="B267" s="233"/>
      <c r="C267" s="234"/>
      <c r="D267" s="213" t="s">
        <v>121</v>
      </c>
      <c r="E267" s="235" t="s">
        <v>21</v>
      </c>
      <c r="F267" s="236" t="s">
        <v>128</v>
      </c>
      <c r="G267" s="234"/>
      <c r="H267" s="237">
        <v>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3" t="s">
        <v>121</v>
      </c>
      <c r="AU267" s="243" t="s">
        <v>80</v>
      </c>
      <c r="AV267" s="14" t="s">
        <v>119</v>
      </c>
      <c r="AW267" s="14" t="s">
        <v>33</v>
      </c>
      <c r="AX267" s="14" t="s">
        <v>80</v>
      </c>
      <c r="AY267" s="243" t="s">
        <v>113</v>
      </c>
    </row>
    <row r="268" s="2" customFormat="1" ht="37.8" customHeight="1">
      <c r="A268" s="40"/>
      <c r="B268" s="41"/>
      <c r="C268" s="198" t="s">
        <v>261</v>
      </c>
      <c r="D268" s="198" t="s">
        <v>114</v>
      </c>
      <c r="E268" s="199" t="s">
        <v>262</v>
      </c>
      <c r="F268" s="200" t="s">
        <v>263</v>
      </c>
      <c r="G268" s="201" t="s">
        <v>117</v>
      </c>
      <c r="H268" s="202">
        <v>9</v>
      </c>
      <c r="I268" s="203"/>
      <c r="J268" s="204">
        <f>ROUND(I268*H268,2)</f>
        <v>0</v>
      </c>
      <c r="K268" s="200" t="s">
        <v>118</v>
      </c>
      <c r="L268" s="46"/>
      <c r="M268" s="205" t="s">
        <v>21</v>
      </c>
      <c r="N268" s="206" t="s">
        <v>43</v>
      </c>
      <c r="O268" s="86"/>
      <c r="P268" s="207">
        <f>O268*H268</f>
        <v>0</v>
      </c>
      <c r="Q268" s="207">
        <v>0</v>
      </c>
      <c r="R268" s="207">
        <f>Q268*H268</f>
        <v>0</v>
      </c>
      <c r="S268" s="207">
        <v>0</v>
      </c>
      <c r="T268" s="208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09" t="s">
        <v>119</v>
      </c>
      <c r="AT268" s="209" t="s">
        <v>114</v>
      </c>
      <c r="AU268" s="209" t="s">
        <v>80</v>
      </c>
      <c r="AY268" s="19" t="s">
        <v>113</v>
      </c>
      <c r="BE268" s="210">
        <f>IF(N268="základní",J268,0)</f>
        <v>0</v>
      </c>
      <c r="BF268" s="210">
        <f>IF(N268="snížená",J268,0)</f>
        <v>0</v>
      </c>
      <c r="BG268" s="210">
        <f>IF(N268="zákl. přenesená",J268,0)</f>
        <v>0</v>
      </c>
      <c r="BH268" s="210">
        <f>IF(N268="sníž. přenesená",J268,0)</f>
        <v>0</v>
      </c>
      <c r="BI268" s="210">
        <f>IF(N268="nulová",J268,0)</f>
        <v>0</v>
      </c>
      <c r="BJ268" s="19" t="s">
        <v>80</v>
      </c>
      <c r="BK268" s="210">
        <f>ROUND(I268*H268,2)</f>
        <v>0</v>
      </c>
      <c r="BL268" s="19" t="s">
        <v>119</v>
      </c>
      <c r="BM268" s="209" t="s">
        <v>264</v>
      </c>
    </row>
    <row r="269" s="12" customFormat="1">
      <c r="A269" s="12"/>
      <c r="B269" s="211"/>
      <c r="C269" s="212"/>
      <c r="D269" s="213" t="s">
        <v>121</v>
      </c>
      <c r="E269" s="214" t="s">
        <v>21</v>
      </c>
      <c r="F269" s="215" t="s">
        <v>119</v>
      </c>
      <c r="G269" s="212"/>
      <c r="H269" s="216">
        <v>4</v>
      </c>
      <c r="I269" s="217"/>
      <c r="J269" s="212"/>
      <c r="K269" s="212"/>
      <c r="L269" s="218"/>
      <c r="M269" s="219"/>
      <c r="N269" s="220"/>
      <c r="O269" s="220"/>
      <c r="P269" s="220"/>
      <c r="Q269" s="220"/>
      <c r="R269" s="220"/>
      <c r="S269" s="220"/>
      <c r="T269" s="221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22" t="s">
        <v>121</v>
      </c>
      <c r="AU269" s="222" t="s">
        <v>80</v>
      </c>
      <c r="AV269" s="12" t="s">
        <v>82</v>
      </c>
      <c r="AW269" s="12" t="s">
        <v>33</v>
      </c>
      <c r="AX269" s="12" t="s">
        <v>72</v>
      </c>
      <c r="AY269" s="222" t="s">
        <v>113</v>
      </c>
    </row>
    <row r="270" s="13" customFormat="1">
      <c r="A270" s="13"/>
      <c r="B270" s="223"/>
      <c r="C270" s="224"/>
      <c r="D270" s="213" t="s">
        <v>121</v>
      </c>
      <c r="E270" s="225" t="s">
        <v>21</v>
      </c>
      <c r="F270" s="226" t="s">
        <v>179</v>
      </c>
      <c r="G270" s="224"/>
      <c r="H270" s="225" t="s">
        <v>21</v>
      </c>
      <c r="I270" s="227"/>
      <c r="J270" s="224"/>
      <c r="K270" s="224"/>
      <c r="L270" s="228"/>
      <c r="M270" s="229"/>
      <c r="N270" s="230"/>
      <c r="O270" s="230"/>
      <c r="P270" s="230"/>
      <c r="Q270" s="230"/>
      <c r="R270" s="230"/>
      <c r="S270" s="230"/>
      <c r="T270" s="23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2" t="s">
        <v>121</v>
      </c>
      <c r="AU270" s="232" t="s">
        <v>80</v>
      </c>
      <c r="AV270" s="13" t="s">
        <v>80</v>
      </c>
      <c r="AW270" s="13" t="s">
        <v>33</v>
      </c>
      <c r="AX270" s="13" t="s">
        <v>72</v>
      </c>
      <c r="AY270" s="232" t="s">
        <v>113</v>
      </c>
    </row>
    <row r="271" s="12" customFormat="1">
      <c r="A271" s="12"/>
      <c r="B271" s="211"/>
      <c r="C271" s="212"/>
      <c r="D271" s="213" t="s">
        <v>121</v>
      </c>
      <c r="E271" s="214" t="s">
        <v>21</v>
      </c>
      <c r="F271" s="215" t="s">
        <v>142</v>
      </c>
      <c r="G271" s="212"/>
      <c r="H271" s="216">
        <v>5</v>
      </c>
      <c r="I271" s="217"/>
      <c r="J271" s="212"/>
      <c r="K271" s="212"/>
      <c r="L271" s="218"/>
      <c r="M271" s="219"/>
      <c r="N271" s="220"/>
      <c r="O271" s="220"/>
      <c r="P271" s="220"/>
      <c r="Q271" s="220"/>
      <c r="R271" s="220"/>
      <c r="S271" s="220"/>
      <c r="T271" s="221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22" t="s">
        <v>121</v>
      </c>
      <c r="AU271" s="222" t="s">
        <v>80</v>
      </c>
      <c r="AV271" s="12" t="s">
        <v>82</v>
      </c>
      <c r="AW271" s="12" t="s">
        <v>33</v>
      </c>
      <c r="AX271" s="12" t="s">
        <v>72</v>
      </c>
      <c r="AY271" s="222" t="s">
        <v>113</v>
      </c>
    </row>
    <row r="272" s="13" customFormat="1">
      <c r="A272" s="13"/>
      <c r="B272" s="223"/>
      <c r="C272" s="224"/>
      <c r="D272" s="213" t="s">
        <v>121</v>
      </c>
      <c r="E272" s="225" t="s">
        <v>21</v>
      </c>
      <c r="F272" s="226" t="s">
        <v>241</v>
      </c>
      <c r="G272" s="224"/>
      <c r="H272" s="225" t="s">
        <v>21</v>
      </c>
      <c r="I272" s="227"/>
      <c r="J272" s="224"/>
      <c r="K272" s="224"/>
      <c r="L272" s="228"/>
      <c r="M272" s="229"/>
      <c r="N272" s="230"/>
      <c r="O272" s="230"/>
      <c r="P272" s="230"/>
      <c r="Q272" s="230"/>
      <c r="R272" s="230"/>
      <c r="S272" s="230"/>
      <c r="T272" s="23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2" t="s">
        <v>121</v>
      </c>
      <c r="AU272" s="232" t="s">
        <v>80</v>
      </c>
      <c r="AV272" s="13" t="s">
        <v>80</v>
      </c>
      <c r="AW272" s="13" t="s">
        <v>33</v>
      </c>
      <c r="AX272" s="13" t="s">
        <v>72</v>
      </c>
      <c r="AY272" s="232" t="s">
        <v>113</v>
      </c>
    </row>
    <row r="273" s="14" customFormat="1">
      <c r="A273" s="14"/>
      <c r="B273" s="233"/>
      <c r="C273" s="234"/>
      <c r="D273" s="213" t="s">
        <v>121</v>
      </c>
      <c r="E273" s="235" t="s">
        <v>21</v>
      </c>
      <c r="F273" s="236" t="s">
        <v>128</v>
      </c>
      <c r="G273" s="234"/>
      <c r="H273" s="237">
        <v>9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3" t="s">
        <v>121</v>
      </c>
      <c r="AU273" s="243" t="s">
        <v>80</v>
      </c>
      <c r="AV273" s="14" t="s">
        <v>119</v>
      </c>
      <c r="AW273" s="14" t="s">
        <v>33</v>
      </c>
      <c r="AX273" s="14" t="s">
        <v>80</v>
      </c>
      <c r="AY273" s="243" t="s">
        <v>113</v>
      </c>
    </row>
    <row r="274" s="2" customFormat="1" ht="101.25" customHeight="1">
      <c r="A274" s="40"/>
      <c r="B274" s="41"/>
      <c r="C274" s="198" t="s">
        <v>265</v>
      </c>
      <c r="D274" s="198" t="s">
        <v>114</v>
      </c>
      <c r="E274" s="199" t="s">
        <v>266</v>
      </c>
      <c r="F274" s="200" t="s">
        <v>267</v>
      </c>
      <c r="G274" s="201" t="s">
        <v>117</v>
      </c>
      <c r="H274" s="202">
        <v>9</v>
      </c>
      <c r="I274" s="203"/>
      <c r="J274" s="204">
        <f>ROUND(I274*H274,2)</f>
        <v>0</v>
      </c>
      <c r="K274" s="200" t="s">
        <v>118</v>
      </c>
      <c r="L274" s="46"/>
      <c r="M274" s="205" t="s">
        <v>21</v>
      </c>
      <c r="N274" s="206" t="s">
        <v>43</v>
      </c>
      <c r="O274" s="86"/>
      <c r="P274" s="207">
        <f>O274*H274</f>
        <v>0</v>
      </c>
      <c r="Q274" s="207">
        <v>0</v>
      </c>
      <c r="R274" s="207">
        <f>Q274*H274</f>
        <v>0</v>
      </c>
      <c r="S274" s="207">
        <v>0</v>
      </c>
      <c r="T274" s="208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09" t="s">
        <v>119</v>
      </c>
      <c r="AT274" s="209" t="s">
        <v>114</v>
      </c>
      <c r="AU274" s="209" t="s">
        <v>80</v>
      </c>
      <c r="AY274" s="19" t="s">
        <v>113</v>
      </c>
      <c r="BE274" s="210">
        <f>IF(N274="základní",J274,0)</f>
        <v>0</v>
      </c>
      <c r="BF274" s="210">
        <f>IF(N274="snížená",J274,0)</f>
        <v>0</v>
      </c>
      <c r="BG274" s="210">
        <f>IF(N274="zákl. přenesená",J274,0)</f>
        <v>0</v>
      </c>
      <c r="BH274" s="210">
        <f>IF(N274="sníž. přenesená",J274,0)</f>
        <v>0</v>
      </c>
      <c r="BI274" s="210">
        <f>IF(N274="nulová",J274,0)</f>
        <v>0</v>
      </c>
      <c r="BJ274" s="19" t="s">
        <v>80</v>
      </c>
      <c r="BK274" s="210">
        <f>ROUND(I274*H274,2)</f>
        <v>0</v>
      </c>
      <c r="BL274" s="19" t="s">
        <v>119</v>
      </c>
      <c r="BM274" s="209" t="s">
        <v>268</v>
      </c>
    </row>
    <row r="275" s="12" customFormat="1">
      <c r="A275" s="12"/>
      <c r="B275" s="211"/>
      <c r="C275" s="212"/>
      <c r="D275" s="213" t="s">
        <v>121</v>
      </c>
      <c r="E275" s="214" t="s">
        <v>21</v>
      </c>
      <c r="F275" s="215" t="s">
        <v>119</v>
      </c>
      <c r="G275" s="212"/>
      <c r="H275" s="216">
        <v>4</v>
      </c>
      <c r="I275" s="217"/>
      <c r="J275" s="212"/>
      <c r="K275" s="212"/>
      <c r="L275" s="218"/>
      <c r="M275" s="219"/>
      <c r="N275" s="220"/>
      <c r="O275" s="220"/>
      <c r="P275" s="220"/>
      <c r="Q275" s="220"/>
      <c r="R275" s="220"/>
      <c r="S275" s="220"/>
      <c r="T275" s="221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22" t="s">
        <v>121</v>
      </c>
      <c r="AU275" s="222" t="s">
        <v>80</v>
      </c>
      <c r="AV275" s="12" t="s">
        <v>82</v>
      </c>
      <c r="AW275" s="12" t="s">
        <v>33</v>
      </c>
      <c r="AX275" s="12" t="s">
        <v>72</v>
      </c>
      <c r="AY275" s="222" t="s">
        <v>113</v>
      </c>
    </row>
    <row r="276" s="13" customFormat="1">
      <c r="A276" s="13"/>
      <c r="B276" s="223"/>
      <c r="C276" s="224"/>
      <c r="D276" s="213" t="s">
        <v>121</v>
      </c>
      <c r="E276" s="225" t="s">
        <v>21</v>
      </c>
      <c r="F276" s="226" t="s">
        <v>179</v>
      </c>
      <c r="G276" s="224"/>
      <c r="H276" s="225" t="s">
        <v>21</v>
      </c>
      <c r="I276" s="227"/>
      <c r="J276" s="224"/>
      <c r="K276" s="224"/>
      <c r="L276" s="228"/>
      <c r="M276" s="229"/>
      <c r="N276" s="230"/>
      <c r="O276" s="230"/>
      <c r="P276" s="230"/>
      <c r="Q276" s="230"/>
      <c r="R276" s="230"/>
      <c r="S276" s="230"/>
      <c r="T276" s="23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2" t="s">
        <v>121</v>
      </c>
      <c r="AU276" s="232" t="s">
        <v>80</v>
      </c>
      <c r="AV276" s="13" t="s">
        <v>80</v>
      </c>
      <c r="AW276" s="13" t="s">
        <v>33</v>
      </c>
      <c r="AX276" s="13" t="s">
        <v>72</v>
      </c>
      <c r="AY276" s="232" t="s">
        <v>113</v>
      </c>
    </row>
    <row r="277" s="12" customFormat="1">
      <c r="A277" s="12"/>
      <c r="B277" s="211"/>
      <c r="C277" s="212"/>
      <c r="D277" s="213" t="s">
        <v>121</v>
      </c>
      <c r="E277" s="214" t="s">
        <v>21</v>
      </c>
      <c r="F277" s="215" t="s">
        <v>142</v>
      </c>
      <c r="G277" s="212"/>
      <c r="H277" s="216">
        <v>5</v>
      </c>
      <c r="I277" s="217"/>
      <c r="J277" s="212"/>
      <c r="K277" s="212"/>
      <c r="L277" s="218"/>
      <c r="M277" s="219"/>
      <c r="N277" s="220"/>
      <c r="O277" s="220"/>
      <c r="P277" s="220"/>
      <c r="Q277" s="220"/>
      <c r="R277" s="220"/>
      <c r="S277" s="220"/>
      <c r="T277" s="221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22" t="s">
        <v>121</v>
      </c>
      <c r="AU277" s="222" t="s">
        <v>80</v>
      </c>
      <c r="AV277" s="12" t="s">
        <v>82</v>
      </c>
      <c r="AW277" s="12" t="s">
        <v>33</v>
      </c>
      <c r="AX277" s="12" t="s">
        <v>72</v>
      </c>
      <c r="AY277" s="222" t="s">
        <v>113</v>
      </c>
    </row>
    <row r="278" s="13" customFormat="1">
      <c r="A278" s="13"/>
      <c r="B278" s="223"/>
      <c r="C278" s="224"/>
      <c r="D278" s="213" t="s">
        <v>121</v>
      </c>
      <c r="E278" s="225" t="s">
        <v>21</v>
      </c>
      <c r="F278" s="226" t="s">
        <v>241</v>
      </c>
      <c r="G278" s="224"/>
      <c r="H278" s="225" t="s">
        <v>21</v>
      </c>
      <c r="I278" s="227"/>
      <c r="J278" s="224"/>
      <c r="K278" s="224"/>
      <c r="L278" s="228"/>
      <c r="M278" s="229"/>
      <c r="N278" s="230"/>
      <c r="O278" s="230"/>
      <c r="P278" s="230"/>
      <c r="Q278" s="230"/>
      <c r="R278" s="230"/>
      <c r="S278" s="230"/>
      <c r="T278" s="23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2" t="s">
        <v>121</v>
      </c>
      <c r="AU278" s="232" t="s">
        <v>80</v>
      </c>
      <c r="AV278" s="13" t="s">
        <v>80</v>
      </c>
      <c r="AW278" s="13" t="s">
        <v>33</v>
      </c>
      <c r="AX278" s="13" t="s">
        <v>72</v>
      </c>
      <c r="AY278" s="232" t="s">
        <v>113</v>
      </c>
    </row>
    <row r="279" s="14" customFormat="1">
      <c r="A279" s="14"/>
      <c r="B279" s="233"/>
      <c r="C279" s="234"/>
      <c r="D279" s="213" t="s">
        <v>121</v>
      </c>
      <c r="E279" s="235" t="s">
        <v>21</v>
      </c>
      <c r="F279" s="236" t="s">
        <v>128</v>
      </c>
      <c r="G279" s="234"/>
      <c r="H279" s="237">
        <v>9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3" t="s">
        <v>121</v>
      </c>
      <c r="AU279" s="243" t="s">
        <v>80</v>
      </c>
      <c r="AV279" s="14" t="s">
        <v>119</v>
      </c>
      <c r="AW279" s="14" t="s">
        <v>33</v>
      </c>
      <c r="AX279" s="14" t="s">
        <v>80</v>
      </c>
      <c r="AY279" s="243" t="s">
        <v>113</v>
      </c>
    </row>
    <row r="280" s="2" customFormat="1" ht="37.8" customHeight="1">
      <c r="A280" s="40"/>
      <c r="B280" s="41"/>
      <c r="C280" s="198" t="s">
        <v>269</v>
      </c>
      <c r="D280" s="198" t="s">
        <v>114</v>
      </c>
      <c r="E280" s="199" t="s">
        <v>270</v>
      </c>
      <c r="F280" s="200" t="s">
        <v>271</v>
      </c>
      <c r="G280" s="201" t="s">
        <v>117</v>
      </c>
      <c r="H280" s="202">
        <v>9</v>
      </c>
      <c r="I280" s="203"/>
      <c r="J280" s="204">
        <f>ROUND(I280*H280,2)</f>
        <v>0</v>
      </c>
      <c r="K280" s="200" t="s">
        <v>118</v>
      </c>
      <c r="L280" s="46"/>
      <c r="M280" s="205" t="s">
        <v>21</v>
      </c>
      <c r="N280" s="206" t="s">
        <v>43</v>
      </c>
      <c r="O280" s="86"/>
      <c r="P280" s="207">
        <f>O280*H280</f>
        <v>0</v>
      </c>
      <c r="Q280" s="207">
        <v>0</v>
      </c>
      <c r="R280" s="207">
        <f>Q280*H280</f>
        <v>0</v>
      </c>
      <c r="S280" s="207">
        <v>0</v>
      </c>
      <c r="T280" s="208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09" t="s">
        <v>119</v>
      </c>
      <c r="AT280" s="209" t="s">
        <v>114</v>
      </c>
      <c r="AU280" s="209" t="s">
        <v>80</v>
      </c>
      <c r="AY280" s="19" t="s">
        <v>113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9" t="s">
        <v>80</v>
      </c>
      <c r="BK280" s="210">
        <f>ROUND(I280*H280,2)</f>
        <v>0</v>
      </c>
      <c r="BL280" s="19" t="s">
        <v>119</v>
      </c>
      <c r="BM280" s="209" t="s">
        <v>272</v>
      </c>
    </row>
    <row r="281" s="12" customFormat="1">
      <c r="A281" s="12"/>
      <c r="B281" s="211"/>
      <c r="C281" s="212"/>
      <c r="D281" s="213" t="s">
        <v>121</v>
      </c>
      <c r="E281" s="214" t="s">
        <v>21</v>
      </c>
      <c r="F281" s="215" t="s">
        <v>119</v>
      </c>
      <c r="G281" s="212"/>
      <c r="H281" s="216">
        <v>4</v>
      </c>
      <c r="I281" s="217"/>
      <c r="J281" s="212"/>
      <c r="K281" s="212"/>
      <c r="L281" s="218"/>
      <c r="M281" s="219"/>
      <c r="N281" s="220"/>
      <c r="O281" s="220"/>
      <c r="P281" s="220"/>
      <c r="Q281" s="220"/>
      <c r="R281" s="220"/>
      <c r="S281" s="220"/>
      <c r="T281" s="221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22" t="s">
        <v>121</v>
      </c>
      <c r="AU281" s="222" t="s">
        <v>80</v>
      </c>
      <c r="AV281" s="12" t="s">
        <v>82</v>
      </c>
      <c r="AW281" s="12" t="s">
        <v>33</v>
      </c>
      <c r="AX281" s="12" t="s">
        <v>72</v>
      </c>
      <c r="AY281" s="222" t="s">
        <v>113</v>
      </c>
    </row>
    <row r="282" s="13" customFormat="1">
      <c r="A282" s="13"/>
      <c r="B282" s="223"/>
      <c r="C282" s="224"/>
      <c r="D282" s="213" t="s">
        <v>121</v>
      </c>
      <c r="E282" s="225" t="s">
        <v>21</v>
      </c>
      <c r="F282" s="226" t="s">
        <v>179</v>
      </c>
      <c r="G282" s="224"/>
      <c r="H282" s="225" t="s">
        <v>21</v>
      </c>
      <c r="I282" s="227"/>
      <c r="J282" s="224"/>
      <c r="K282" s="224"/>
      <c r="L282" s="228"/>
      <c r="M282" s="229"/>
      <c r="N282" s="230"/>
      <c r="O282" s="230"/>
      <c r="P282" s="230"/>
      <c r="Q282" s="230"/>
      <c r="R282" s="230"/>
      <c r="S282" s="230"/>
      <c r="T282" s="23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2" t="s">
        <v>121</v>
      </c>
      <c r="AU282" s="232" t="s">
        <v>80</v>
      </c>
      <c r="AV282" s="13" t="s">
        <v>80</v>
      </c>
      <c r="AW282" s="13" t="s">
        <v>33</v>
      </c>
      <c r="AX282" s="13" t="s">
        <v>72</v>
      </c>
      <c r="AY282" s="232" t="s">
        <v>113</v>
      </c>
    </row>
    <row r="283" s="12" customFormat="1">
      <c r="A283" s="12"/>
      <c r="B283" s="211"/>
      <c r="C283" s="212"/>
      <c r="D283" s="213" t="s">
        <v>121</v>
      </c>
      <c r="E283" s="214" t="s">
        <v>21</v>
      </c>
      <c r="F283" s="215" t="s">
        <v>142</v>
      </c>
      <c r="G283" s="212"/>
      <c r="H283" s="216">
        <v>5</v>
      </c>
      <c r="I283" s="217"/>
      <c r="J283" s="212"/>
      <c r="K283" s="212"/>
      <c r="L283" s="218"/>
      <c r="M283" s="219"/>
      <c r="N283" s="220"/>
      <c r="O283" s="220"/>
      <c r="P283" s="220"/>
      <c r="Q283" s="220"/>
      <c r="R283" s="220"/>
      <c r="S283" s="220"/>
      <c r="T283" s="221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22" t="s">
        <v>121</v>
      </c>
      <c r="AU283" s="222" t="s">
        <v>80</v>
      </c>
      <c r="AV283" s="12" t="s">
        <v>82</v>
      </c>
      <c r="AW283" s="12" t="s">
        <v>33</v>
      </c>
      <c r="AX283" s="12" t="s">
        <v>72</v>
      </c>
      <c r="AY283" s="222" t="s">
        <v>113</v>
      </c>
    </row>
    <row r="284" s="13" customFormat="1">
      <c r="A284" s="13"/>
      <c r="B284" s="223"/>
      <c r="C284" s="224"/>
      <c r="D284" s="213" t="s">
        <v>121</v>
      </c>
      <c r="E284" s="225" t="s">
        <v>21</v>
      </c>
      <c r="F284" s="226" t="s">
        <v>241</v>
      </c>
      <c r="G284" s="224"/>
      <c r="H284" s="225" t="s">
        <v>21</v>
      </c>
      <c r="I284" s="227"/>
      <c r="J284" s="224"/>
      <c r="K284" s="224"/>
      <c r="L284" s="228"/>
      <c r="M284" s="229"/>
      <c r="N284" s="230"/>
      <c r="O284" s="230"/>
      <c r="P284" s="230"/>
      <c r="Q284" s="230"/>
      <c r="R284" s="230"/>
      <c r="S284" s="230"/>
      <c r="T284" s="23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2" t="s">
        <v>121</v>
      </c>
      <c r="AU284" s="232" t="s">
        <v>80</v>
      </c>
      <c r="AV284" s="13" t="s">
        <v>80</v>
      </c>
      <c r="AW284" s="13" t="s">
        <v>33</v>
      </c>
      <c r="AX284" s="13" t="s">
        <v>72</v>
      </c>
      <c r="AY284" s="232" t="s">
        <v>113</v>
      </c>
    </row>
    <row r="285" s="14" customFormat="1">
      <c r="A285" s="14"/>
      <c r="B285" s="233"/>
      <c r="C285" s="234"/>
      <c r="D285" s="213" t="s">
        <v>121</v>
      </c>
      <c r="E285" s="235" t="s">
        <v>21</v>
      </c>
      <c r="F285" s="236" t="s">
        <v>128</v>
      </c>
      <c r="G285" s="234"/>
      <c r="H285" s="237">
        <v>9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3" t="s">
        <v>121</v>
      </c>
      <c r="AU285" s="243" t="s">
        <v>80</v>
      </c>
      <c r="AV285" s="14" t="s">
        <v>119</v>
      </c>
      <c r="AW285" s="14" t="s">
        <v>33</v>
      </c>
      <c r="AX285" s="14" t="s">
        <v>80</v>
      </c>
      <c r="AY285" s="243" t="s">
        <v>113</v>
      </c>
    </row>
    <row r="286" s="2" customFormat="1" ht="101.25" customHeight="1">
      <c r="A286" s="40"/>
      <c r="B286" s="41"/>
      <c r="C286" s="198" t="s">
        <v>273</v>
      </c>
      <c r="D286" s="198" t="s">
        <v>114</v>
      </c>
      <c r="E286" s="199" t="s">
        <v>274</v>
      </c>
      <c r="F286" s="200" t="s">
        <v>275</v>
      </c>
      <c r="G286" s="201" t="s">
        <v>117</v>
      </c>
      <c r="H286" s="202">
        <v>9</v>
      </c>
      <c r="I286" s="203"/>
      <c r="J286" s="204">
        <f>ROUND(I286*H286,2)</f>
        <v>0</v>
      </c>
      <c r="K286" s="200" t="s">
        <v>118</v>
      </c>
      <c r="L286" s="46"/>
      <c r="M286" s="205" t="s">
        <v>21</v>
      </c>
      <c r="N286" s="206" t="s">
        <v>43</v>
      </c>
      <c r="O286" s="86"/>
      <c r="P286" s="207">
        <f>O286*H286</f>
        <v>0</v>
      </c>
      <c r="Q286" s="207">
        <v>0</v>
      </c>
      <c r="R286" s="207">
        <f>Q286*H286</f>
        <v>0</v>
      </c>
      <c r="S286" s="207">
        <v>0</v>
      </c>
      <c r="T286" s="208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09" t="s">
        <v>119</v>
      </c>
      <c r="AT286" s="209" t="s">
        <v>114</v>
      </c>
      <c r="AU286" s="209" t="s">
        <v>80</v>
      </c>
      <c r="AY286" s="19" t="s">
        <v>113</v>
      </c>
      <c r="BE286" s="210">
        <f>IF(N286="základní",J286,0)</f>
        <v>0</v>
      </c>
      <c r="BF286" s="210">
        <f>IF(N286="snížená",J286,0)</f>
        <v>0</v>
      </c>
      <c r="BG286" s="210">
        <f>IF(N286="zákl. přenesená",J286,0)</f>
        <v>0</v>
      </c>
      <c r="BH286" s="210">
        <f>IF(N286="sníž. přenesená",J286,0)</f>
        <v>0</v>
      </c>
      <c r="BI286" s="210">
        <f>IF(N286="nulová",J286,0)</f>
        <v>0</v>
      </c>
      <c r="BJ286" s="19" t="s">
        <v>80</v>
      </c>
      <c r="BK286" s="210">
        <f>ROUND(I286*H286,2)</f>
        <v>0</v>
      </c>
      <c r="BL286" s="19" t="s">
        <v>119</v>
      </c>
      <c r="BM286" s="209" t="s">
        <v>276</v>
      </c>
    </row>
    <row r="287" s="12" customFormat="1">
      <c r="A287" s="12"/>
      <c r="B287" s="211"/>
      <c r="C287" s="212"/>
      <c r="D287" s="213" t="s">
        <v>121</v>
      </c>
      <c r="E287" s="214" t="s">
        <v>21</v>
      </c>
      <c r="F287" s="215" t="s">
        <v>119</v>
      </c>
      <c r="G287" s="212"/>
      <c r="H287" s="216">
        <v>4</v>
      </c>
      <c r="I287" s="217"/>
      <c r="J287" s="212"/>
      <c r="K287" s="212"/>
      <c r="L287" s="218"/>
      <c r="M287" s="219"/>
      <c r="N287" s="220"/>
      <c r="O287" s="220"/>
      <c r="P287" s="220"/>
      <c r="Q287" s="220"/>
      <c r="R287" s="220"/>
      <c r="S287" s="220"/>
      <c r="T287" s="221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22" t="s">
        <v>121</v>
      </c>
      <c r="AU287" s="222" t="s">
        <v>80</v>
      </c>
      <c r="AV287" s="12" t="s">
        <v>82</v>
      </c>
      <c r="AW287" s="12" t="s">
        <v>33</v>
      </c>
      <c r="AX287" s="12" t="s">
        <v>72</v>
      </c>
      <c r="AY287" s="222" t="s">
        <v>113</v>
      </c>
    </row>
    <row r="288" s="13" customFormat="1">
      <c r="A288" s="13"/>
      <c r="B288" s="223"/>
      <c r="C288" s="224"/>
      <c r="D288" s="213" t="s">
        <v>121</v>
      </c>
      <c r="E288" s="225" t="s">
        <v>21</v>
      </c>
      <c r="F288" s="226" t="s">
        <v>179</v>
      </c>
      <c r="G288" s="224"/>
      <c r="H288" s="225" t="s">
        <v>21</v>
      </c>
      <c r="I288" s="227"/>
      <c r="J288" s="224"/>
      <c r="K288" s="224"/>
      <c r="L288" s="228"/>
      <c r="M288" s="229"/>
      <c r="N288" s="230"/>
      <c r="O288" s="230"/>
      <c r="P288" s="230"/>
      <c r="Q288" s="230"/>
      <c r="R288" s="230"/>
      <c r="S288" s="230"/>
      <c r="T288" s="23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2" t="s">
        <v>121</v>
      </c>
      <c r="AU288" s="232" t="s">
        <v>80</v>
      </c>
      <c r="AV288" s="13" t="s">
        <v>80</v>
      </c>
      <c r="AW288" s="13" t="s">
        <v>33</v>
      </c>
      <c r="AX288" s="13" t="s">
        <v>72</v>
      </c>
      <c r="AY288" s="232" t="s">
        <v>113</v>
      </c>
    </row>
    <row r="289" s="12" customFormat="1">
      <c r="A289" s="12"/>
      <c r="B289" s="211"/>
      <c r="C289" s="212"/>
      <c r="D289" s="213" t="s">
        <v>121</v>
      </c>
      <c r="E289" s="214" t="s">
        <v>21</v>
      </c>
      <c r="F289" s="215" t="s">
        <v>142</v>
      </c>
      <c r="G289" s="212"/>
      <c r="H289" s="216">
        <v>5</v>
      </c>
      <c r="I289" s="217"/>
      <c r="J289" s="212"/>
      <c r="K289" s="212"/>
      <c r="L289" s="218"/>
      <c r="M289" s="219"/>
      <c r="N289" s="220"/>
      <c r="O289" s="220"/>
      <c r="P289" s="220"/>
      <c r="Q289" s="220"/>
      <c r="R289" s="220"/>
      <c r="S289" s="220"/>
      <c r="T289" s="221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22" t="s">
        <v>121</v>
      </c>
      <c r="AU289" s="222" t="s">
        <v>80</v>
      </c>
      <c r="AV289" s="12" t="s">
        <v>82</v>
      </c>
      <c r="AW289" s="12" t="s">
        <v>33</v>
      </c>
      <c r="AX289" s="12" t="s">
        <v>72</v>
      </c>
      <c r="AY289" s="222" t="s">
        <v>113</v>
      </c>
    </row>
    <row r="290" s="13" customFormat="1">
      <c r="A290" s="13"/>
      <c r="B290" s="223"/>
      <c r="C290" s="224"/>
      <c r="D290" s="213" t="s">
        <v>121</v>
      </c>
      <c r="E290" s="225" t="s">
        <v>21</v>
      </c>
      <c r="F290" s="226" t="s">
        <v>241</v>
      </c>
      <c r="G290" s="224"/>
      <c r="H290" s="225" t="s">
        <v>21</v>
      </c>
      <c r="I290" s="227"/>
      <c r="J290" s="224"/>
      <c r="K290" s="224"/>
      <c r="L290" s="228"/>
      <c r="M290" s="229"/>
      <c r="N290" s="230"/>
      <c r="O290" s="230"/>
      <c r="P290" s="230"/>
      <c r="Q290" s="230"/>
      <c r="R290" s="230"/>
      <c r="S290" s="230"/>
      <c r="T290" s="23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2" t="s">
        <v>121</v>
      </c>
      <c r="AU290" s="232" t="s">
        <v>80</v>
      </c>
      <c r="AV290" s="13" t="s">
        <v>80</v>
      </c>
      <c r="AW290" s="13" t="s">
        <v>33</v>
      </c>
      <c r="AX290" s="13" t="s">
        <v>72</v>
      </c>
      <c r="AY290" s="232" t="s">
        <v>113</v>
      </c>
    </row>
    <row r="291" s="14" customFormat="1">
      <c r="A291" s="14"/>
      <c r="B291" s="233"/>
      <c r="C291" s="234"/>
      <c r="D291" s="213" t="s">
        <v>121</v>
      </c>
      <c r="E291" s="235" t="s">
        <v>21</v>
      </c>
      <c r="F291" s="236" t="s">
        <v>128</v>
      </c>
      <c r="G291" s="234"/>
      <c r="H291" s="237">
        <v>9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3" t="s">
        <v>121</v>
      </c>
      <c r="AU291" s="243" t="s">
        <v>80</v>
      </c>
      <c r="AV291" s="14" t="s">
        <v>119</v>
      </c>
      <c r="AW291" s="14" t="s">
        <v>33</v>
      </c>
      <c r="AX291" s="14" t="s">
        <v>80</v>
      </c>
      <c r="AY291" s="243" t="s">
        <v>113</v>
      </c>
    </row>
    <row r="292" s="2" customFormat="1" ht="24.15" customHeight="1">
      <c r="A292" s="40"/>
      <c r="B292" s="41"/>
      <c r="C292" s="244" t="s">
        <v>277</v>
      </c>
      <c r="D292" s="244" t="s">
        <v>133</v>
      </c>
      <c r="E292" s="245" t="s">
        <v>278</v>
      </c>
      <c r="F292" s="246" t="s">
        <v>279</v>
      </c>
      <c r="G292" s="247" t="s">
        <v>117</v>
      </c>
      <c r="H292" s="248">
        <v>4</v>
      </c>
      <c r="I292" s="249"/>
      <c r="J292" s="250">
        <f>ROUND(I292*H292,2)</f>
        <v>0</v>
      </c>
      <c r="K292" s="246" t="s">
        <v>118</v>
      </c>
      <c r="L292" s="251"/>
      <c r="M292" s="252" t="s">
        <v>21</v>
      </c>
      <c r="N292" s="253" t="s">
        <v>43</v>
      </c>
      <c r="O292" s="86"/>
      <c r="P292" s="207">
        <f>O292*H292</f>
        <v>0</v>
      </c>
      <c r="Q292" s="207">
        <v>0</v>
      </c>
      <c r="R292" s="207">
        <f>Q292*H292</f>
        <v>0</v>
      </c>
      <c r="S292" s="207">
        <v>0</v>
      </c>
      <c r="T292" s="208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09" t="s">
        <v>136</v>
      </c>
      <c r="AT292" s="209" t="s">
        <v>133</v>
      </c>
      <c r="AU292" s="209" t="s">
        <v>80</v>
      </c>
      <c r="AY292" s="19" t="s">
        <v>113</v>
      </c>
      <c r="BE292" s="210">
        <f>IF(N292="základní",J292,0)</f>
        <v>0</v>
      </c>
      <c r="BF292" s="210">
        <f>IF(N292="snížená",J292,0)</f>
        <v>0</v>
      </c>
      <c r="BG292" s="210">
        <f>IF(N292="zákl. přenesená",J292,0)</f>
        <v>0</v>
      </c>
      <c r="BH292" s="210">
        <f>IF(N292="sníž. přenesená",J292,0)</f>
        <v>0</v>
      </c>
      <c r="BI292" s="210">
        <f>IF(N292="nulová",J292,0)</f>
        <v>0</v>
      </c>
      <c r="BJ292" s="19" t="s">
        <v>80</v>
      </c>
      <c r="BK292" s="210">
        <f>ROUND(I292*H292,2)</f>
        <v>0</v>
      </c>
      <c r="BL292" s="19" t="s">
        <v>136</v>
      </c>
      <c r="BM292" s="209" t="s">
        <v>280</v>
      </c>
    </row>
    <row r="293" s="12" customFormat="1">
      <c r="A293" s="12"/>
      <c r="B293" s="211"/>
      <c r="C293" s="212"/>
      <c r="D293" s="213" t="s">
        <v>121</v>
      </c>
      <c r="E293" s="214" t="s">
        <v>21</v>
      </c>
      <c r="F293" s="215" t="s">
        <v>119</v>
      </c>
      <c r="G293" s="212"/>
      <c r="H293" s="216">
        <v>4</v>
      </c>
      <c r="I293" s="217"/>
      <c r="J293" s="212"/>
      <c r="K293" s="212"/>
      <c r="L293" s="218"/>
      <c r="M293" s="219"/>
      <c r="N293" s="220"/>
      <c r="O293" s="220"/>
      <c r="P293" s="220"/>
      <c r="Q293" s="220"/>
      <c r="R293" s="220"/>
      <c r="S293" s="220"/>
      <c r="T293" s="221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22" t="s">
        <v>121</v>
      </c>
      <c r="AU293" s="222" t="s">
        <v>80</v>
      </c>
      <c r="AV293" s="12" t="s">
        <v>82</v>
      </c>
      <c r="AW293" s="12" t="s">
        <v>33</v>
      </c>
      <c r="AX293" s="12" t="s">
        <v>72</v>
      </c>
      <c r="AY293" s="222" t="s">
        <v>113</v>
      </c>
    </row>
    <row r="294" s="13" customFormat="1">
      <c r="A294" s="13"/>
      <c r="B294" s="223"/>
      <c r="C294" s="224"/>
      <c r="D294" s="213" t="s">
        <v>121</v>
      </c>
      <c r="E294" s="225" t="s">
        <v>21</v>
      </c>
      <c r="F294" s="226" t="s">
        <v>179</v>
      </c>
      <c r="G294" s="224"/>
      <c r="H294" s="225" t="s">
        <v>21</v>
      </c>
      <c r="I294" s="227"/>
      <c r="J294" s="224"/>
      <c r="K294" s="224"/>
      <c r="L294" s="228"/>
      <c r="M294" s="229"/>
      <c r="N294" s="230"/>
      <c r="O294" s="230"/>
      <c r="P294" s="230"/>
      <c r="Q294" s="230"/>
      <c r="R294" s="230"/>
      <c r="S294" s="230"/>
      <c r="T294" s="23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2" t="s">
        <v>121</v>
      </c>
      <c r="AU294" s="232" t="s">
        <v>80</v>
      </c>
      <c r="AV294" s="13" t="s">
        <v>80</v>
      </c>
      <c r="AW294" s="13" t="s">
        <v>33</v>
      </c>
      <c r="AX294" s="13" t="s">
        <v>72</v>
      </c>
      <c r="AY294" s="232" t="s">
        <v>113</v>
      </c>
    </row>
    <row r="295" s="14" customFormat="1">
      <c r="A295" s="14"/>
      <c r="B295" s="233"/>
      <c r="C295" s="234"/>
      <c r="D295" s="213" t="s">
        <v>121</v>
      </c>
      <c r="E295" s="235" t="s">
        <v>21</v>
      </c>
      <c r="F295" s="236" t="s">
        <v>128</v>
      </c>
      <c r="G295" s="234"/>
      <c r="H295" s="237">
        <v>4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3" t="s">
        <v>121</v>
      </c>
      <c r="AU295" s="243" t="s">
        <v>80</v>
      </c>
      <c r="AV295" s="14" t="s">
        <v>119</v>
      </c>
      <c r="AW295" s="14" t="s">
        <v>33</v>
      </c>
      <c r="AX295" s="14" t="s">
        <v>80</v>
      </c>
      <c r="AY295" s="243" t="s">
        <v>113</v>
      </c>
    </row>
    <row r="296" s="2" customFormat="1" ht="37.8" customHeight="1">
      <c r="A296" s="40"/>
      <c r="B296" s="41"/>
      <c r="C296" s="198" t="s">
        <v>281</v>
      </c>
      <c r="D296" s="198" t="s">
        <v>114</v>
      </c>
      <c r="E296" s="199" t="s">
        <v>282</v>
      </c>
      <c r="F296" s="200" t="s">
        <v>283</v>
      </c>
      <c r="G296" s="201" t="s">
        <v>117</v>
      </c>
      <c r="H296" s="202">
        <v>19</v>
      </c>
      <c r="I296" s="203"/>
      <c r="J296" s="204">
        <f>ROUND(I296*H296,2)</f>
        <v>0</v>
      </c>
      <c r="K296" s="200" t="s">
        <v>118</v>
      </c>
      <c r="L296" s="46"/>
      <c r="M296" s="205" t="s">
        <v>21</v>
      </c>
      <c r="N296" s="206" t="s">
        <v>43</v>
      </c>
      <c r="O296" s="86"/>
      <c r="P296" s="207">
        <f>O296*H296</f>
        <v>0</v>
      </c>
      <c r="Q296" s="207">
        <v>0</v>
      </c>
      <c r="R296" s="207">
        <f>Q296*H296</f>
        <v>0</v>
      </c>
      <c r="S296" s="207">
        <v>0</v>
      </c>
      <c r="T296" s="208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09" t="s">
        <v>119</v>
      </c>
      <c r="AT296" s="209" t="s">
        <v>114</v>
      </c>
      <c r="AU296" s="209" t="s">
        <v>80</v>
      </c>
      <c r="AY296" s="19" t="s">
        <v>113</v>
      </c>
      <c r="BE296" s="210">
        <f>IF(N296="základní",J296,0)</f>
        <v>0</v>
      </c>
      <c r="BF296" s="210">
        <f>IF(N296="snížená",J296,0)</f>
        <v>0</v>
      </c>
      <c r="BG296" s="210">
        <f>IF(N296="zákl. přenesená",J296,0)</f>
        <v>0</v>
      </c>
      <c r="BH296" s="210">
        <f>IF(N296="sníž. přenesená",J296,0)</f>
        <v>0</v>
      </c>
      <c r="BI296" s="210">
        <f>IF(N296="nulová",J296,0)</f>
        <v>0</v>
      </c>
      <c r="BJ296" s="19" t="s">
        <v>80</v>
      </c>
      <c r="BK296" s="210">
        <f>ROUND(I296*H296,2)</f>
        <v>0</v>
      </c>
      <c r="BL296" s="19" t="s">
        <v>119</v>
      </c>
      <c r="BM296" s="209" t="s">
        <v>284</v>
      </c>
    </row>
    <row r="297" s="12" customFormat="1">
      <c r="A297" s="12"/>
      <c r="B297" s="211"/>
      <c r="C297" s="212"/>
      <c r="D297" s="213" t="s">
        <v>121</v>
      </c>
      <c r="E297" s="214" t="s">
        <v>21</v>
      </c>
      <c r="F297" s="215" t="s">
        <v>80</v>
      </c>
      <c r="G297" s="212"/>
      <c r="H297" s="216">
        <v>1</v>
      </c>
      <c r="I297" s="217"/>
      <c r="J297" s="212"/>
      <c r="K297" s="212"/>
      <c r="L297" s="218"/>
      <c r="M297" s="219"/>
      <c r="N297" s="220"/>
      <c r="O297" s="220"/>
      <c r="P297" s="220"/>
      <c r="Q297" s="220"/>
      <c r="R297" s="220"/>
      <c r="S297" s="220"/>
      <c r="T297" s="221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22" t="s">
        <v>121</v>
      </c>
      <c r="AU297" s="222" t="s">
        <v>80</v>
      </c>
      <c r="AV297" s="12" t="s">
        <v>82</v>
      </c>
      <c r="AW297" s="12" t="s">
        <v>33</v>
      </c>
      <c r="AX297" s="12" t="s">
        <v>72</v>
      </c>
      <c r="AY297" s="222" t="s">
        <v>113</v>
      </c>
    </row>
    <row r="298" s="13" customFormat="1">
      <c r="A298" s="13"/>
      <c r="B298" s="223"/>
      <c r="C298" s="224"/>
      <c r="D298" s="213" t="s">
        <v>121</v>
      </c>
      <c r="E298" s="225" t="s">
        <v>21</v>
      </c>
      <c r="F298" s="226" t="s">
        <v>125</v>
      </c>
      <c r="G298" s="224"/>
      <c r="H298" s="225" t="s">
        <v>21</v>
      </c>
      <c r="I298" s="227"/>
      <c r="J298" s="224"/>
      <c r="K298" s="224"/>
      <c r="L298" s="228"/>
      <c r="M298" s="229"/>
      <c r="N298" s="230"/>
      <c r="O298" s="230"/>
      <c r="P298" s="230"/>
      <c r="Q298" s="230"/>
      <c r="R298" s="230"/>
      <c r="S298" s="230"/>
      <c r="T298" s="23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2" t="s">
        <v>121</v>
      </c>
      <c r="AU298" s="232" t="s">
        <v>80</v>
      </c>
      <c r="AV298" s="13" t="s">
        <v>80</v>
      </c>
      <c r="AW298" s="13" t="s">
        <v>33</v>
      </c>
      <c r="AX298" s="13" t="s">
        <v>72</v>
      </c>
      <c r="AY298" s="232" t="s">
        <v>113</v>
      </c>
    </row>
    <row r="299" s="12" customFormat="1">
      <c r="A299" s="12"/>
      <c r="B299" s="211"/>
      <c r="C299" s="212"/>
      <c r="D299" s="213" t="s">
        <v>121</v>
      </c>
      <c r="E299" s="214" t="s">
        <v>21</v>
      </c>
      <c r="F299" s="215" t="s">
        <v>173</v>
      </c>
      <c r="G299" s="212"/>
      <c r="H299" s="216">
        <v>13</v>
      </c>
      <c r="I299" s="217"/>
      <c r="J299" s="212"/>
      <c r="K299" s="212"/>
      <c r="L299" s="218"/>
      <c r="M299" s="219"/>
      <c r="N299" s="220"/>
      <c r="O299" s="220"/>
      <c r="P299" s="220"/>
      <c r="Q299" s="220"/>
      <c r="R299" s="220"/>
      <c r="S299" s="220"/>
      <c r="T299" s="221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22" t="s">
        <v>121</v>
      </c>
      <c r="AU299" s="222" t="s">
        <v>80</v>
      </c>
      <c r="AV299" s="12" t="s">
        <v>82</v>
      </c>
      <c r="AW299" s="12" t="s">
        <v>33</v>
      </c>
      <c r="AX299" s="12" t="s">
        <v>72</v>
      </c>
      <c r="AY299" s="222" t="s">
        <v>113</v>
      </c>
    </row>
    <row r="300" s="13" customFormat="1">
      <c r="A300" s="13"/>
      <c r="B300" s="223"/>
      <c r="C300" s="224"/>
      <c r="D300" s="213" t="s">
        <v>121</v>
      </c>
      <c r="E300" s="225" t="s">
        <v>21</v>
      </c>
      <c r="F300" s="226" t="s">
        <v>174</v>
      </c>
      <c r="G300" s="224"/>
      <c r="H300" s="225" t="s">
        <v>21</v>
      </c>
      <c r="I300" s="227"/>
      <c r="J300" s="224"/>
      <c r="K300" s="224"/>
      <c r="L300" s="228"/>
      <c r="M300" s="229"/>
      <c r="N300" s="230"/>
      <c r="O300" s="230"/>
      <c r="P300" s="230"/>
      <c r="Q300" s="230"/>
      <c r="R300" s="230"/>
      <c r="S300" s="230"/>
      <c r="T300" s="23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2" t="s">
        <v>121</v>
      </c>
      <c r="AU300" s="232" t="s">
        <v>80</v>
      </c>
      <c r="AV300" s="13" t="s">
        <v>80</v>
      </c>
      <c r="AW300" s="13" t="s">
        <v>33</v>
      </c>
      <c r="AX300" s="13" t="s">
        <v>72</v>
      </c>
      <c r="AY300" s="232" t="s">
        <v>113</v>
      </c>
    </row>
    <row r="301" s="12" customFormat="1">
      <c r="A301" s="12"/>
      <c r="B301" s="211"/>
      <c r="C301" s="212"/>
      <c r="D301" s="213" t="s">
        <v>121</v>
      </c>
      <c r="E301" s="214" t="s">
        <v>21</v>
      </c>
      <c r="F301" s="215" t="s">
        <v>142</v>
      </c>
      <c r="G301" s="212"/>
      <c r="H301" s="216">
        <v>5</v>
      </c>
      <c r="I301" s="217"/>
      <c r="J301" s="212"/>
      <c r="K301" s="212"/>
      <c r="L301" s="218"/>
      <c r="M301" s="219"/>
      <c r="N301" s="220"/>
      <c r="O301" s="220"/>
      <c r="P301" s="220"/>
      <c r="Q301" s="220"/>
      <c r="R301" s="220"/>
      <c r="S301" s="220"/>
      <c r="T301" s="221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22" t="s">
        <v>121</v>
      </c>
      <c r="AU301" s="222" t="s">
        <v>80</v>
      </c>
      <c r="AV301" s="12" t="s">
        <v>82</v>
      </c>
      <c r="AW301" s="12" t="s">
        <v>33</v>
      </c>
      <c r="AX301" s="12" t="s">
        <v>72</v>
      </c>
      <c r="AY301" s="222" t="s">
        <v>113</v>
      </c>
    </row>
    <row r="302" s="13" customFormat="1">
      <c r="A302" s="13"/>
      <c r="B302" s="223"/>
      <c r="C302" s="224"/>
      <c r="D302" s="213" t="s">
        <v>121</v>
      </c>
      <c r="E302" s="225" t="s">
        <v>21</v>
      </c>
      <c r="F302" s="226" t="s">
        <v>241</v>
      </c>
      <c r="G302" s="224"/>
      <c r="H302" s="225" t="s">
        <v>21</v>
      </c>
      <c r="I302" s="227"/>
      <c r="J302" s="224"/>
      <c r="K302" s="224"/>
      <c r="L302" s="228"/>
      <c r="M302" s="229"/>
      <c r="N302" s="230"/>
      <c r="O302" s="230"/>
      <c r="P302" s="230"/>
      <c r="Q302" s="230"/>
      <c r="R302" s="230"/>
      <c r="S302" s="230"/>
      <c r="T302" s="23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2" t="s">
        <v>121</v>
      </c>
      <c r="AU302" s="232" t="s">
        <v>80</v>
      </c>
      <c r="AV302" s="13" t="s">
        <v>80</v>
      </c>
      <c r="AW302" s="13" t="s">
        <v>33</v>
      </c>
      <c r="AX302" s="13" t="s">
        <v>72</v>
      </c>
      <c r="AY302" s="232" t="s">
        <v>113</v>
      </c>
    </row>
    <row r="303" s="14" customFormat="1">
      <c r="A303" s="14"/>
      <c r="B303" s="233"/>
      <c r="C303" s="234"/>
      <c r="D303" s="213" t="s">
        <v>121</v>
      </c>
      <c r="E303" s="235" t="s">
        <v>21</v>
      </c>
      <c r="F303" s="236" t="s">
        <v>128</v>
      </c>
      <c r="G303" s="234"/>
      <c r="H303" s="237">
        <v>19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3" t="s">
        <v>121</v>
      </c>
      <c r="AU303" s="243" t="s">
        <v>80</v>
      </c>
      <c r="AV303" s="14" t="s">
        <v>119</v>
      </c>
      <c r="AW303" s="14" t="s">
        <v>33</v>
      </c>
      <c r="AX303" s="14" t="s">
        <v>80</v>
      </c>
      <c r="AY303" s="243" t="s">
        <v>113</v>
      </c>
    </row>
    <row r="304" s="2" customFormat="1" ht="90" customHeight="1">
      <c r="A304" s="40"/>
      <c r="B304" s="41"/>
      <c r="C304" s="198" t="s">
        <v>285</v>
      </c>
      <c r="D304" s="198" t="s">
        <v>114</v>
      </c>
      <c r="E304" s="199" t="s">
        <v>286</v>
      </c>
      <c r="F304" s="200" t="s">
        <v>287</v>
      </c>
      <c r="G304" s="201" t="s">
        <v>117</v>
      </c>
      <c r="H304" s="202">
        <v>19</v>
      </c>
      <c r="I304" s="203"/>
      <c r="J304" s="204">
        <f>ROUND(I304*H304,2)</f>
        <v>0</v>
      </c>
      <c r="K304" s="200" t="s">
        <v>118</v>
      </c>
      <c r="L304" s="46"/>
      <c r="M304" s="205" t="s">
        <v>21</v>
      </c>
      <c r="N304" s="206" t="s">
        <v>43</v>
      </c>
      <c r="O304" s="86"/>
      <c r="P304" s="207">
        <f>O304*H304</f>
        <v>0</v>
      </c>
      <c r="Q304" s="207">
        <v>0</v>
      </c>
      <c r="R304" s="207">
        <f>Q304*H304</f>
        <v>0</v>
      </c>
      <c r="S304" s="207">
        <v>0</v>
      </c>
      <c r="T304" s="208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09" t="s">
        <v>119</v>
      </c>
      <c r="AT304" s="209" t="s">
        <v>114</v>
      </c>
      <c r="AU304" s="209" t="s">
        <v>80</v>
      </c>
      <c r="AY304" s="19" t="s">
        <v>113</v>
      </c>
      <c r="BE304" s="210">
        <f>IF(N304="základní",J304,0)</f>
        <v>0</v>
      </c>
      <c r="BF304" s="210">
        <f>IF(N304="snížená",J304,0)</f>
        <v>0</v>
      </c>
      <c r="BG304" s="210">
        <f>IF(N304="zákl. přenesená",J304,0)</f>
        <v>0</v>
      </c>
      <c r="BH304" s="210">
        <f>IF(N304="sníž. přenesená",J304,0)</f>
        <v>0</v>
      </c>
      <c r="BI304" s="210">
        <f>IF(N304="nulová",J304,0)</f>
        <v>0</v>
      </c>
      <c r="BJ304" s="19" t="s">
        <v>80</v>
      </c>
      <c r="BK304" s="210">
        <f>ROUND(I304*H304,2)</f>
        <v>0</v>
      </c>
      <c r="BL304" s="19" t="s">
        <v>119</v>
      </c>
      <c r="BM304" s="209" t="s">
        <v>288</v>
      </c>
    </row>
    <row r="305" s="12" customFormat="1">
      <c r="A305" s="12"/>
      <c r="B305" s="211"/>
      <c r="C305" s="212"/>
      <c r="D305" s="213" t="s">
        <v>121</v>
      </c>
      <c r="E305" s="214" t="s">
        <v>21</v>
      </c>
      <c r="F305" s="215" t="s">
        <v>80</v>
      </c>
      <c r="G305" s="212"/>
      <c r="H305" s="216">
        <v>1</v>
      </c>
      <c r="I305" s="217"/>
      <c r="J305" s="212"/>
      <c r="K305" s="212"/>
      <c r="L305" s="218"/>
      <c r="M305" s="219"/>
      <c r="N305" s="220"/>
      <c r="O305" s="220"/>
      <c r="P305" s="220"/>
      <c r="Q305" s="220"/>
      <c r="R305" s="220"/>
      <c r="S305" s="220"/>
      <c r="T305" s="221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22" t="s">
        <v>121</v>
      </c>
      <c r="AU305" s="222" t="s">
        <v>80</v>
      </c>
      <c r="AV305" s="12" t="s">
        <v>82</v>
      </c>
      <c r="AW305" s="12" t="s">
        <v>33</v>
      </c>
      <c r="AX305" s="12" t="s">
        <v>72</v>
      </c>
      <c r="AY305" s="222" t="s">
        <v>113</v>
      </c>
    </row>
    <row r="306" s="13" customFormat="1">
      <c r="A306" s="13"/>
      <c r="B306" s="223"/>
      <c r="C306" s="224"/>
      <c r="D306" s="213" t="s">
        <v>121</v>
      </c>
      <c r="E306" s="225" t="s">
        <v>21</v>
      </c>
      <c r="F306" s="226" t="s">
        <v>125</v>
      </c>
      <c r="G306" s="224"/>
      <c r="H306" s="225" t="s">
        <v>21</v>
      </c>
      <c r="I306" s="227"/>
      <c r="J306" s="224"/>
      <c r="K306" s="224"/>
      <c r="L306" s="228"/>
      <c r="M306" s="229"/>
      <c r="N306" s="230"/>
      <c r="O306" s="230"/>
      <c r="P306" s="230"/>
      <c r="Q306" s="230"/>
      <c r="R306" s="230"/>
      <c r="S306" s="230"/>
      <c r="T306" s="23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2" t="s">
        <v>121</v>
      </c>
      <c r="AU306" s="232" t="s">
        <v>80</v>
      </c>
      <c r="AV306" s="13" t="s">
        <v>80</v>
      </c>
      <c r="AW306" s="13" t="s">
        <v>33</v>
      </c>
      <c r="AX306" s="13" t="s">
        <v>72</v>
      </c>
      <c r="AY306" s="232" t="s">
        <v>113</v>
      </c>
    </row>
    <row r="307" s="12" customFormat="1">
      <c r="A307" s="12"/>
      <c r="B307" s="211"/>
      <c r="C307" s="212"/>
      <c r="D307" s="213" t="s">
        <v>121</v>
      </c>
      <c r="E307" s="214" t="s">
        <v>21</v>
      </c>
      <c r="F307" s="215" t="s">
        <v>173</v>
      </c>
      <c r="G307" s="212"/>
      <c r="H307" s="216">
        <v>13</v>
      </c>
      <c r="I307" s="217"/>
      <c r="J307" s="212"/>
      <c r="K307" s="212"/>
      <c r="L307" s="218"/>
      <c r="M307" s="219"/>
      <c r="N307" s="220"/>
      <c r="O307" s="220"/>
      <c r="P307" s="220"/>
      <c r="Q307" s="220"/>
      <c r="R307" s="220"/>
      <c r="S307" s="220"/>
      <c r="T307" s="221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22" t="s">
        <v>121</v>
      </c>
      <c r="AU307" s="222" t="s">
        <v>80</v>
      </c>
      <c r="AV307" s="12" t="s">
        <v>82</v>
      </c>
      <c r="AW307" s="12" t="s">
        <v>33</v>
      </c>
      <c r="AX307" s="12" t="s">
        <v>72</v>
      </c>
      <c r="AY307" s="222" t="s">
        <v>113</v>
      </c>
    </row>
    <row r="308" s="13" customFormat="1">
      <c r="A308" s="13"/>
      <c r="B308" s="223"/>
      <c r="C308" s="224"/>
      <c r="D308" s="213" t="s">
        <v>121</v>
      </c>
      <c r="E308" s="225" t="s">
        <v>21</v>
      </c>
      <c r="F308" s="226" t="s">
        <v>174</v>
      </c>
      <c r="G308" s="224"/>
      <c r="H308" s="225" t="s">
        <v>21</v>
      </c>
      <c r="I308" s="227"/>
      <c r="J308" s="224"/>
      <c r="K308" s="224"/>
      <c r="L308" s="228"/>
      <c r="M308" s="229"/>
      <c r="N308" s="230"/>
      <c r="O308" s="230"/>
      <c r="P308" s="230"/>
      <c r="Q308" s="230"/>
      <c r="R308" s="230"/>
      <c r="S308" s="230"/>
      <c r="T308" s="23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2" t="s">
        <v>121</v>
      </c>
      <c r="AU308" s="232" t="s">
        <v>80</v>
      </c>
      <c r="AV308" s="13" t="s">
        <v>80</v>
      </c>
      <c r="AW308" s="13" t="s">
        <v>33</v>
      </c>
      <c r="AX308" s="13" t="s">
        <v>72</v>
      </c>
      <c r="AY308" s="232" t="s">
        <v>113</v>
      </c>
    </row>
    <row r="309" s="12" customFormat="1">
      <c r="A309" s="12"/>
      <c r="B309" s="211"/>
      <c r="C309" s="212"/>
      <c r="D309" s="213" t="s">
        <v>121</v>
      </c>
      <c r="E309" s="214" t="s">
        <v>21</v>
      </c>
      <c r="F309" s="215" t="s">
        <v>142</v>
      </c>
      <c r="G309" s="212"/>
      <c r="H309" s="216">
        <v>5</v>
      </c>
      <c r="I309" s="217"/>
      <c r="J309" s="212"/>
      <c r="K309" s="212"/>
      <c r="L309" s="218"/>
      <c r="M309" s="219"/>
      <c r="N309" s="220"/>
      <c r="O309" s="220"/>
      <c r="P309" s="220"/>
      <c r="Q309" s="220"/>
      <c r="R309" s="220"/>
      <c r="S309" s="220"/>
      <c r="T309" s="221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22" t="s">
        <v>121</v>
      </c>
      <c r="AU309" s="222" t="s">
        <v>80</v>
      </c>
      <c r="AV309" s="12" t="s">
        <v>82</v>
      </c>
      <c r="AW309" s="12" t="s">
        <v>33</v>
      </c>
      <c r="AX309" s="12" t="s">
        <v>72</v>
      </c>
      <c r="AY309" s="222" t="s">
        <v>113</v>
      </c>
    </row>
    <row r="310" s="13" customFormat="1">
      <c r="A310" s="13"/>
      <c r="B310" s="223"/>
      <c r="C310" s="224"/>
      <c r="D310" s="213" t="s">
        <v>121</v>
      </c>
      <c r="E310" s="225" t="s">
        <v>21</v>
      </c>
      <c r="F310" s="226" t="s">
        <v>241</v>
      </c>
      <c r="G310" s="224"/>
      <c r="H310" s="225" t="s">
        <v>21</v>
      </c>
      <c r="I310" s="227"/>
      <c r="J310" s="224"/>
      <c r="K310" s="224"/>
      <c r="L310" s="228"/>
      <c r="M310" s="229"/>
      <c r="N310" s="230"/>
      <c r="O310" s="230"/>
      <c r="P310" s="230"/>
      <c r="Q310" s="230"/>
      <c r="R310" s="230"/>
      <c r="S310" s="230"/>
      <c r="T310" s="23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2" t="s">
        <v>121</v>
      </c>
      <c r="AU310" s="232" t="s">
        <v>80</v>
      </c>
      <c r="AV310" s="13" t="s">
        <v>80</v>
      </c>
      <c r="AW310" s="13" t="s">
        <v>33</v>
      </c>
      <c r="AX310" s="13" t="s">
        <v>72</v>
      </c>
      <c r="AY310" s="232" t="s">
        <v>113</v>
      </c>
    </row>
    <row r="311" s="14" customFormat="1">
      <c r="A311" s="14"/>
      <c r="B311" s="233"/>
      <c r="C311" s="234"/>
      <c r="D311" s="213" t="s">
        <v>121</v>
      </c>
      <c r="E311" s="235" t="s">
        <v>21</v>
      </c>
      <c r="F311" s="236" t="s">
        <v>128</v>
      </c>
      <c r="G311" s="234"/>
      <c r="H311" s="237">
        <v>19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3" t="s">
        <v>121</v>
      </c>
      <c r="AU311" s="243" t="s">
        <v>80</v>
      </c>
      <c r="AV311" s="14" t="s">
        <v>119</v>
      </c>
      <c r="AW311" s="14" t="s">
        <v>33</v>
      </c>
      <c r="AX311" s="14" t="s">
        <v>80</v>
      </c>
      <c r="AY311" s="243" t="s">
        <v>113</v>
      </c>
    </row>
    <row r="312" s="2" customFormat="1" ht="37.8" customHeight="1">
      <c r="A312" s="40"/>
      <c r="B312" s="41"/>
      <c r="C312" s="198" t="s">
        <v>289</v>
      </c>
      <c r="D312" s="198" t="s">
        <v>114</v>
      </c>
      <c r="E312" s="199" t="s">
        <v>290</v>
      </c>
      <c r="F312" s="200" t="s">
        <v>291</v>
      </c>
      <c r="G312" s="201" t="s">
        <v>117</v>
      </c>
      <c r="H312" s="202">
        <v>7</v>
      </c>
      <c r="I312" s="203"/>
      <c r="J312" s="204">
        <f>ROUND(I312*H312,2)</f>
        <v>0</v>
      </c>
      <c r="K312" s="200" t="s">
        <v>118</v>
      </c>
      <c r="L312" s="46"/>
      <c r="M312" s="205" t="s">
        <v>21</v>
      </c>
      <c r="N312" s="206" t="s">
        <v>43</v>
      </c>
      <c r="O312" s="86"/>
      <c r="P312" s="207">
        <f>O312*H312</f>
        <v>0</v>
      </c>
      <c r="Q312" s="207">
        <v>0</v>
      </c>
      <c r="R312" s="207">
        <f>Q312*H312</f>
        <v>0</v>
      </c>
      <c r="S312" s="207">
        <v>0</v>
      </c>
      <c r="T312" s="208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09" t="s">
        <v>119</v>
      </c>
      <c r="AT312" s="209" t="s">
        <v>114</v>
      </c>
      <c r="AU312" s="209" t="s">
        <v>80</v>
      </c>
      <c r="AY312" s="19" t="s">
        <v>113</v>
      </c>
      <c r="BE312" s="210">
        <f>IF(N312="základní",J312,0)</f>
        <v>0</v>
      </c>
      <c r="BF312" s="210">
        <f>IF(N312="snížená",J312,0)</f>
        <v>0</v>
      </c>
      <c r="BG312" s="210">
        <f>IF(N312="zákl. přenesená",J312,0)</f>
        <v>0</v>
      </c>
      <c r="BH312" s="210">
        <f>IF(N312="sníž. přenesená",J312,0)</f>
        <v>0</v>
      </c>
      <c r="BI312" s="210">
        <f>IF(N312="nulová",J312,0)</f>
        <v>0</v>
      </c>
      <c r="BJ312" s="19" t="s">
        <v>80</v>
      </c>
      <c r="BK312" s="210">
        <f>ROUND(I312*H312,2)</f>
        <v>0</v>
      </c>
      <c r="BL312" s="19" t="s">
        <v>119</v>
      </c>
      <c r="BM312" s="209" t="s">
        <v>292</v>
      </c>
    </row>
    <row r="313" s="12" customFormat="1">
      <c r="A313" s="12"/>
      <c r="B313" s="211"/>
      <c r="C313" s="212"/>
      <c r="D313" s="213" t="s">
        <v>121</v>
      </c>
      <c r="E313" s="214" t="s">
        <v>21</v>
      </c>
      <c r="F313" s="215" t="s">
        <v>82</v>
      </c>
      <c r="G313" s="212"/>
      <c r="H313" s="216">
        <v>2</v>
      </c>
      <c r="I313" s="217"/>
      <c r="J313" s="212"/>
      <c r="K313" s="212"/>
      <c r="L313" s="218"/>
      <c r="M313" s="219"/>
      <c r="N313" s="220"/>
      <c r="O313" s="220"/>
      <c r="P313" s="220"/>
      <c r="Q313" s="220"/>
      <c r="R313" s="220"/>
      <c r="S313" s="220"/>
      <c r="T313" s="221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22" t="s">
        <v>121</v>
      </c>
      <c r="AU313" s="222" t="s">
        <v>80</v>
      </c>
      <c r="AV313" s="12" t="s">
        <v>82</v>
      </c>
      <c r="AW313" s="12" t="s">
        <v>33</v>
      </c>
      <c r="AX313" s="12" t="s">
        <v>72</v>
      </c>
      <c r="AY313" s="222" t="s">
        <v>113</v>
      </c>
    </row>
    <row r="314" s="13" customFormat="1">
      <c r="A314" s="13"/>
      <c r="B314" s="223"/>
      <c r="C314" s="224"/>
      <c r="D314" s="213" t="s">
        <v>121</v>
      </c>
      <c r="E314" s="225" t="s">
        <v>21</v>
      </c>
      <c r="F314" s="226" t="s">
        <v>179</v>
      </c>
      <c r="G314" s="224"/>
      <c r="H314" s="225" t="s">
        <v>21</v>
      </c>
      <c r="I314" s="227"/>
      <c r="J314" s="224"/>
      <c r="K314" s="224"/>
      <c r="L314" s="228"/>
      <c r="M314" s="229"/>
      <c r="N314" s="230"/>
      <c r="O314" s="230"/>
      <c r="P314" s="230"/>
      <c r="Q314" s="230"/>
      <c r="R314" s="230"/>
      <c r="S314" s="230"/>
      <c r="T314" s="23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2" t="s">
        <v>121</v>
      </c>
      <c r="AU314" s="232" t="s">
        <v>80</v>
      </c>
      <c r="AV314" s="13" t="s">
        <v>80</v>
      </c>
      <c r="AW314" s="13" t="s">
        <v>33</v>
      </c>
      <c r="AX314" s="13" t="s">
        <v>72</v>
      </c>
      <c r="AY314" s="232" t="s">
        <v>113</v>
      </c>
    </row>
    <row r="315" s="12" customFormat="1">
      <c r="A315" s="12"/>
      <c r="B315" s="211"/>
      <c r="C315" s="212"/>
      <c r="D315" s="213" t="s">
        <v>121</v>
      </c>
      <c r="E315" s="214" t="s">
        <v>21</v>
      </c>
      <c r="F315" s="215" t="s">
        <v>142</v>
      </c>
      <c r="G315" s="212"/>
      <c r="H315" s="216">
        <v>5</v>
      </c>
      <c r="I315" s="217"/>
      <c r="J315" s="212"/>
      <c r="K315" s="212"/>
      <c r="L315" s="218"/>
      <c r="M315" s="219"/>
      <c r="N315" s="220"/>
      <c r="O315" s="220"/>
      <c r="P315" s="220"/>
      <c r="Q315" s="220"/>
      <c r="R315" s="220"/>
      <c r="S315" s="220"/>
      <c r="T315" s="221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22" t="s">
        <v>121</v>
      </c>
      <c r="AU315" s="222" t="s">
        <v>80</v>
      </c>
      <c r="AV315" s="12" t="s">
        <v>82</v>
      </c>
      <c r="AW315" s="12" t="s">
        <v>33</v>
      </c>
      <c r="AX315" s="12" t="s">
        <v>72</v>
      </c>
      <c r="AY315" s="222" t="s">
        <v>113</v>
      </c>
    </row>
    <row r="316" s="13" customFormat="1">
      <c r="A316" s="13"/>
      <c r="B316" s="223"/>
      <c r="C316" s="224"/>
      <c r="D316" s="213" t="s">
        <v>121</v>
      </c>
      <c r="E316" s="225" t="s">
        <v>21</v>
      </c>
      <c r="F316" s="226" t="s">
        <v>241</v>
      </c>
      <c r="G316" s="224"/>
      <c r="H316" s="225" t="s">
        <v>21</v>
      </c>
      <c r="I316" s="227"/>
      <c r="J316" s="224"/>
      <c r="K316" s="224"/>
      <c r="L316" s="228"/>
      <c r="M316" s="229"/>
      <c r="N316" s="230"/>
      <c r="O316" s="230"/>
      <c r="P316" s="230"/>
      <c r="Q316" s="230"/>
      <c r="R316" s="230"/>
      <c r="S316" s="230"/>
      <c r="T316" s="23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2" t="s">
        <v>121</v>
      </c>
      <c r="AU316" s="232" t="s">
        <v>80</v>
      </c>
      <c r="AV316" s="13" t="s">
        <v>80</v>
      </c>
      <c r="AW316" s="13" t="s">
        <v>33</v>
      </c>
      <c r="AX316" s="13" t="s">
        <v>72</v>
      </c>
      <c r="AY316" s="232" t="s">
        <v>113</v>
      </c>
    </row>
    <row r="317" s="14" customFormat="1">
      <c r="A317" s="14"/>
      <c r="B317" s="233"/>
      <c r="C317" s="234"/>
      <c r="D317" s="213" t="s">
        <v>121</v>
      </c>
      <c r="E317" s="235" t="s">
        <v>21</v>
      </c>
      <c r="F317" s="236" t="s">
        <v>128</v>
      </c>
      <c r="G317" s="234"/>
      <c r="H317" s="237">
        <v>7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3" t="s">
        <v>121</v>
      </c>
      <c r="AU317" s="243" t="s">
        <v>80</v>
      </c>
      <c r="AV317" s="14" t="s">
        <v>119</v>
      </c>
      <c r="AW317" s="14" t="s">
        <v>33</v>
      </c>
      <c r="AX317" s="14" t="s">
        <v>80</v>
      </c>
      <c r="AY317" s="243" t="s">
        <v>113</v>
      </c>
    </row>
    <row r="318" s="2" customFormat="1" ht="90" customHeight="1">
      <c r="A318" s="40"/>
      <c r="B318" s="41"/>
      <c r="C318" s="198" t="s">
        <v>293</v>
      </c>
      <c r="D318" s="198" t="s">
        <v>114</v>
      </c>
      <c r="E318" s="199" t="s">
        <v>294</v>
      </c>
      <c r="F318" s="200" t="s">
        <v>295</v>
      </c>
      <c r="G318" s="201" t="s">
        <v>117</v>
      </c>
      <c r="H318" s="202">
        <v>7</v>
      </c>
      <c r="I318" s="203"/>
      <c r="J318" s="204">
        <f>ROUND(I318*H318,2)</f>
        <v>0</v>
      </c>
      <c r="K318" s="200" t="s">
        <v>118</v>
      </c>
      <c r="L318" s="46"/>
      <c r="M318" s="205" t="s">
        <v>21</v>
      </c>
      <c r="N318" s="206" t="s">
        <v>43</v>
      </c>
      <c r="O318" s="86"/>
      <c r="P318" s="207">
        <f>O318*H318</f>
        <v>0</v>
      </c>
      <c r="Q318" s="207">
        <v>0</v>
      </c>
      <c r="R318" s="207">
        <f>Q318*H318</f>
        <v>0</v>
      </c>
      <c r="S318" s="207">
        <v>0</v>
      </c>
      <c r="T318" s="208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09" t="s">
        <v>119</v>
      </c>
      <c r="AT318" s="209" t="s">
        <v>114</v>
      </c>
      <c r="AU318" s="209" t="s">
        <v>80</v>
      </c>
      <c r="AY318" s="19" t="s">
        <v>113</v>
      </c>
      <c r="BE318" s="210">
        <f>IF(N318="základní",J318,0)</f>
        <v>0</v>
      </c>
      <c r="BF318" s="210">
        <f>IF(N318="snížená",J318,0)</f>
        <v>0</v>
      </c>
      <c r="BG318" s="210">
        <f>IF(N318="zákl. přenesená",J318,0)</f>
        <v>0</v>
      </c>
      <c r="BH318" s="210">
        <f>IF(N318="sníž. přenesená",J318,0)</f>
        <v>0</v>
      </c>
      <c r="BI318" s="210">
        <f>IF(N318="nulová",J318,0)</f>
        <v>0</v>
      </c>
      <c r="BJ318" s="19" t="s">
        <v>80</v>
      </c>
      <c r="BK318" s="210">
        <f>ROUND(I318*H318,2)</f>
        <v>0</v>
      </c>
      <c r="BL318" s="19" t="s">
        <v>119</v>
      </c>
      <c r="BM318" s="209" t="s">
        <v>296</v>
      </c>
    </row>
    <row r="319" s="12" customFormat="1">
      <c r="A319" s="12"/>
      <c r="B319" s="211"/>
      <c r="C319" s="212"/>
      <c r="D319" s="213" t="s">
        <v>121</v>
      </c>
      <c r="E319" s="214" t="s">
        <v>21</v>
      </c>
      <c r="F319" s="215" t="s">
        <v>82</v>
      </c>
      <c r="G319" s="212"/>
      <c r="H319" s="216">
        <v>2</v>
      </c>
      <c r="I319" s="217"/>
      <c r="J319" s="212"/>
      <c r="K319" s="212"/>
      <c r="L319" s="218"/>
      <c r="M319" s="219"/>
      <c r="N319" s="220"/>
      <c r="O319" s="220"/>
      <c r="P319" s="220"/>
      <c r="Q319" s="220"/>
      <c r="R319" s="220"/>
      <c r="S319" s="220"/>
      <c r="T319" s="221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22" t="s">
        <v>121</v>
      </c>
      <c r="AU319" s="222" t="s">
        <v>80</v>
      </c>
      <c r="AV319" s="12" t="s">
        <v>82</v>
      </c>
      <c r="AW319" s="12" t="s">
        <v>33</v>
      </c>
      <c r="AX319" s="12" t="s">
        <v>72</v>
      </c>
      <c r="AY319" s="222" t="s">
        <v>113</v>
      </c>
    </row>
    <row r="320" s="13" customFormat="1">
      <c r="A320" s="13"/>
      <c r="B320" s="223"/>
      <c r="C320" s="224"/>
      <c r="D320" s="213" t="s">
        <v>121</v>
      </c>
      <c r="E320" s="225" t="s">
        <v>21</v>
      </c>
      <c r="F320" s="226" t="s">
        <v>179</v>
      </c>
      <c r="G320" s="224"/>
      <c r="H320" s="225" t="s">
        <v>21</v>
      </c>
      <c r="I320" s="227"/>
      <c r="J320" s="224"/>
      <c r="K320" s="224"/>
      <c r="L320" s="228"/>
      <c r="M320" s="229"/>
      <c r="N320" s="230"/>
      <c r="O320" s="230"/>
      <c r="P320" s="230"/>
      <c r="Q320" s="230"/>
      <c r="R320" s="230"/>
      <c r="S320" s="230"/>
      <c r="T320" s="23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2" t="s">
        <v>121</v>
      </c>
      <c r="AU320" s="232" t="s">
        <v>80</v>
      </c>
      <c r="AV320" s="13" t="s">
        <v>80</v>
      </c>
      <c r="AW320" s="13" t="s">
        <v>33</v>
      </c>
      <c r="AX320" s="13" t="s">
        <v>72</v>
      </c>
      <c r="AY320" s="232" t="s">
        <v>113</v>
      </c>
    </row>
    <row r="321" s="12" customFormat="1">
      <c r="A321" s="12"/>
      <c r="B321" s="211"/>
      <c r="C321" s="212"/>
      <c r="D321" s="213" t="s">
        <v>121</v>
      </c>
      <c r="E321" s="214" t="s">
        <v>21</v>
      </c>
      <c r="F321" s="215" t="s">
        <v>142</v>
      </c>
      <c r="G321" s="212"/>
      <c r="H321" s="216">
        <v>5</v>
      </c>
      <c r="I321" s="217"/>
      <c r="J321" s="212"/>
      <c r="K321" s="212"/>
      <c r="L321" s="218"/>
      <c r="M321" s="219"/>
      <c r="N321" s="220"/>
      <c r="O321" s="220"/>
      <c r="P321" s="220"/>
      <c r="Q321" s="220"/>
      <c r="R321" s="220"/>
      <c r="S321" s="220"/>
      <c r="T321" s="221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22" t="s">
        <v>121</v>
      </c>
      <c r="AU321" s="222" t="s">
        <v>80</v>
      </c>
      <c r="AV321" s="12" t="s">
        <v>82</v>
      </c>
      <c r="AW321" s="12" t="s">
        <v>33</v>
      </c>
      <c r="AX321" s="12" t="s">
        <v>72</v>
      </c>
      <c r="AY321" s="222" t="s">
        <v>113</v>
      </c>
    </row>
    <row r="322" s="13" customFormat="1">
      <c r="A322" s="13"/>
      <c r="B322" s="223"/>
      <c r="C322" s="224"/>
      <c r="D322" s="213" t="s">
        <v>121</v>
      </c>
      <c r="E322" s="225" t="s">
        <v>21</v>
      </c>
      <c r="F322" s="226" t="s">
        <v>241</v>
      </c>
      <c r="G322" s="224"/>
      <c r="H322" s="225" t="s">
        <v>21</v>
      </c>
      <c r="I322" s="227"/>
      <c r="J322" s="224"/>
      <c r="K322" s="224"/>
      <c r="L322" s="228"/>
      <c r="M322" s="229"/>
      <c r="N322" s="230"/>
      <c r="O322" s="230"/>
      <c r="P322" s="230"/>
      <c r="Q322" s="230"/>
      <c r="R322" s="230"/>
      <c r="S322" s="230"/>
      <c r="T322" s="23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2" t="s">
        <v>121</v>
      </c>
      <c r="AU322" s="232" t="s">
        <v>80</v>
      </c>
      <c r="AV322" s="13" t="s">
        <v>80</v>
      </c>
      <c r="AW322" s="13" t="s">
        <v>33</v>
      </c>
      <c r="AX322" s="13" t="s">
        <v>72</v>
      </c>
      <c r="AY322" s="232" t="s">
        <v>113</v>
      </c>
    </row>
    <row r="323" s="14" customFormat="1">
      <c r="A323" s="14"/>
      <c r="B323" s="233"/>
      <c r="C323" s="234"/>
      <c r="D323" s="213" t="s">
        <v>121</v>
      </c>
      <c r="E323" s="235" t="s">
        <v>21</v>
      </c>
      <c r="F323" s="236" t="s">
        <v>128</v>
      </c>
      <c r="G323" s="234"/>
      <c r="H323" s="237">
        <v>7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3" t="s">
        <v>121</v>
      </c>
      <c r="AU323" s="243" t="s">
        <v>80</v>
      </c>
      <c r="AV323" s="14" t="s">
        <v>119</v>
      </c>
      <c r="AW323" s="14" t="s">
        <v>33</v>
      </c>
      <c r="AX323" s="14" t="s">
        <v>80</v>
      </c>
      <c r="AY323" s="243" t="s">
        <v>113</v>
      </c>
    </row>
    <row r="324" s="2" customFormat="1" ht="66.75" customHeight="1">
      <c r="A324" s="40"/>
      <c r="B324" s="41"/>
      <c r="C324" s="198" t="s">
        <v>297</v>
      </c>
      <c r="D324" s="198" t="s">
        <v>114</v>
      </c>
      <c r="E324" s="199" t="s">
        <v>298</v>
      </c>
      <c r="F324" s="200" t="s">
        <v>299</v>
      </c>
      <c r="G324" s="201" t="s">
        <v>117</v>
      </c>
      <c r="H324" s="202">
        <v>41</v>
      </c>
      <c r="I324" s="203"/>
      <c r="J324" s="204">
        <f>ROUND(I324*H324,2)</f>
        <v>0</v>
      </c>
      <c r="K324" s="200" t="s">
        <v>118</v>
      </c>
      <c r="L324" s="46"/>
      <c r="M324" s="205" t="s">
        <v>21</v>
      </c>
      <c r="N324" s="206" t="s">
        <v>43</v>
      </c>
      <c r="O324" s="86"/>
      <c r="P324" s="207">
        <f>O324*H324</f>
        <v>0</v>
      </c>
      <c r="Q324" s="207">
        <v>0</v>
      </c>
      <c r="R324" s="207">
        <f>Q324*H324</f>
        <v>0</v>
      </c>
      <c r="S324" s="207">
        <v>0</v>
      </c>
      <c r="T324" s="208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09" t="s">
        <v>119</v>
      </c>
      <c r="AT324" s="209" t="s">
        <v>114</v>
      </c>
      <c r="AU324" s="209" t="s">
        <v>80</v>
      </c>
      <c r="AY324" s="19" t="s">
        <v>113</v>
      </c>
      <c r="BE324" s="210">
        <f>IF(N324="základní",J324,0)</f>
        <v>0</v>
      </c>
      <c r="BF324" s="210">
        <f>IF(N324="snížená",J324,0)</f>
        <v>0</v>
      </c>
      <c r="BG324" s="210">
        <f>IF(N324="zákl. přenesená",J324,0)</f>
        <v>0</v>
      </c>
      <c r="BH324" s="210">
        <f>IF(N324="sníž. přenesená",J324,0)</f>
        <v>0</v>
      </c>
      <c r="BI324" s="210">
        <f>IF(N324="nulová",J324,0)</f>
        <v>0</v>
      </c>
      <c r="BJ324" s="19" t="s">
        <v>80</v>
      </c>
      <c r="BK324" s="210">
        <f>ROUND(I324*H324,2)</f>
        <v>0</v>
      </c>
      <c r="BL324" s="19" t="s">
        <v>119</v>
      </c>
      <c r="BM324" s="209" t="s">
        <v>300</v>
      </c>
    </row>
    <row r="325" s="12" customFormat="1">
      <c r="A325" s="12"/>
      <c r="B325" s="211"/>
      <c r="C325" s="212"/>
      <c r="D325" s="213" t="s">
        <v>121</v>
      </c>
      <c r="E325" s="214" t="s">
        <v>21</v>
      </c>
      <c r="F325" s="215" t="s">
        <v>160</v>
      </c>
      <c r="G325" s="212"/>
      <c r="H325" s="216">
        <v>9</v>
      </c>
      <c r="I325" s="217"/>
      <c r="J325" s="212"/>
      <c r="K325" s="212"/>
      <c r="L325" s="218"/>
      <c r="M325" s="219"/>
      <c r="N325" s="220"/>
      <c r="O325" s="220"/>
      <c r="P325" s="220"/>
      <c r="Q325" s="220"/>
      <c r="R325" s="220"/>
      <c r="S325" s="220"/>
      <c r="T325" s="221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22" t="s">
        <v>121</v>
      </c>
      <c r="AU325" s="222" t="s">
        <v>80</v>
      </c>
      <c r="AV325" s="12" t="s">
        <v>82</v>
      </c>
      <c r="AW325" s="12" t="s">
        <v>33</v>
      </c>
      <c r="AX325" s="12" t="s">
        <v>72</v>
      </c>
      <c r="AY325" s="222" t="s">
        <v>113</v>
      </c>
    </row>
    <row r="326" s="13" customFormat="1">
      <c r="A326" s="13"/>
      <c r="B326" s="223"/>
      <c r="C326" s="224"/>
      <c r="D326" s="213" t="s">
        <v>121</v>
      </c>
      <c r="E326" s="225" t="s">
        <v>21</v>
      </c>
      <c r="F326" s="226" t="s">
        <v>125</v>
      </c>
      <c r="G326" s="224"/>
      <c r="H326" s="225" t="s">
        <v>21</v>
      </c>
      <c r="I326" s="227"/>
      <c r="J326" s="224"/>
      <c r="K326" s="224"/>
      <c r="L326" s="228"/>
      <c r="M326" s="229"/>
      <c r="N326" s="230"/>
      <c r="O326" s="230"/>
      <c r="P326" s="230"/>
      <c r="Q326" s="230"/>
      <c r="R326" s="230"/>
      <c r="S326" s="230"/>
      <c r="T326" s="23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2" t="s">
        <v>121</v>
      </c>
      <c r="AU326" s="232" t="s">
        <v>80</v>
      </c>
      <c r="AV326" s="13" t="s">
        <v>80</v>
      </c>
      <c r="AW326" s="13" t="s">
        <v>33</v>
      </c>
      <c r="AX326" s="13" t="s">
        <v>72</v>
      </c>
      <c r="AY326" s="232" t="s">
        <v>113</v>
      </c>
    </row>
    <row r="327" s="12" customFormat="1">
      <c r="A327" s="12"/>
      <c r="B327" s="211"/>
      <c r="C327" s="212"/>
      <c r="D327" s="213" t="s">
        <v>121</v>
      </c>
      <c r="E327" s="214" t="s">
        <v>21</v>
      </c>
      <c r="F327" s="215" t="s">
        <v>173</v>
      </c>
      <c r="G327" s="212"/>
      <c r="H327" s="216">
        <v>13</v>
      </c>
      <c r="I327" s="217"/>
      <c r="J327" s="212"/>
      <c r="K327" s="212"/>
      <c r="L327" s="218"/>
      <c r="M327" s="219"/>
      <c r="N327" s="220"/>
      <c r="O327" s="220"/>
      <c r="P327" s="220"/>
      <c r="Q327" s="220"/>
      <c r="R327" s="220"/>
      <c r="S327" s="220"/>
      <c r="T327" s="221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22" t="s">
        <v>121</v>
      </c>
      <c r="AU327" s="222" t="s">
        <v>80</v>
      </c>
      <c r="AV327" s="12" t="s">
        <v>82</v>
      </c>
      <c r="AW327" s="12" t="s">
        <v>33</v>
      </c>
      <c r="AX327" s="12" t="s">
        <v>72</v>
      </c>
      <c r="AY327" s="222" t="s">
        <v>113</v>
      </c>
    </row>
    <row r="328" s="13" customFormat="1">
      <c r="A328" s="13"/>
      <c r="B328" s="223"/>
      <c r="C328" s="224"/>
      <c r="D328" s="213" t="s">
        <v>121</v>
      </c>
      <c r="E328" s="225" t="s">
        <v>21</v>
      </c>
      <c r="F328" s="226" t="s">
        <v>174</v>
      </c>
      <c r="G328" s="224"/>
      <c r="H328" s="225" t="s">
        <v>21</v>
      </c>
      <c r="I328" s="227"/>
      <c r="J328" s="224"/>
      <c r="K328" s="224"/>
      <c r="L328" s="228"/>
      <c r="M328" s="229"/>
      <c r="N328" s="230"/>
      <c r="O328" s="230"/>
      <c r="P328" s="230"/>
      <c r="Q328" s="230"/>
      <c r="R328" s="230"/>
      <c r="S328" s="230"/>
      <c r="T328" s="23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2" t="s">
        <v>121</v>
      </c>
      <c r="AU328" s="232" t="s">
        <v>80</v>
      </c>
      <c r="AV328" s="13" t="s">
        <v>80</v>
      </c>
      <c r="AW328" s="13" t="s">
        <v>33</v>
      </c>
      <c r="AX328" s="13" t="s">
        <v>72</v>
      </c>
      <c r="AY328" s="232" t="s">
        <v>113</v>
      </c>
    </row>
    <row r="329" s="12" customFormat="1">
      <c r="A329" s="12"/>
      <c r="B329" s="211"/>
      <c r="C329" s="212"/>
      <c r="D329" s="213" t="s">
        <v>121</v>
      </c>
      <c r="E329" s="214" t="s">
        <v>21</v>
      </c>
      <c r="F329" s="215" t="s">
        <v>80</v>
      </c>
      <c r="G329" s="212"/>
      <c r="H329" s="216">
        <v>1</v>
      </c>
      <c r="I329" s="217"/>
      <c r="J329" s="212"/>
      <c r="K329" s="212"/>
      <c r="L329" s="218"/>
      <c r="M329" s="219"/>
      <c r="N329" s="220"/>
      <c r="O329" s="220"/>
      <c r="P329" s="220"/>
      <c r="Q329" s="220"/>
      <c r="R329" s="220"/>
      <c r="S329" s="220"/>
      <c r="T329" s="221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222" t="s">
        <v>121</v>
      </c>
      <c r="AU329" s="222" t="s">
        <v>80</v>
      </c>
      <c r="AV329" s="12" t="s">
        <v>82</v>
      </c>
      <c r="AW329" s="12" t="s">
        <v>33</v>
      </c>
      <c r="AX329" s="12" t="s">
        <v>72</v>
      </c>
      <c r="AY329" s="222" t="s">
        <v>113</v>
      </c>
    </row>
    <row r="330" s="13" customFormat="1">
      <c r="A330" s="13"/>
      <c r="B330" s="223"/>
      <c r="C330" s="224"/>
      <c r="D330" s="213" t="s">
        <v>121</v>
      </c>
      <c r="E330" s="225" t="s">
        <v>21</v>
      </c>
      <c r="F330" s="226" t="s">
        <v>127</v>
      </c>
      <c r="G330" s="224"/>
      <c r="H330" s="225" t="s">
        <v>21</v>
      </c>
      <c r="I330" s="227"/>
      <c r="J330" s="224"/>
      <c r="K330" s="224"/>
      <c r="L330" s="228"/>
      <c r="M330" s="229"/>
      <c r="N330" s="230"/>
      <c r="O330" s="230"/>
      <c r="P330" s="230"/>
      <c r="Q330" s="230"/>
      <c r="R330" s="230"/>
      <c r="S330" s="230"/>
      <c r="T330" s="23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2" t="s">
        <v>121</v>
      </c>
      <c r="AU330" s="232" t="s">
        <v>80</v>
      </c>
      <c r="AV330" s="13" t="s">
        <v>80</v>
      </c>
      <c r="AW330" s="13" t="s">
        <v>33</v>
      </c>
      <c r="AX330" s="13" t="s">
        <v>72</v>
      </c>
      <c r="AY330" s="232" t="s">
        <v>113</v>
      </c>
    </row>
    <row r="331" s="12" customFormat="1">
      <c r="A331" s="12"/>
      <c r="B331" s="211"/>
      <c r="C331" s="212"/>
      <c r="D331" s="213" t="s">
        <v>121</v>
      </c>
      <c r="E331" s="214" t="s">
        <v>21</v>
      </c>
      <c r="F331" s="215" t="s">
        <v>171</v>
      </c>
      <c r="G331" s="212"/>
      <c r="H331" s="216">
        <v>18</v>
      </c>
      <c r="I331" s="217"/>
      <c r="J331" s="212"/>
      <c r="K331" s="212"/>
      <c r="L331" s="218"/>
      <c r="M331" s="219"/>
      <c r="N331" s="220"/>
      <c r="O331" s="220"/>
      <c r="P331" s="220"/>
      <c r="Q331" s="220"/>
      <c r="R331" s="220"/>
      <c r="S331" s="220"/>
      <c r="T331" s="221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22" t="s">
        <v>121</v>
      </c>
      <c r="AU331" s="222" t="s">
        <v>80</v>
      </c>
      <c r="AV331" s="12" t="s">
        <v>82</v>
      </c>
      <c r="AW331" s="12" t="s">
        <v>33</v>
      </c>
      <c r="AX331" s="12" t="s">
        <v>72</v>
      </c>
      <c r="AY331" s="222" t="s">
        <v>113</v>
      </c>
    </row>
    <row r="332" s="13" customFormat="1">
      <c r="A332" s="13"/>
      <c r="B332" s="223"/>
      <c r="C332" s="224"/>
      <c r="D332" s="213" t="s">
        <v>121</v>
      </c>
      <c r="E332" s="225" t="s">
        <v>21</v>
      </c>
      <c r="F332" s="226" t="s">
        <v>179</v>
      </c>
      <c r="G332" s="224"/>
      <c r="H332" s="225" t="s">
        <v>21</v>
      </c>
      <c r="I332" s="227"/>
      <c r="J332" s="224"/>
      <c r="K332" s="224"/>
      <c r="L332" s="228"/>
      <c r="M332" s="229"/>
      <c r="N332" s="230"/>
      <c r="O332" s="230"/>
      <c r="P332" s="230"/>
      <c r="Q332" s="230"/>
      <c r="R332" s="230"/>
      <c r="S332" s="230"/>
      <c r="T332" s="23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2" t="s">
        <v>121</v>
      </c>
      <c r="AU332" s="232" t="s">
        <v>80</v>
      </c>
      <c r="AV332" s="13" t="s">
        <v>80</v>
      </c>
      <c r="AW332" s="13" t="s">
        <v>33</v>
      </c>
      <c r="AX332" s="13" t="s">
        <v>72</v>
      </c>
      <c r="AY332" s="232" t="s">
        <v>113</v>
      </c>
    </row>
    <row r="333" s="14" customFormat="1">
      <c r="A333" s="14"/>
      <c r="B333" s="233"/>
      <c r="C333" s="234"/>
      <c r="D333" s="213" t="s">
        <v>121</v>
      </c>
      <c r="E333" s="235" t="s">
        <v>21</v>
      </c>
      <c r="F333" s="236" t="s">
        <v>128</v>
      </c>
      <c r="G333" s="234"/>
      <c r="H333" s="237">
        <v>41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3" t="s">
        <v>121</v>
      </c>
      <c r="AU333" s="243" t="s">
        <v>80</v>
      </c>
      <c r="AV333" s="14" t="s">
        <v>119</v>
      </c>
      <c r="AW333" s="14" t="s">
        <v>33</v>
      </c>
      <c r="AX333" s="14" t="s">
        <v>80</v>
      </c>
      <c r="AY333" s="243" t="s">
        <v>113</v>
      </c>
    </row>
    <row r="334" s="2" customFormat="1" ht="24.15" customHeight="1">
      <c r="A334" s="40"/>
      <c r="B334" s="41"/>
      <c r="C334" s="198" t="s">
        <v>301</v>
      </c>
      <c r="D334" s="198" t="s">
        <v>114</v>
      </c>
      <c r="E334" s="199" t="s">
        <v>302</v>
      </c>
      <c r="F334" s="200" t="s">
        <v>303</v>
      </c>
      <c r="G334" s="201" t="s">
        <v>117</v>
      </c>
      <c r="H334" s="202">
        <v>4</v>
      </c>
      <c r="I334" s="203"/>
      <c r="J334" s="204">
        <f>ROUND(I334*H334,2)</f>
        <v>0</v>
      </c>
      <c r="K334" s="200" t="s">
        <v>118</v>
      </c>
      <c r="L334" s="46"/>
      <c r="M334" s="205" t="s">
        <v>21</v>
      </c>
      <c r="N334" s="206" t="s">
        <v>43</v>
      </c>
      <c r="O334" s="86"/>
      <c r="P334" s="207">
        <f>O334*H334</f>
        <v>0</v>
      </c>
      <c r="Q334" s="207">
        <v>0</v>
      </c>
      <c r="R334" s="207">
        <f>Q334*H334</f>
        <v>0</v>
      </c>
      <c r="S334" s="207">
        <v>0</v>
      </c>
      <c r="T334" s="208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09" t="s">
        <v>119</v>
      </c>
      <c r="AT334" s="209" t="s">
        <v>114</v>
      </c>
      <c r="AU334" s="209" t="s">
        <v>80</v>
      </c>
      <c r="AY334" s="19" t="s">
        <v>113</v>
      </c>
      <c r="BE334" s="210">
        <f>IF(N334="základní",J334,0)</f>
        <v>0</v>
      </c>
      <c r="BF334" s="210">
        <f>IF(N334="snížená",J334,0)</f>
        <v>0</v>
      </c>
      <c r="BG334" s="210">
        <f>IF(N334="zákl. přenesená",J334,0)</f>
        <v>0</v>
      </c>
      <c r="BH334" s="210">
        <f>IF(N334="sníž. přenesená",J334,0)</f>
        <v>0</v>
      </c>
      <c r="BI334" s="210">
        <f>IF(N334="nulová",J334,0)</f>
        <v>0</v>
      </c>
      <c r="BJ334" s="19" t="s">
        <v>80</v>
      </c>
      <c r="BK334" s="210">
        <f>ROUND(I334*H334,2)</f>
        <v>0</v>
      </c>
      <c r="BL334" s="19" t="s">
        <v>119</v>
      </c>
      <c r="BM334" s="209" t="s">
        <v>304</v>
      </c>
    </row>
    <row r="335" s="12" customFormat="1">
      <c r="A335" s="12"/>
      <c r="B335" s="211"/>
      <c r="C335" s="212"/>
      <c r="D335" s="213" t="s">
        <v>121</v>
      </c>
      <c r="E335" s="214" t="s">
        <v>21</v>
      </c>
      <c r="F335" s="215" t="s">
        <v>119</v>
      </c>
      <c r="G335" s="212"/>
      <c r="H335" s="216">
        <v>4</v>
      </c>
      <c r="I335" s="217"/>
      <c r="J335" s="212"/>
      <c r="K335" s="212"/>
      <c r="L335" s="218"/>
      <c r="M335" s="219"/>
      <c r="N335" s="220"/>
      <c r="O335" s="220"/>
      <c r="P335" s="220"/>
      <c r="Q335" s="220"/>
      <c r="R335" s="220"/>
      <c r="S335" s="220"/>
      <c r="T335" s="221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22" t="s">
        <v>121</v>
      </c>
      <c r="AU335" s="222" t="s">
        <v>80</v>
      </c>
      <c r="AV335" s="12" t="s">
        <v>82</v>
      </c>
      <c r="AW335" s="12" t="s">
        <v>33</v>
      </c>
      <c r="AX335" s="12" t="s">
        <v>72</v>
      </c>
      <c r="AY335" s="222" t="s">
        <v>113</v>
      </c>
    </row>
    <row r="336" s="13" customFormat="1">
      <c r="A336" s="13"/>
      <c r="B336" s="223"/>
      <c r="C336" s="224"/>
      <c r="D336" s="213" t="s">
        <v>121</v>
      </c>
      <c r="E336" s="225" t="s">
        <v>21</v>
      </c>
      <c r="F336" s="226" t="s">
        <v>125</v>
      </c>
      <c r="G336" s="224"/>
      <c r="H336" s="225" t="s">
        <v>21</v>
      </c>
      <c r="I336" s="227"/>
      <c r="J336" s="224"/>
      <c r="K336" s="224"/>
      <c r="L336" s="228"/>
      <c r="M336" s="229"/>
      <c r="N336" s="230"/>
      <c r="O336" s="230"/>
      <c r="P336" s="230"/>
      <c r="Q336" s="230"/>
      <c r="R336" s="230"/>
      <c r="S336" s="230"/>
      <c r="T336" s="23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2" t="s">
        <v>121</v>
      </c>
      <c r="AU336" s="232" t="s">
        <v>80</v>
      </c>
      <c r="AV336" s="13" t="s">
        <v>80</v>
      </c>
      <c r="AW336" s="13" t="s">
        <v>33</v>
      </c>
      <c r="AX336" s="13" t="s">
        <v>72</v>
      </c>
      <c r="AY336" s="232" t="s">
        <v>113</v>
      </c>
    </row>
    <row r="337" s="14" customFormat="1">
      <c r="A337" s="14"/>
      <c r="B337" s="233"/>
      <c r="C337" s="234"/>
      <c r="D337" s="213" t="s">
        <v>121</v>
      </c>
      <c r="E337" s="235" t="s">
        <v>21</v>
      </c>
      <c r="F337" s="236" t="s">
        <v>128</v>
      </c>
      <c r="G337" s="234"/>
      <c r="H337" s="237">
        <v>4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3" t="s">
        <v>121</v>
      </c>
      <c r="AU337" s="243" t="s">
        <v>80</v>
      </c>
      <c r="AV337" s="14" t="s">
        <v>119</v>
      </c>
      <c r="AW337" s="14" t="s">
        <v>33</v>
      </c>
      <c r="AX337" s="14" t="s">
        <v>80</v>
      </c>
      <c r="AY337" s="243" t="s">
        <v>113</v>
      </c>
    </row>
    <row r="338" s="2" customFormat="1" ht="24.15" customHeight="1">
      <c r="A338" s="40"/>
      <c r="B338" s="41"/>
      <c r="C338" s="198" t="s">
        <v>305</v>
      </c>
      <c r="D338" s="198" t="s">
        <v>114</v>
      </c>
      <c r="E338" s="199" t="s">
        <v>306</v>
      </c>
      <c r="F338" s="200" t="s">
        <v>307</v>
      </c>
      <c r="G338" s="201" t="s">
        <v>117</v>
      </c>
      <c r="H338" s="202">
        <v>176</v>
      </c>
      <c r="I338" s="203"/>
      <c r="J338" s="204">
        <f>ROUND(I338*H338,2)</f>
        <v>0</v>
      </c>
      <c r="K338" s="200" t="s">
        <v>118</v>
      </c>
      <c r="L338" s="46"/>
      <c r="M338" s="205" t="s">
        <v>21</v>
      </c>
      <c r="N338" s="206" t="s">
        <v>43</v>
      </c>
      <c r="O338" s="86"/>
      <c r="P338" s="207">
        <f>O338*H338</f>
        <v>0</v>
      </c>
      <c r="Q338" s="207">
        <v>0</v>
      </c>
      <c r="R338" s="207">
        <f>Q338*H338</f>
        <v>0</v>
      </c>
      <c r="S338" s="207">
        <v>0</v>
      </c>
      <c r="T338" s="208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09" t="s">
        <v>119</v>
      </c>
      <c r="AT338" s="209" t="s">
        <v>114</v>
      </c>
      <c r="AU338" s="209" t="s">
        <v>80</v>
      </c>
      <c r="AY338" s="19" t="s">
        <v>113</v>
      </c>
      <c r="BE338" s="210">
        <f>IF(N338="základní",J338,0)</f>
        <v>0</v>
      </c>
      <c r="BF338" s="210">
        <f>IF(N338="snížená",J338,0)</f>
        <v>0</v>
      </c>
      <c r="BG338" s="210">
        <f>IF(N338="zákl. přenesená",J338,0)</f>
        <v>0</v>
      </c>
      <c r="BH338" s="210">
        <f>IF(N338="sníž. přenesená",J338,0)</f>
        <v>0</v>
      </c>
      <c r="BI338" s="210">
        <f>IF(N338="nulová",J338,0)</f>
        <v>0</v>
      </c>
      <c r="BJ338" s="19" t="s">
        <v>80</v>
      </c>
      <c r="BK338" s="210">
        <f>ROUND(I338*H338,2)</f>
        <v>0</v>
      </c>
      <c r="BL338" s="19" t="s">
        <v>119</v>
      </c>
      <c r="BM338" s="209" t="s">
        <v>308</v>
      </c>
    </row>
    <row r="339" s="12" customFormat="1">
      <c r="A339" s="12"/>
      <c r="B339" s="211"/>
      <c r="C339" s="212"/>
      <c r="D339" s="213" t="s">
        <v>121</v>
      </c>
      <c r="E339" s="214" t="s">
        <v>21</v>
      </c>
      <c r="F339" s="215" t="s">
        <v>309</v>
      </c>
      <c r="G339" s="212"/>
      <c r="H339" s="216">
        <v>176</v>
      </c>
      <c r="I339" s="217"/>
      <c r="J339" s="212"/>
      <c r="K339" s="212"/>
      <c r="L339" s="218"/>
      <c r="M339" s="219"/>
      <c r="N339" s="220"/>
      <c r="O339" s="220"/>
      <c r="P339" s="220"/>
      <c r="Q339" s="220"/>
      <c r="R339" s="220"/>
      <c r="S339" s="220"/>
      <c r="T339" s="221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T339" s="222" t="s">
        <v>121</v>
      </c>
      <c r="AU339" s="222" t="s">
        <v>80</v>
      </c>
      <c r="AV339" s="12" t="s">
        <v>82</v>
      </c>
      <c r="AW339" s="12" t="s">
        <v>33</v>
      </c>
      <c r="AX339" s="12" t="s">
        <v>72</v>
      </c>
      <c r="AY339" s="222" t="s">
        <v>113</v>
      </c>
    </row>
    <row r="340" s="13" customFormat="1">
      <c r="A340" s="13"/>
      <c r="B340" s="223"/>
      <c r="C340" s="224"/>
      <c r="D340" s="213" t="s">
        <v>121</v>
      </c>
      <c r="E340" s="225" t="s">
        <v>21</v>
      </c>
      <c r="F340" s="226" t="s">
        <v>123</v>
      </c>
      <c r="G340" s="224"/>
      <c r="H340" s="225" t="s">
        <v>21</v>
      </c>
      <c r="I340" s="227"/>
      <c r="J340" s="224"/>
      <c r="K340" s="224"/>
      <c r="L340" s="228"/>
      <c r="M340" s="229"/>
      <c r="N340" s="230"/>
      <c r="O340" s="230"/>
      <c r="P340" s="230"/>
      <c r="Q340" s="230"/>
      <c r="R340" s="230"/>
      <c r="S340" s="230"/>
      <c r="T340" s="23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2" t="s">
        <v>121</v>
      </c>
      <c r="AU340" s="232" t="s">
        <v>80</v>
      </c>
      <c r="AV340" s="13" t="s">
        <v>80</v>
      </c>
      <c r="AW340" s="13" t="s">
        <v>33</v>
      </c>
      <c r="AX340" s="13" t="s">
        <v>72</v>
      </c>
      <c r="AY340" s="232" t="s">
        <v>113</v>
      </c>
    </row>
    <row r="341" s="14" customFormat="1">
      <c r="A341" s="14"/>
      <c r="B341" s="233"/>
      <c r="C341" s="234"/>
      <c r="D341" s="213" t="s">
        <v>121</v>
      </c>
      <c r="E341" s="235" t="s">
        <v>21</v>
      </c>
      <c r="F341" s="236" t="s">
        <v>128</v>
      </c>
      <c r="G341" s="234"/>
      <c r="H341" s="237">
        <v>176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3" t="s">
        <v>121</v>
      </c>
      <c r="AU341" s="243" t="s">
        <v>80</v>
      </c>
      <c r="AV341" s="14" t="s">
        <v>119</v>
      </c>
      <c r="AW341" s="14" t="s">
        <v>33</v>
      </c>
      <c r="AX341" s="14" t="s">
        <v>80</v>
      </c>
      <c r="AY341" s="243" t="s">
        <v>113</v>
      </c>
    </row>
    <row r="342" s="2" customFormat="1" ht="24.15" customHeight="1">
      <c r="A342" s="40"/>
      <c r="B342" s="41"/>
      <c r="C342" s="198" t="s">
        <v>124</v>
      </c>
      <c r="D342" s="198" t="s">
        <v>114</v>
      </c>
      <c r="E342" s="199" t="s">
        <v>310</v>
      </c>
      <c r="F342" s="200" t="s">
        <v>311</v>
      </c>
      <c r="G342" s="201" t="s">
        <v>117</v>
      </c>
      <c r="H342" s="202">
        <v>286</v>
      </c>
      <c r="I342" s="203"/>
      <c r="J342" s="204">
        <f>ROUND(I342*H342,2)</f>
        <v>0</v>
      </c>
      <c r="K342" s="200" t="s">
        <v>118</v>
      </c>
      <c r="L342" s="46"/>
      <c r="M342" s="205" t="s">
        <v>21</v>
      </c>
      <c r="N342" s="206" t="s">
        <v>43</v>
      </c>
      <c r="O342" s="86"/>
      <c r="P342" s="207">
        <f>O342*H342</f>
        <v>0</v>
      </c>
      <c r="Q342" s="207">
        <v>0</v>
      </c>
      <c r="R342" s="207">
        <f>Q342*H342</f>
        <v>0</v>
      </c>
      <c r="S342" s="207">
        <v>0</v>
      </c>
      <c r="T342" s="208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09" t="s">
        <v>119</v>
      </c>
      <c r="AT342" s="209" t="s">
        <v>114</v>
      </c>
      <c r="AU342" s="209" t="s">
        <v>80</v>
      </c>
      <c r="AY342" s="19" t="s">
        <v>113</v>
      </c>
      <c r="BE342" s="210">
        <f>IF(N342="základní",J342,0)</f>
        <v>0</v>
      </c>
      <c r="BF342" s="210">
        <f>IF(N342="snížená",J342,0)</f>
        <v>0</v>
      </c>
      <c r="BG342" s="210">
        <f>IF(N342="zákl. přenesená",J342,0)</f>
        <v>0</v>
      </c>
      <c r="BH342" s="210">
        <f>IF(N342="sníž. přenesená",J342,0)</f>
        <v>0</v>
      </c>
      <c r="BI342" s="210">
        <f>IF(N342="nulová",J342,0)</f>
        <v>0</v>
      </c>
      <c r="BJ342" s="19" t="s">
        <v>80</v>
      </c>
      <c r="BK342" s="210">
        <f>ROUND(I342*H342,2)</f>
        <v>0</v>
      </c>
      <c r="BL342" s="19" t="s">
        <v>119</v>
      </c>
      <c r="BM342" s="209" t="s">
        <v>312</v>
      </c>
    </row>
    <row r="343" s="12" customFormat="1">
      <c r="A343" s="12"/>
      <c r="B343" s="211"/>
      <c r="C343" s="212"/>
      <c r="D343" s="213" t="s">
        <v>121</v>
      </c>
      <c r="E343" s="214" t="s">
        <v>21</v>
      </c>
      <c r="F343" s="215" t="s">
        <v>309</v>
      </c>
      <c r="G343" s="212"/>
      <c r="H343" s="216">
        <v>176</v>
      </c>
      <c r="I343" s="217"/>
      <c r="J343" s="212"/>
      <c r="K343" s="212"/>
      <c r="L343" s="218"/>
      <c r="M343" s="219"/>
      <c r="N343" s="220"/>
      <c r="O343" s="220"/>
      <c r="P343" s="220"/>
      <c r="Q343" s="220"/>
      <c r="R343" s="220"/>
      <c r="S343" s="220"/>
      <c r="T343" s="221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22" t="s">
        <v>121</v>
      </c>
      <c r="AU343" s="222" t="s">
        <v>80</v>
      </c>
      <c r="AV343" s="12" t="s">
        <v>82</v>
      </c>
      <c r="AW343" s="12" t="s">
        <v>33</v>
      </c>
      <c r="AX343" s="12" t="s">
        <v>72</v>
      </c>
      <c r="AY343" s="222" t="s">
        <v>113</v>
      </c>
    </row>
    <row r="344" s="13" customFormat="1">
      <c r="A344" s="13"/>
      <c r="B344" s="223"/>
      <c r="C344" s="224"/>
      <c r="D344" s="213" t="s">
        <v>121</v>
      </c>
      <c r="E344" s="225" t="s">
        <v>21</v>
      </c>
      <c r="F344" s="226" t="s">
        <v>123</v>
      </c>
      <c r="G344" s="224"/>
      <c r="H344" s="225" t="s">
        <v>21</v>
      </c>
      <c r="I344" s="227"/>
      <c r="J344" s="224"/>
      <c r="K344" s="224"/>
      <c r="L344" s="228"/>
      <c r="M344" s="229"/>
      <c r="N344" s="230"/>
      <c r="O344" s="230"/>
      <c r="P344" s="230"/>
      <c r="Q344" s="230"/>
      <c r="R344" s="230"/>
      <c r="S344" s="230"/>
      <c r="T344" s="23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2" t="s">
        <v>121</v>
      </c>
      <c r="AU344" s="232" t="s">
        <v>80</v>
      </c>
      <c r="AV344" s="13" t="s">
        <v>80</v>
      </c>
      <c r="AW344" s="13" t="s">
        <v>33</v>
      </c>
      <c r="AX344" s="13" t="s">
        <v>72</v>
      </c>
      <c r="AY344" s="232" t="s">
        <v>113</v>
      </c>
    </row>
    <row r="345" s="12" customFormat="1">
      <c r="A345" s="12"/>
      <c r="B345" s="211"/>
      <c r="C345" s="212"/>
      <c r="D345" s="213" t="s">
        <v>121</v>
      </c>
      <c r="E345" s="214" t="s">
        <v>21</v>
      </c>
      <c r="F345" s="215" t="s">
        <v>237</v>
      </c>
      <c r="G345" s="212"/>
      <c r="H345" s="216">
        <v>27</v>
      </c>
      <c r="I345" s="217"/>
      <c r="J345" s="212"/>
      <c r="K345" s="212"/>
      <c r="L345" s="218"/>
      <c r="M345" s="219"/>
      <c r="N345" s="220"/>
      <c r="O345" s="220"/>
      <c r="P345" s="220"/>
      <c r="Q345" s="220"/>
      <c r="R345" s="220"/>
      <c r="S345" s="220"/>
      <c r="T345" s="221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T345" s="222" t="s">
        <v>121</v>
      </c>
      <c r="AU345" s="222" t="s">
        <v>80</v>
      </c>
      <c r="AV345" s="12" t="s">
        <v>82</v>
      </c>
      <c r="AW345" s="12" t="s">
        <v>33</v>
      </c>
      <c r="AX345" s="12" t="s">
        <v>72</v>
      </c>
      <c r="AY345" s="222" t="s">
        <v>113</v>
      </c>
    </row>
    <row r="346" s="13" customFormat="1">
      <c r="A346" s="13"/>
      <c r="B346" s="223"/>
      <c r="C346" s="224"/>
      <c r="D346" s="213" t="s">
        <v>121</v>
      </c>
      <c r="E346" s="225" t="s">
        <v>21</v>
      </c>
      <c r="F346" s="226" t="s">
        <v>125</v>
      </c>
      <c r="G346" s="224"/>
      <c r="H346" s="225" t="s">
        <v>21</v>
      </c>
      <c r="I346" s="227"/>
      <c r="J346" s="224"/>
      <c r="K346" s="224"/>
      <c r="L346" s="228"/>
      <c r="M346" s="229"/>
      <c r="N346" s="230"/>
      <c r="O346" s="230"/>
      <c r="P346" s="230"/>
      <c r="Q346" s="230"/>
      <c r="R346" s="230"/>
      <c r="S346" s="230"/>
      <c r="T346" s="23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2" t="s">
        <v>121</v>
      </c>
      <c r="AU346" s="232" t="s">
        <v>80</v>
      </c>
      <c r="AV346" s="13" t="s">
        <v>80</v>
      </c>
      <c r="AW346" s="13" t="s">
        <v>33</v>
      </c>
      <c r="AX346" s="13" t="s">
        <v>72</v>
      </c>
      <c r="AY346" s="232" t="s">
        <v>113</v>
      </c>
    </row>
    <row r="347" s="12" customFormat="1">
      <c r="A347" s="12"/>
      <c r="B347" s="211"/>
      <c r="C347" s="212"/>
      <c r="D347" s="213" t="s">
        <v>121</v>
      </c>
      <c r="E347" s="214" t="s">
        <v>21</v>
      </c>
      <c r="F347" s="215" t="s">
        <v>233</v>
      </c>
      <c r="G347" s="212"/>
      <c r="H347" s="216">
        <v>26</v>
      </c>
      <c r="I347" s="217"/>
      <c r="J347" s="212"/>
      <c r="K347" s="212"/>
      <c r="L347" s="218"/>
      <c r="M347" s="219"/>
      <c r="N347" s="220"/>
      <c r="O347" s="220"/>
      <c r="P347" s="220"/>
      <c r="Q347" s="220"/>
      <c r="R347" s="220"/>
      <c r="S347" s="220"/>
      <c r="T347" s="221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T347" s="222" t="s">
        <v>121</v>
      </c>
      <c r="AU347" s="222" t="s">
        <v>80</v>
      </c>
      <c r="AV347" s="12" t="s">
        <v>82</v>
      </c>
      <c r="AW347" s="12" t="s">
        <v>33</v>
      </c>
      <c r="AX347" s="12" t="s">
        <v>72</v>
      </c>
      <c r="AY347" s="222" t="s">
        <v>113</v>
      </c>
    </row>
    <row r="348" s="13" customFormat="1">
      <c r="A348" s="13"/>
      <c r="B348" s="223"/>
      <c r="C348" s="224"/>
      <c r="D348" s="213" t="s">
        <v>121</v>
      </c>
      <c r="E348" s="225" t="s">
        <v>21</v>
      </c>
      <c r="F348" s="226" t="s">
        <v>174</v>
      </c>
      <c r="G348" s="224"/>
      <c r="H348" s="225" t="s">
        <v>21</v>
      </c>
      <c r="I348" s="227"/>
      <c r="J348" s="224"/>
      <c r="K348" s="224"/>
      <c r="L348" s="228"/>
      <c r="M348" s="229"/>
      <c r="N348" s="230"/>
      <c r="O348" s="230"/>
      <c r="P348" s="230"/>
      <c r="Q348" s="230"/>
      <c r="R348" s="230"/>
      <c r="S348" s="230"/>
      <c r="T348" s="23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2" t="s">
        <v>121</v>
      </c>
      <c r="AU348" s="232" t="s">
        <v>80</v>
      </c>
      <c r="AV348" s="13" t="s">
        <v>80</v>
      </c>
      <c r="AW348" s="13" t="s">
        <v>33</v>
      </c>
      <c r="AX348" s="13" t="s">
        <v>72</v>
      </c>
      <c r="AY348" s="232" t="s">
        <v>113</v>
      </c>
    </row>
    <row r="349" s="12" customFormat="1">
      <c r="A349" s="12"/>
      <c r="B349" s="211"/>
      <c r="C349" s="212"/>
      <c r="D349" s="213" t="s">
        <v>121</v>
      </c>
      <c r="E349" s="214" t="s">
        <v>21</v>
      </c>
      <c r="F349" s="215" t="s">
        <v>313</v>
      </c>
      <c r="G349" s="212"/>
      <c r="H349" s="216">
        <v>57</v>
      </c>
      <c r="I349" s="217"/>
      <c r="J349" s="212"/>
      <c r="K349" s="212"/>
      <c r="L349" s="218"/>
      <c r="M349" s="219"/>
      <c r="N349" s="220"/>
      <c r="O349" s="220"/>
      <c r="P349" s="220"/>
      <c r="Q349" s="220"/>
      <c r="R349" s="220"/>
      <c r="S349" s="220"/>
      <c r="T349" s="221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22" t="s">
        <v>121</v>
      </c>
      <c r="AU349" s="222" t="s">
        <v>80</v>
      </c>
      <c r="AV349" s="12" t="s">
        <v>82</v>
      </c>
      <c r="AW349" s="12" t="s">
        <v>33</v>
      </c>
      <c r="AX349" s="12" t="s">
        <v>72</v>
      </c>
      <c r="AY349" s="222" t="s">
        <v>113</v>
      </c>
    </row>
    <row r="350" s="13" customFormat="1">
      <c r="A350" s="13"/>
      <c r="B350" s="223"/>
      <c r="C350" s="224"/>
      <c r="D350" s="213" t="s">
        <v>121</v>
      </c>
      <c r="E350" s="225" t="s">
        <v>21</v>
      </c>
      <c r="F350" s="226" t="s">
        <v>179</v>
      </c>
      <c r="G350" s="224"/>
      <c r="H350" s="225" t="s">
        <v>21</v>
      </c>
      <c r="I350" s="227"/>
      <c r="J350" s="224"/>
      <c r="K350" s="224"/>
      <c r="L350" s="228"/>
      <c r="M350" s="229"/>
      <c r="N350" s="230"/>
      <c r="O350" s="230"/>
      <c r="P350" s="230"/>
      <c r="Q350" s="230"/>
      <c r="R350" s="230"/>
      <c r="S350" s="230"/>
      <c r="T350" s="23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2" t="s">
        <v>121</v>
      </c>
      <c r="AU350" s="232" t="s">
        <v>80</v>
      </c>
      <c r="AV350" s="13" t="s">
        <v>80</v>
      </c>
      <c r="AW350" s="13" t="s">
        <v>33</v>
      </c>
      <c r="AX350" s="13" t="s">
        <v>72</v>
      </c>
      <c r="AY350" s="232" t="s">
        <v>113</v>
      </c>
    </row>
    <row r="351" s="14" customFormat="1">
      <c r="A351" s="14"/>
      <c r="B351" s="233"/>
      <c r="C351" s="234"/>
      <c r="D351" s="213" t="s">
        <v>121</v>
      </c>
      <c r="E351" s="235" t="s">
        <v>21</v>
      </c>
      <c r="F351" s="236" t="s">
        <v>128</v>
      </c>
      <c r="G351" s="234"/>
      <c r="H351" s="237">
        <v>286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3" t="s">
        <v>121</v>
      </c>
      <c r="AU351" s="243" t="s">
        <v>80</v>
      </c>
      <c r="AV351" s="14" t="s">
        <v>119</v>
      </c>
      <c r="AW351" s="14" t="s">
        <v>33</v>
      </c>
      <c r="AX351" s="14" t="s">
        <v>80</v>
      </c>
      <c r="AY351" s="243" t="s">
        <v>113</v>
      </c>
    </row>
    <row r="352" s="2" customFormat="1" ht="16.5" customHeight="1">
      <c r="A352" s="40"/>
      <c r="B352" s="41"/>
      <c r="C352" s="244" t="s">
        <v>314</v>
      </c>
      <c r="D352" s="244" t="s">
        <v>133</v>
      </c>
      <c r="E352" s="245" t="s">
        <v>315</v>
      </c>
      <c r="F352" s="246" t="s">
        <v>316</v>
      </c>
      <c r="G352" s="247" t="s">
        <v>117</v>
      </c>
      <c r="H352" s="248">
        <v>1</v>
      </c>
      <c r="I352" s="249"/>
      <c r="J352" s="250">
        <f>ROUND(I352*H352,2)</f>
        <v>0</v>
      </c>
      <c r="K352" s="246" t="s">
        <v>118</v>
      </c>
      <c r="L352" s="251"/>
      <c r="M352" s="252" t="s">
        <v>21</v>
      </c>
      <c r="N352" s="253" t="s">
        <v>43</v>
      </c>
      <c r="O352" s="86"/>
      <c r="P352" s="207">
        <f>O352*H352</f>
        <v>0</v>
      </c>
      <c r="Q352" s="207">
        <v>0</v>
      </c>
      <c r="R352" s="207">
        <f>Q352*H352</f>
        <v>0</v>
      </c>
      <c r="S352" s="207">
        <v>0</v>
      </c>
      <c r="T352" s="208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09" t="s">
        <v>136</v>
      </c>
      <c r="AT352" s="209" t="s">
        <v>133</v>
      </c>
      <c r="AU352" s="209" t="s">
        <v>80</v>
      </c>
      <c r="AY352" s="19" t="s">
        <v>113</v>
      </c>
      <c r="BE352" s="210">
        <f>IF(N352="základní",J352,0)</f>
        <v>0</v>
      </c>
      <c r="BF352" s="210">
        <f>IF(N352="snížená",J352,0)</f>
        <v>0</v>
      </c>
      <c r="BG352" s="210">
        <f>IF(N352="zákl. přenesená",J352,0)</f>
        <v>0</v>
      </c>
      <c r="BH352" s="210">
        <f>IF(N352="sníž. přenesená",J352,0)</f>
        <v>0</v>
      </c>
      <c r="BI352" s="210">
        <f>IF(N352="nulová",J352,0)</f>
        <v>0</v>
      </c>
      <c r="BJ352" s="19" t="s">
        <v>80</v>
      </c>
      <c r="BK352" s="210">
        <f>ROUND(I352*H352,2)</f>
        <v>0</v>
      </c>
      <c r="BL352" s="19" t="s">
        <v>136</v>
      </c>
      <c r="BM352" s="209" t="s">
        <v>317</v>
      </c>
    </row>
    <row r="353" s="12" customFormat="1">
      <c r="A353" s="12"/>
      <c r="B353" s="211"/>
      <c r="C353" s="212"/>
      <c r="D353" s="213" t="s">
        <v>121</v>
      </c>
      <c r="E353" s="214" t="s">
        <v>21</v>
      </c>
      <c r="F353" s="215" t="s">
        <v>80</v>
      </c>
      <c r="G353" s="212"/>
      <c r="H353" s="216">
        <v>1</v>
      </c>
      <c r="I353" s="217"/>
      <c r="J353" s="212"/>
      <c r="K353" s="212"/>
      <c r="L353" s="218"/>
      <c r="M353" s="219"/>
      <c r="N353" s="220"/>
      <c r="O353" s="220"/>
      <c r="P353" s="220"/>
      <c r="Q353" s="220"/>
      <c r="R353" s="220"/>
      <c r="S353" s="220"/>
      <c r="T353" s="221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22" t="s">
        <v>121</v>
      </c>
      <c r="AU353" s="222" t="s">
        <v>80</v>
      </c>
      <c r="AV353" s="12" t="s">
        <v>82</v>
      </c>
      <c r="AW353" s="12" t="s">
        <v>33</v>
      </c>
      <c r="AX353" s="12" t="s">
        <v>72</v>
      </c>
      <c r="AY353" s="222" t="s">
        <v>113</v>
      </c>
    </row>
    <row r="354" s="13" customFormat="1">
      <c r="A354" s="13"/>
      <c r="B354" s="223"/>
      <c r="C354" s="224"/>
      <c r="D354" s="213" t="s">
        <v>121</v>
      </c>
      <c r="E354" s="225" t="s">
        <v>21</v>
      </c>
      <c r="F354" s="226" t="s">
        <v>123</v>
      </c>
      <c r="G354" s="224"/>
      <c r="H354" s="225" t="s">
        <v>21</v>
      </c>
      <c r="I354" s="227"/>
      <c r="J354" s="224"/>
      <c r="K354" s="224"/>
      <c r="L354" s="228"/>
      <c r="M354" s="229"/>
      <c r="N354" s="230"/>
      <c r="O354" s="230"/>
      <c r="P354" s="230"/>
      <c r="Q354" s="230"/>
      <c r="R354" s="230"/>
      <c r="S354" s="230"/>
      <c r="T354" s="23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2" t="s">
        <v>121</v>
      </c>
      <c r="AU354" s="232" t="s">
        <v>80</v>
      </c>
      <c r="AV354" s="13" t="s">
        <v>80</v>
      </c>
      <c r="AW354" s="13" t="s">
        <v>33</v>
      </c>
      <c r="AX354" s="13" t="s">
        <v>72</v>
      </c>
      <c r="AY354" s="232" t="s">
        <v>113</v>
      </c>
    </row>
    <row r="355" s="14" customFormat="1">
      <c r="A355" s="14"/>
      <c r="B355" s="233"/>
      <c r="C355" s="234"/>
      <c r="D355" s="213" t="s">
        <v>121</v>
      </c>
      <c r="E355" s="235" t="s">
        <v>21</v>
      </c>
      <c r="F355" s="236" t="s">
        <v>128</v>
      </c>
      <c r="G355" s="234"/>
      <c r="H355" s="237">
        <v>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3" t="s">
        <v>121</v>
      </c>
      <c r="AU355" s="243" t="s">
        <v>80</v>
      </c>
      <c r="AV355" s="14" t="s">
        <v>119</v>
      </c>
      <c r="AW355" s="14" t="s">
        <v>33</v>
      </c>
      <c r="AX355" s="14" t="s">
        <v>80</v>
      </c>
      <c r="AY355" s="243" t="s">
        <v>113</v>
      </c>
    </row>
    <row r="356" s="2" customFormat="1" ht="44.25" customHeight="1">
      <c r="A356" s="40"/>
      <c r="B356" s="41"/>
      <c r="C356" s="198" t="s">
        <v>318</v>
      </c>
      <c r="D356" s="198" t="s">
        <v>114</v>
      </c>
      <c r="E356" s="199" t="s">
        <v>319</v>
      </c>
      <c r="F356" s="200" t="s">
        <v>320</v>
      </c>
      <c r="G356" s="201" t="s">
        <v>117</v>
      </c>
      <c r="H356" s="202">
        <v>176</v>
      </c>
      <c r="I356" s="203"/>
      <c r="J356" s="204">
        <f>ROUND(I356*H356,2)</f>
        <v>0</v>
      </c>
      <c r="K356" s="200" t="s">
        <v>118</v>
      </c>
      <c r="L356" s="46"/>
      <c r="M356" s="205" t="s">
        <v>21</v>
      </c>
      <c r="N356" s="206" t="s">
        <v>43</v>
      </c>
      <c r="O356" s="86"/>
      <c r="P356" s="207">
        <f>O356*H356</f>
        <v>0</v>
      </c>
      <c r="Q356" s="207">
        <v>0</v>
      </c>
      <c r="R356" s="207">
        <f>Q356*H356</f>
        <v>0</v>
      </c>
      <c r="S356" s="207">
        <v>0</v>
      </c>
      <c r="T356" s="208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09" t="s">
        <v>119</v>
      </c>
      <c r="AT356" s="209" t="s">
        <v>114</v>
      </c>
      <c r="AU356" s="209" t="s">
        <v>80</v>
      </c>
      <c r="AY356" s="19" t="s">
        <v>113</v>
      </c>
      <c r="BE356" s="210">
        <f>IF(N356="základní",J356,0)</f>
        <v>0</v>
      </c>
      <c r="BF356" s="210">
        <f>IF(N356="snížená",J356,0)</f>
        <v>0</v>
      </c>
      <c r="BG356" s="210">
        <f>IF(N356="zákl. přenesená",J356,0)</f>
        <v>0</v>
      </c>
      <c r="BH356" s="210">
        <f>IF(N356="sníž. přenesená",J356,0)</f>
        <v>0</v>
      </c>
      <c r="BI356" s="210">
        <f>IF(N356="nulová",J356,0)</f>
        <v>0</v>
      </c>
      <c r="BJ356" s="19" t="s">
        <v>80</v>
      </c>
      <c r="BK356" s="210">
        <f>ROUND(I356*H356,2)</f>
        <v>0</v>
      </c>
      <c r="BL356" s="19" t="s">
        <v>119</v>
      </c>
      <c r="BM356" s="209" t="s">
        <v>321</v>
      </c>
    </row>
    <row r="357" s="12" customFormat="1">
      <c r="A357" s="12"/>
      <c r="B357" s="211"/>
      <c r="C357" s="212"/>
      <c r="D357" s="213" t="s">
        <v>121</v>
      </c>
      <c r="E357" s="214" t="s">
        <v>21</v>
      </c>
      <c r="F357" s="215" t="s">
        <v>309</v>
      </c>
      <c r="G357" s="212"/>
      <c r="H357" s="216">
        <v>176</v>
      </c>
      <c r="I357" s="217"/>
      <c r="J357" s="212"/>
      <c r="K357" s="212"/>
      <c r="L357" s="218"/>
      <c r="M357" s="219"/>
      <c r="N357" s="220"/>
      <c r="O357" s="220"/>
      <c r="P357" s="220"/>
      <c r="Q357" s="220"/>
      <c r="R357" s="220"/>
      <c r="S357" s="220"/>
      <c r="T357" s="221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222" t="s">
        <v>121</v>
      </c>
      <c r="AU357" s="222" t="s">
        <v>80</v>
      </c>
      <c r="AV357" s="12" t="s">
        <v>82</v>
      </c>
      <c r="AW357" s="12" t="s">
        <v>33</v>
      </c>
      <c r="AX357" s="12" t="s">
        <v>72</v>
      </c>
      <c r="AY357" s="222" t="s">
        <v>113</v>
      </c>
    </row>
    <row r="358" s="13" customFormat="1">
      <c r="A358" s="13"/>
      <c r="B358" s="223"/>
      <c r="C358" s="224"/>
      <c r="D358" s="213" t="s">
        <v>121</v>
      </c>
      <c r="E358" s="225" t="s">
        <v>21</v>
      </c>
      <c r="F358" s="226" t="s">
        <v>123</v>
      </c>
      <c r="G358" s="224"/>
      <c r="H358" s="225" t="s">
        <v>21</v>
      </c>
      <c r="I358" s="227"/>
      <c r="J358" s="224"/>
      <c r="K358" s="224"/>
      <c r="L358" s="228"/>
      <c r="M358" s="229"/>
      <c r="N358" s="230"/>
      <c r="O358" s="230"/>
      <c r="P358" s="230"/>
      <c r="Q358" s="230"/>
      <c r="R358" s="230"/>
      <c r="S358" s="230"/>
      <c r="T358" s="23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2" t="s">
        <v>121</v>
      </c>
      <c r="AU358" s="232" t="s">
        <v>80</v>
      </c>
      <c r="AV358" s="13" t="s">
        <v>80</v>
      </c>
      <c r="AW358" s="13" t="s">
        <v>33</v>
      </c>
      <c r="AX358" s="13" t="s">
        <v>72</v>
      </c>
      <c r="AY358" s="232" t="s">
        <v>113</v>
      </c>
    </row>
    <row r="359" s="14" customFormat="1">
      <c r="A359" s="14"/>
      <c r="B359" s="233"/>
      <c r="C359" s="234"/>
      <c r="D359" s="213" t="s">
        <v>121</v>
      </c>
      <c r="E359" s="235" t="s">
        <v>21</v>
      </c>
      <c r="F359" s="236" t="s">
        <v>128</v>
      </c>
      <c r="G359" s="234"/>
      <c r="H359" s="237">
        <v>176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3" t="s">
        <v>121</v>
      </c>
      <c r="AU359" s="243" t="s">
        <v>80</v>
      </c>
      <c r="AV359" s="14" t="s">
        <v>119</v>
      </c>
      <c r="AW359" s="14" t="s">
        <v>33</v>
      </c>
      <c r="AX359" s="14" t="s">
        <v>80</v>
      </c>
      <c r="AY359" s="243" t="s">
        <v>113</v>
      </c>
    </row>
    <row r="360" s="2" customFormat="1" ht="16.5" customHeight="1">
      <c r="A360" s="40"/>
      <c r="B360" s="41"/>
      <c r="C360" s="198" t="s">
        <v>322</v>
      </c>
      <c r="D360" s="198" t="s">
        <v>114</v>
      </c>
      <c r="E360" s="199" t="s">
        <v>323</v>
      </c>
      <c r="F360" s="200" t="s">
        <v>324</v>
      </c>
      <c r="G360" s="201" t="s">
        <v>117</v>
      </c>
      <c r="H360" s="202">
        <v>213</v>
      </c>
      <c r="I360" s="203"/>
      <c r="J360" s="204">
        <f>ROUND(I360*H360,2)</f>
        <v>0</v>
      </c>
      <c r="K360" s="200" t="s">
        <v>118</v>
      </c>
      <c r="L360" s="46"/>
      <c r="M360" s="205" t="s">
        <v>21</v>
      </c>
      <c r="N360" s="206" t="s">
        <v>43</v>
      </c>
      <c r="O360" s="86"/>
      <c r="P360" s="207">
        <f>O360*H360</f>
        <v>0</v>
      </c>
      <c r="Q360" s="207">
        <v>0</v>
      </c>
      <c r="R360" s="207">
        <f>Q360*H360</f>
        <v>0</v>
      </c>
      <c r="S360" s="207">
        <v>0</v>
      </c>
      <c r="T360" s="208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09" t="s">
        <v>119</v>
      </c>
      <c r="AT360" s="209" t="s">
        <v>114</v>
      </c>
      <c r="AU360" s="209" t="s">
        <v>80</v>
      </c>
      <c r="AY360" s="19" t="s">
        <v>113</v>
      </c>
      <c r="BE360" s="210">
        <f>IF(N360="základní",J360,0)</f>
        <v>0</v>
      </c>
      <c r="BF360" s="210">
        <f>IF(N360="snížená",J360,0)</f>
        <v>0</v>
      </c>
      <c r="BG360" s="210">
        <f>IF(N360="zákl. přenesená",J360,0)</f>
        <v>0</v>
      </c>
      <c r="BH360" s="210">
        <f>IF(N360="sníž. přenesená",J360,0)</f>
        <v>0</v>
      </c>
      <c r="BI360" s="210">
        <f>IF(N360="nulová",J360,0)</f>
        <v>0</v>
      </c>
      <c r="BJ360" s="19" t="s">
        <v>80</v>
      </c>
      <c r="BK360" s="210">
        <f>ROUND(I360*H360,2)</f>
        <v>0</v>
      </c>
      <c r="BL360" s="19" t="s">
        <v>119</v>
      </c>
      <c r="BM360" s="209" t="s">
        <v>325</v>
      </c>
    </row>
    <row r="361" s="12" customFormat="1">
      <c r="A361" s="12"/>
      <c r="B361" s="211"/>
      <c r="C361" s="212"/>
      <c r="D361" s="213" t="s">
        <v>121</v>
      </c>
      <c r="E361" s="214" t="s">
        <v>21</v>
      </c>
      <c r="F361" s="215" t="s">
        <v>309</v>
      </c>
      <c r="G361" s="212"/>
      <c r="H361" s="216">
        <v>176</v>
      </c>
      <c r="I361" s="217"/>
      <c r="J361" s="212"/>
      <c r="K361" s="212"/>
      <c r="L361" s="218"/>
      <c r="M361" s="219"/>
      <c r="N361" s="220"/>
      <c r="O361" s="220"/>
      <c r="P361" s="220"/>
      <c r="Q361" s="220"/>
      <c r="R361" s="220"/>
      <c r="S361" s="220"/>
      <c r="T361" s="221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22" t="s">
        <v>121</v>
      </c>
      <c r="AU361" s="222" t="s">
        <v>80</v>
      </c>
      <c r="AV361" s="12" t="s">
        <v>82</v>
      </c>
      <c r="AW361" s="12" t="s">
        <v>33</v>
      </c>
      <c r="AX361" s="12" t="s">
        <v>72</v>
      </c>
      <c r="AY361" s="222" t="s">
        <v>113</v>
      </c>
    </row>
    <row r="362" s="13" customFormat="1">
      <c r="A362" s="13"/>
      <c r="B362" s="223"/>
      <c r="C362" s="224"/>
      <c r="D362" s="213" t="s">
        <v>121</v>
      </c>
      <c r="E362" s="225" t="s">
        <v>21</v>
      </c>
      <c r="F362" s="226" t="s">
        <v>123</v>
      </c>
      <c r="G362" s="224"/>
      <c r="H362" s="225" t="s">
        <v>21</v>
      </c>
      <c r="I362" s="227"/>
      <c r="J362" s="224"/>
      <c r="K362" s="224"/>
      <c r="L362" s="228"/>
      <c r="M362" s="229"/>
      <c r="N362" s="230"/>
      <c r="O362" s="230"/>
      <c r="P362" s="230"/>
      <c r="Q362" s="230"/>
      <c r="R362" s="230"/>
      <c r="S362" s="230"/>
      <c r="T362" s="23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2" t="s">
        <v>121</v>
      </c>
      <c r="AU362" s="232" t="s">
        <v>80</v>
      </c>
      <c r="AV362" s="13" t="s">
        <v>80</v>
      </c>
      <c r="AW362" s="13" t="s">
        <v>33</v>
      </c>
      <c r="AX362" s="13" t="s">
        <v>72</v>
      </c>
      <c r="AY362" s="232" t="s">
        <v>113</v>
      </c>
    </row>
    <row r="363" s="12" customFormat="1">
      <c r="A363" s="12"/>
      <c r="B363" s="211"/>
      <c r="C363" s="212"/>
      <c r="D363" s="213" t="s">
        <v>121</v>
      </c>
      <c r="E363" s="214" t="s">
        <v>21</v>
      </c>
      <c r="F363" s="215" t="s">
        <v>146</v>
      </c>
      <c r="G363" s="212"/>
      <c r="H363" s="216">
        <v>6</v>
      </c>
      <c r="I363" s="217"/>
      <c r="J363" s="212"/>
      <c r="K363" s="212"/>
      <c r="L363" s="218"/>
      <c r="M363" s="219"/>
      <c r="N363" s="220"/>
      <c r="O363" s="220"/>
      <c r="P363" s="220"/>
      <c r="Q363" s="220"/>
      <c r="R363" s="220"/>
      <c r="S363" s="220"/>
      <c r="T363" s="221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T363" s="222" t="s">
        <v>121</v>
      </c>
      <c r="AU363" s="222" t="s">
        <v>80</v>
      </c>
      <c r="AV363" s="12" t="s">
        <v>82</v>
      </c>
      <c r="AW363" s="12" t="s">
        <v>33</v>
      </c>
      <c r="AX363" s="12" t="s">
        <v>72</v>
      </c>
      <c r="AY363" s="222" t="s">
        <v>113</v>
      </c>
    </row>
    <row r="364" s="13" customFormat="1">
      <c r="A364" s="13"/>
      <c r="B364" s="223"/>
      <c r="C364" s="224"/>
      <c r="D364" s="213" t="s">
        <v>121</v>
      </c>
      <c r="E364" s="225" t="s">
        <v>21</v>
      </c>
      <c r="F364" s="226" t="s">
        <v>125</v>
      </c>
      <c r="G364" s="224"/>
      <c r="H364" s="225" t="s">
        <v>21</v>
      </c>
      <c r="I364" s="227"/>
      <c r="J364" s="224"/>
      <c r="K364" s="224"/>
      <c r="L364" s="228"/>
      <c r="M364" s="229"/>
      <c r="N364" s="230"/>
      <c r="O364" s="230"/>
      <c r="P364" s="230"/>
      <c r="Q364" s="230"/>
      <c r="R364" s="230"/>
      <c r="S364" s="230"/>
      <c r="T364" s="23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2" t="s">
        <v>121</v>
      </c>
      <c r="AU364" s="232" t="s">
        <v>80</v>
      </c>
      <c r="AV364" s="13" t="s">
        <v>80</v>
      </c>
      <c r="AW364" s="13" t="s">
        <v>33</v>
      </c>
      <c r="AX364" s="13" t="s">
        <v>72</v>
      </c>
      <c r="AY364" s="232" t="s">
        <v>113</v>
      </c>
    </row>
    <row r="365" s="12" customFormat="1">
      <c r="A365" s="12"/>
      <c r="B365" s="211"/>
      <c r="C365" s="212"/>
      <c r="D365" s="213" t="s">
        <v>121</v>
      </c>
      <c r="E365" s="214" t="s">
        <v>21</v>
      </c>
      <c r="F365" s="215" t="s">
        <v>173</v>
      </c>
      <c r="G365" s="212"/>
      <c r="H365" s="216">
        <v>13</v>
      </c>
      <c r="I365" s="217"/>
      <c r="J365" s="212"/>
      <c r="K365" s="212"/>
      <c r="L365" s="218"/>
      <c r="M365" s="219"/>
      <c r="N365" s="220"/>
      <c r="O365" s="220"/>
      <c r="P365" s="220"/>
      <c r="Q365" s="220"/>
      <c r="R365" s="220"/>
      <c r="S365" s="220"/>
      <c r="T365" s="221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22" t="s">
        <v>121</v>
      </c>
      <c r="AU365" s="222" t="s">
        <v>80</v>
      </c>
      <c r="AV365" s="12" t="s">
        <v>82</v>
      </c>
      <c r="AW365" s="12" t="s">
        <v>33</v>
      </c>
      <c r="AX365" s="12" t="s">
        <v>72</v>
      </c>
      <c r="AY365" s="222" t="s">
        <v>113</v>
      </c>
    </row>
    <row r="366" s="13" customFormat="1">
      <c r="A366" s="13"/>
      <c r="B366" s="223"/>
      <c r="C366" s="224"/>
      <c r="D366" s="213" t="s">
        <v>121</v>
      </c>
      <c r="E366" s="225" t="s">
        <v>21</v>
      </c>
      <c r="F366" s="226" t="s">
        <v>174</v>
      </c>
      <c r="G366" s="224"/>
      <c r="H366" s="225" t="s">
        <v>21</v>
      </c>
      <c r="I366" s="227"/>
      <c r="J366" s="224"/>
      <c r="K366" s="224"/>
      <c r="L366" s="228"/>
      <c r="M366" s="229"/>
      <c r="N366" s="230"/>
      <c r="O366" s="230"/>
      <c r="P366" s="230"/>
      <c r="Q366" s="230"/>
      <c r="R366" s="230"/>
      <c r="S366" s="230"/>
      <c r="T366" s="23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2" t="s">
        <v>121</v>
      </c>
      <c r="AU366" s="232" t="s">
        <v>80</v>
      </c>
      <c r="AV366" s="13" t="s">
        <v>80</v>
      </c>
      <c r="AW366" s="13" t="s">
        <v>33</v>
      </c>
      <c r="AX366" s="13" t="s">
        <v>72</v>
      </c>
      <c r="AY366" s="232" t="s">
        <v>113</v>
      </c>
    </row>
    <row r="367" s="12" customFormat="1">
      <c r="A367" s="12"/>
      <c r="B367" s="211"/>
      <c r="C367" s="212"/>
      <c r="D367" s="213" t="s">
        <v>121</v>
      </c>
      <c r="E367" s="214" t="s">
        <v>21</v>
      </c>
      <c r="F367" s="215" t="s">
        <v>171</v>
      </c>
      <c r="G367" s="212"/>
      <c r="H367" s="216">
        <v>18</v>
      </c>
      <c r="I367" s="217"/>
      <c r="J367" s="212"/>
      <c r="K367" s="212"/>
      <c r="L367" s="218"/>
      <c r="M367" s="219"/>
      <c r="N367" s="220"/>
      <c r="O367" s="220"/>
      <c r="P367" s="220"/>
      <c r="Q367" s="220"/>
      <c r="R367" s="220"/>
      <c r="S367" s="220"/>
      <c r="T367" s="221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T367" s="222" t="s">
        <v>121</v>
      </c>
      <c r="AU367" s="222" t="s">
        <v>80</v>
      </c>
      <c r="AV367" s="12" t="s">
        <v>82</v>
      </c>
      <c r="AW367" s="12" t="s">
        <v>33</v>
      </c>
      <c r="AX367" s="12" t="s">
        <v>72</v>
      </c>
      <c r="AY367" s="222" t="s">
        <v>113</v>
      </c>
    </row>
    <row r="368" s="13" customFormat="1">
      <c r="A368" s="13"/>
      <c r="B368" s="223"/>
      <c r="C368" s="224"/>
      <c r="D368" s="213" t="s">
        <v>121</v>
      </c>
      <c r="E368" s="225" t="s">
        <v>21</v>
      </c>
      <c r="F368" s="226" t="s">
        <v>179</v>
      </c>
      <c r="G368" s="224"/>
      <c r="H368" s="225" t="s">
        <v>21</v>
      </c>
      <c r="I368" s="227"/>
      <c r="J368" s="224"/>
      <c r="K368" s="224"/>
      <c r="L368" s="228"/>
      <c r="M368" s="229"/>
      <c r="N368" s="230"/>
      <c r="O368" s="230"/>
      <c r="P368" s="230"/>
      <c r="Q368" s="230"/>
      <c r="R368" s="230"/>
      <c r="S368" s="230"/>
      <c r="T368" s="23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2" t="s">
        <v>121</v>
      </c>
      <c r="AU368" s="232" t="s">
        <v>80</v>
      </c>
      <c r="AV368" s="13" t="s">
        <v>80</v>
      </c>
      <c r="AW368" s="13" t="s">
        <v>33</v>
      </c>
      <c r="AX368" s="13" t="s">
        <v>72</v>
      </c>
      <c r="AY368" s="232" t="s">
        <v>113</v>
      </c>
    </row>
    <row r="369" s="14" customFormat="1">
      <c r="A369" s="14"/>
      <c r="B369" s="233"/>
      <c r="C369" s="234"/>
      <c r="D369" s="213" t="s">
        <v>121</v>
      </c>
      <c r="E369" s="235" t="s">
        <v>21</v>
      </c>
      <c r="F369" s="236" t="s">
        <v>128</v>
      </c>
      <c r="G369" s="234"/>
      <c r="H369" s="237">
        <v>213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3" t="s">
        <v>121</v>
      </c>
      <c r="AU369" s="243" t="s">
        <v>80</v>
      </c>
      <c r="AV369" s="14" t="s">
        <v>119</v>
      </c>
      <c r="AW369" s="14" t="s">
        <v>33</v>
      </c>
      <c r="AX369" s="14" t="s">
        <v>80</v>
      </c>
      <c r="AY369" s="243" t="s">
        <v>113</v>
      </c>
    </row>
    <row r="370" s="2" customFormat="1" ht="55.5" customHeight="1">
      <c r="A370" s="40"/>
      <c r="B370" s="41"/>
      <c r="C370" s="198" t="s">
        <v>326</v>
      </c>
      <c r="D370" s="198" t="s">
        <v>114</v>
      </c>
      <c r="E370" s="199" t="s">
        <v>327</v>
      </c>
      <c r="F370" s="200" t="s">
        <v>328</v>
      </c>
      <c r="G370" s="201" t="s">
        <v>117</v>
      </c>
      <c r="H370" s="202">
        <v>3</v>
      </c>
      <c r="I370" s="203"/>
      <c r="J370" s="204">
        <f>ROUND(I370*H370,2)</f>
        <v>0</v>
      </c>
      <c r="K370" s="200" t="s">
        <v>118</v>
      </c>
      <c r="L370" s="46"/>
      <c r="M370" s="205" t="s">
        <v>21</v>
      </c>
      <c r="N370" s="206" t="s">
        <v>43</v>
      </c>
      <c r="O370" s="86"/>
      <c r="P370" s="207">
        <f>O370*H370</f>
        <v>0</v>
      </c>
      <c r="Q370" s="207">
        <v>0</v>
      </c>
      <c r="R370" s="207">
        <f>Q370*H370</f>
        <v>0</v>
      </c>
      <c r="S370" s="207">
        <v>0</v>
      </c>
      <c r="T370" s="208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09" t="s">
        <v>119</v>
      </c>
      <c r="AT370" s="209" t="s">
        <v>114</v>
      </c>
      <c r="AU370" s="209" t="s">
        <v>80</v>
      </c>
      <c r="AY370" s="19" t="s">
        <v>113</v>
      </c>
      <c r="BE370" s="210">
        <f>IF(N370="základní",J370,0)</f>
        <v>0</v>
      </c>
      <c r="BF370" s="210">
        <f>IF(N370="snížená",J370,0)</f>
        <v>0</v>
      </c>
      <c r="BG370" s="210">
        <f>IF(N370="zákl. přenesená",J370,0)</f>
        <v>0</v>
      </c>
      <c r="BH370" s="210">
        <f>IF(N370="sníž. přenesená",J370,0)</f>
        <v>0</v>
      </c>
      <c r="BI370" s="210">
        <f>IF(N370="nulová",J370,0)</f>
        <v>0</v>
      </c>
      <c r="BJ370" s="19" t="s">
        <v>80</v>
      </c>
      <c r="BK370" s="210">
        <f>ROUND(I370*H370,2)</f>
        <v>0</v>
      </c>
      <c r="BL370" s="19" t="s">
        <v>119</v>
      </c>
      <c r="BM370" s="209" t="s">
        <v>329</v>
      </c>
    </row>
    <row r="371" s="12" customFormat="1">
      <c r="A371" s="12"/>
      <c r="B371" s="211"/>
      <c r="C371" s="212"/>
      <c r="D371" s="213" t="s">
        <v>121</v>
      </c>
      <c r="E371" s="214" t="s">
        <v>21</v>
      </c>
      <c r="F371" s="215" t="s">
        <v>132</v>
      </c>
      <c r="G371" s="212"/>
      <c r="H371" s="216">
        <v>3</v>
      </c>
      <c r="I371" s="217"/>
      <c r="J371" s="212"/>
      <c r="K371" s="212"/>
      <c r="L371" s="218"/>
      <c r="M371" s="219"/>
      <c r="N371" s="220"/>
      <c r="O371" s="220"/>
      <c r="P371" s="220"/>
      <c r="Q371" s="220"/>
      <c r="R371" s="220"/>
      <c r="S371" s="220"/>
      <c r="T371" s="221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22" t="s">
        <v>121</v>
      </c>
      <c r="AU371" s="222" t="s">
        <v>80</v>
      </c>
      <c r="AV371" s="12" t="s">
        <v>82</v>
      </c>
      <c r="AW371" s="12" t="s">
        <v>33</v>
      </c>
      <c r="AX371" s="12" t="s">
        <v>72</v>
      </c>
      <c r="AY371" s="222" t="s">
        <v>113</v>
      </c>
    </row>
    <row r="372" s="13" customFormat="1">
      <c r="A372" s="13"/>
      <c r="B372" s="223"/>
      <c r="C372" s="224"/>
      <c r="D372" s="213" t="s">
        <v>121</v>
      </c>
      <c r="E372" s="225" t="s">
        <v>21</v>
      </c>
      <c r="F372" s="226" t="s">
        <v>125</v>
      </c>
      <c r="G372" s="224"/>
      <c r="H372" s="225" t="s">
        <v>21</v>
      </c>
      <c r="I372" s="227"/>
      <c r="J372" s="224"/>
      <c r="K372" s="224"/>
      <c r="L372" s="228"/>
      <c r="M372" s="229"/>
      <c r="N372" s="230"/>
      <c r="O372" s="230"/>
      <c r="P372" s="230"/>
      <c r="Q372" s="230"/>
      <c r="R372" s="230"/>
      <c r="S372" s="230"/>
      <c r="T372" s="23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2" t="s">
        <v>121</v>
      </c>
      <c r="AU372" s="232" t="s">
        <v>80</v>
      </c>
      <c r="AV372" s="13" t="s">
        <v>80</v>
      </c>
      <c r="AW372" s="13" t="s">
        <v>33</v>
      </c>
      <c r="AX372" s="13" t="s">
        <v>72</v>
      </c>
      <c r="AY372" s="232" t="s">
        <v>113</v>
      </c>
    </row>
    <row r="373" s="14" customFormat="1">
      <c r="A373" s="14"/>
      <c r="B373" s="233"/>
      <c r="C373" s="234"/>
      <c r="D373" s="213" t="s">
        <v>121</v>
      </c>
      <c r="E373" s="235" t="s">
        <v>21</v>
      </c>
      <c r="F373" s="236" t="s">
        <v>128</v>
      </c>
      <c r="G373" s="234"/>
      <c r="H373" s="237">
        <v>3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3" t="s">
        <v>121</v>
      </c>
      <c r="AU373" s="243" t="s">
        <v>80</v>
      </c>
      <c r="AV373" s="14" t="s">
        <v>119</v>
      </c>
      <c r="AW373" s="14" t="s">
        <v>33</v>
      </c>
      <c r="AX373" s="14" t="s">
        <v>80</v>
      </c>
      <c r="AY373" s="243" t="s">
        <v>113</v>
      </c>
    </row>
    <row r="374" s="2" customFormat="1" ht="24.15" customHeight="1">
      <c r="A374" s="40"/>
      <c r="B374" s="41"/>
      <c r="C374" s="198" t="s">
        <v>330</v>
      </c>
      <c r="D374" s="198" t="s">
        <v>114</v>
      </c>
      <c r="E374" s="199" t="s">
        <v>331</v>
      </c>
      <c r="F374" s="200" t="s">
        <v>332</v>
      </c>
      <c r="G374" s="201" t="s">
        <v>117</v>
      </c>
      <c r="H374" s="202">
        <v>3</v>
      </c>
      <c r="I374" s="203"/>
      <c r="J374" s="204">
        <f>ROUND(I374*H374,2)</f>
        <v>0</v>
      </c>
      <c r="K374" s="200" t="s">
        <v>118</v>
      </c>
      <c r="L374" s="46"/>
      <c r="M374" s="205" t="s">
        <v>21</v>
      </c>
      <c r="N374" s="206" t="s">
        <v>43</v>
      </c>
      <c r="O374" s="86"/>
      <c r="P374" s="207">
        <f>O374*H374</f>
        <v>0</v>
      </c>
      <c r="Q374" s="207">
        <v>0</v>
      </c>
      <c r="R374" s="207">
        <f>Q374*H374</f>
        <v>0</v>
      </c>
      <c r="S374" s="207">
        <v>0</v>
      </c>
      <c r="T374" s="208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09" t="s">
        <v>119</v>
      </c>
      <c r="AT374" s="209" t="s">
        <v>114</v>
      </c>
      <c r="AU374" s="209" t="s">
        <v>80</v>
      </c>
      <c r="AY374" s="19" t="s">
        <v>113</v>
      </c>
      <c r="BE374" s="210">
        <f>IF(N374="základní",J374,0)</f>
        <v>0</v>
      </c>
      <c r="BF374" s="210">
        <f>IF(N374="snížená",J374,0)</f>
        <v>0</v>
      </c>
      <c r="BG374" s="210">
        <f>IF(N374="zákl. přenesená",J374,0)</f>
        <v>0</v>
      </c>
      <c r="BH374" s="210">
        <f>IF(N374="sníž. přenesená",J374,0)</f>
        <v>0</v>
      </c>
      <c r="BI374" s="210">
        <f>IF(N374="nulová",J374,0)</f>
        <v>0</v>
      </c>
      <c r="BJ374" s="19" t="s">
        <v>80</v>
      </c>
      <c r="BK374" s="210">
        <f>ROUND(I374*H374,2)</f>
        <v>0</v>
      </c>
      <c r="BL374" s="19" t="s">
        <v>119</v>
      </c>
      <c r="BM374" s="209" t="s">
        <v>333</v>
      </c>
    </row>
    <row r="375" s="12" customFormat="1">
      <c r="A375" s="12"/>
      <c r="B375" s="211"/>
      <c r="C375" s="212"/>
      <c r="D375" s="213" t="s">
        <v>121</v>
      </c>
      <c r="E375" s="214" t="s">
        <v>21</v>
      </c>
      <c r="F375" s="215" t="s">
        <v>132</v>
      </c>
      <c r="G375" s="212"/>
      <c r="H375" s="216">
        <v>3</v>
      </c>
      <c r="I375" s="217"/>
      <c r="J375" s="212"/>
      <c r="K375" s="212"/>
      <c r="L375" s="218"/>
      <c r="M375" s="219"/>
      <c r="N375" s="220"/>
      <c r="O375" s="220"/>
      <c r="P375" s="220"/>
      <c r="Q375" s="220"/>
      <c r="R375" s="220"/>
      <c r="S375" s="220"/>
      <c r="T375" s="221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222" t="s">
        <v>121</v>
      </c>
      <c r="AU375" s="222" t="s">
        <v>80</v>
      </c>
      <c r="AV375" s="12" t="s">
        <v>82</v>
      </c>
      <c r="AW375" s="12" t="s">
        <v>33</v>
      </c>
      <c r="AX375" s="12" t="s">
        <v>72</v>
      </c>
      <c r="AY375" s="222" t="s">
        <v>113</v>
      </c>
    </row>
    <row r="376" s="13" customFormat="1">
      <c r="A376" s="13"/>
      <c r="B376" s="223"/>
      <c r="C376" s="224"/>
      <c r="D376" s="213" t="s">
        <v>121</v>
      </c>
      <c r="E376" s="225" t="s">
        <v>21</v>
      </c>
      <c r="F376" s="226" t="s">
        <v>125</v>
      </c>
      <c r="G376" s="224"/>
      <c r="H376" s="225" t="s">
        <v>21</v>
      </c>
      <c r="I376" s="227"/>
      <c r="J376" s="224"/>
      <c r="K376" s="224"/>
      <c r="L376" s="228"/>
      <c r="M376" s="229"/>
      <c r="N376" s="230"/>
      <c r="O376" s="230"/>
      <c r="P376" s="230"/>
      <c r="Q376" s="230"/>
      <c r="R376" s="230"/>
      <c r="S376" s="230"/>
      <c r="T376" s="23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2" t="s">
        <v>121</v>
      </c>
      <c r="AU376" s="232" t="s">
        <v>80</v>
      </c>
      <c r="AV376" s="13" t="s">
        <v>80</v>
      </c>
      <c r="AW376" s="13" t="s">
        <v>33</v>
      </c>
      <c r="AX376" s="13" t="s">
        <v>72</v>
      </c>
      <c r="AY376" s="232" t="s">
        <v>113</v>
      </c>
    </row>
    <row r="377" s="14" customFormat="1">
      <c r="A377" s="14"/>
      <c r="B377" s="233"/>
      <c r="C377" s="234"/>
      <c r="D377" s="213" t="s">
        <v>121</v>
      </c>
      <c r="E377" s="235" t="s">
        <v>21</v>
      </c>
      <c r="F377" s="236" t="s">
        <v>128</v>
      </c>
      <c r="G377" s="234"/>
      <c r="H377" s="237">
        <v>3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3" t="s">
        <v>121</v>
      </c>
      <c r="AU377" s="243" t="s">
        <v>80</v>
      </c>
      <c r="AV377" s="14" t="s">
        <v>119</v>
      </c>
      <c r="AW377" s="14" t="s">
        <v>33</v>
      </c>
      <c r="AX377" s="14" t="s">
        <v>80</v>
      </c>
      <c r="AY377" s="243" t="s">
        <v>113</v>
      </c>
    </row>
    <row r="378" s="2" customFormat="1" ht="16.5" customHeight="1">
      <c r="A378" s="40"/>
      <c r="B378" s="41"/>
      <c r="C378" s="198" t="s">
        <v>334</v>
      </c>
      <c r="D378" s="198" t="s">
        <v>114</v>
      </c>
      <c r="E378" s="199" t="s">
        <v>335</v>
      </c>
      <c r="F378" s="200" t="s">
        <v>336</v>
      </c>
      <c r="G378" s="201" t="s">
        <v>117</v>
      </c>
      <c r="H378" s="202">
        <v>6</v>
      </c>
      <c r="I378" s="203"/>
      <c r="J378" s="204">
        <f>ROUND(I378*H378,2)</f>
        <v>0</v>
      </c>
      <c r="K378" s="200" t="s">
        <v>118</v>
      </c>
      <c r="L378" s="46"/>
      <c r="M378" s="205" t="s">
        <v>21</v>
      </c>
      <c r="N378" s="206" t="s">
        <v>43</v>
      </c>
      <c r="O378" s="86"/>
      <c r="P378" s="207">
        <f>O378*H378</f>
        <v>0</v>
      </c>
      <c r="Q378" s="207">
        <v>0</v>
      </c>
      <c r="R378" s="207">
        <f>Q378*H378</f>
        <v>0</v>
      </c>
      <c r="S378" s="207">
        <v>0</v>
      </c>
      <c r="T378" s="208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09" t="s">
        <v>119</v>
      </c>
      <c r="AT378" s="209" t="s">
        <v>114</v>
      </c>
      <c r="AU378" s="209" t="s">
        <v>80</v>
      </c>
      <c r="AY378" s="19" t="s">
        <v>113</v>
      </c>
      <c r="BE378" s="210">
        <f>IF(N378="základní",J378,0)</f>
        <v>0</v>
      </c>
      <c r="BF378" s="210">
        <f>IF(N378="snížená",J378,0)</f>
        <v>0</v>
      </c>
      <c r="BG378" s="210">
        <f>IF(N378="zákl. přenesená",J378,0)</f>
        <v>0</v>
      </c>
      <c r="BH378" s="210">
        <f>IF(N378="sníž. přenesená",J378,0)</f>
        <v>0</v>
      </c>
      <c r="BI378" s="210">
        <f>IF(N378="nulová",J378,0)</f>
        <v>0</v>
      </c>
      <c r="BJ378" s="19" t="s">
        <v>80</v>
      </c>
      <c r="BK378" s="210">
        <f>ROUND(I378*H378,2)</f>
        <v>0</v>
      </c>
      <c r="BL378" s="19" t="s">
        <v>119</v>
      </c>
      <c r="BM378" s="209" t="s">
        <v>337</v>
      </c>
    </row>
    <row r="379" s="12" customFormat="1">
      <c r="A379" s="12"/>
      <c r="B379" s="211"/>
      <c r="C379" s="212"/>
      <c r="D379" s="213" t="s">
        <v>121</v>
      </c>
      <c r="E379" s="214" t="s">
        <v>21</v>
      </c>
      <c r="F379" s="215" t="s">
        <v>142</v>
      </c>
      <c r="G379" s="212"/>
      <c r="H379" s="216">
        <v>5</v>
      </c>
      <c r="I379" s="217"/>
      <c r="J379" s="212"/>
      <c r="K379" s="212"/>
      <c r="L379" s="218"/>
      <c r="M379" s="219"/>
      <c r="N379" s="220"/>
      <c r="O379" s="220"/>
      <c r="P379" s="220"/>
      <c r="Q379" s="220"/>
      <c r="R379" s="220"/>
      <c r="S379" s="220"/>
      <c r="T379" s="221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T379" s="222" t="s">
        <v>121</v>
      </c>
      <c r="AU379" s="222" t="s">
        <v>80</v>
      </c>
      <c r="AV379" s="12" t="s">
        <v>82</v>
      </c>
      <c r="AW379" s="12" t="s">
        <v>33</v>
      </c>
      <c r="AX379" s="12" t="s">
        <v>72</v>
      </c>
      <c r="AY379" s="222" t="s">
        <v>113</v>
      </c>
    </row>
    <row r="380" s="13" customFormat="1">
      <c r="A380" s="13"/>
      <c r="B380" s="223"/>
      <c r="C380" s="224"/>
      <c r="D380" s="213" t="s">
        <v>121</v>
      </c>
      <c r="E380" s="225" t="s">
        <v>21</v>
      </c>
      <c r="F380" s="226" t="s">
        <v>125</v>
      </c>
      <c r="G380" s="224"/>
      <c r="H380" s="225" t="s">
        <v>21</v>
      </c>
      <c r="I380" s="227"/>
      <c r="J380" s="224"/>
      <c r="K380" s="224"/>
      <c r="L380" s="228"/>
      <c r="M380" s="229"/>
      <c r="N380" s="230"/>
      <c r="O380" s="230"/>
      <c r="P380" s="230"/>
      <c r="Q380" s="230"/>
      <c r="R380" s="230"/>
      <c r="S380" s="230"/>
      <c r="T380" s="23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2" t="s">
        <v>121</v>
      </c>
      <c r="AU380" s="232" t="s">
        <v>80</v>
      </c>
      <c r="AV380" s="13" t="s">
        <v>80</v>
      </c>
      <c r="AW380" s="13" t="s">
        <v>33</v>
      </c>
      <c r="AX380" s="13" t="s">
        <v>72</v>
      </c>
      <c r="AY380" s="232" t="s">
        <v>113</v>
      </c>
    </row>
    <row r="381" s="12" customFormat="1">
      <c r="A381" s="12"/>
      <c r="B381" s="211"/>
      <c r="C381" s="212"/>
      <c r="D381" s="213" t="s">
        <v>121</v>
      </c>
      <c r="E381" s="214" t="s">
        <v>21</v>
      </c>
      <c r="F381" s="215" t="s">
        <v>80</v>
      </c>
      <c r="G381" s="212"/>
      <c r="H381" s="216">
        <v>1</v>
      </c>
      <c r="I381" s="217"/>
      <c r="J381" s="212"/>
      <c r="K381" s="212"/>
      <c r="L381" s="218"/>
      <c r="M381" s="219"/>
      <c r="N381" s="220"/>
      <c r="O381" s="220"/>
      <c r="P381" s="220"/>
      <c r="Q381" s="220"/>
      <c r="R381" s="220"/>
      <c r="S381" s="220"/>
      <c r="T381" s="221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T381" s="222" t="s">
        <v>121</v>
      </c>
      <c r="AU381" s="222" t="s">
        <v>80</v>
      </c>
      <c r="AV381" s="12" t="s">
        <v>82</v>
      </c>
      <c r="AW381" s="12" t="s">
        <v>33</v>
      </c>
      <c r="AX381" s="12" t="s">
        <v>72</v>
      </c>
      <c r="AY381" s="222" t="s">
        <v>113</v>
      </c>
    </row>
    <row r="382" s="13" customFormat="1">
      <c r="A382" s="13"/>
      <c r="B382" s="223"/>
      <c r="C382" s="224"/>
      <c r="D382" s="213" t="s">
        <v>121</v>
      </c>
      <c r="E382" s="225" t="s">
        <v>21</v>
      </c>
      <c r="F382" s="226" t="s">
        <v>179</v>
      </c>
      <c r="G382" s="224"/>
      <c r="H382" s="225" t="s">
        <v>21</v>
      </c>
      <c r="I382" s="227"/>
      <c r="J382" s="224"/>
      <c r="K382" s="224"/>
      <c r="L382" s="228"/>
      <c r="M382" s="229"/>
      <c r="N382" s="230"/>
      <c r="O382" s="230"/>
      <c r="P382" s="230"/>
      <c r="Q382" s="230"/>
      <c r="R382" s="230"/>
      <c r="S382" s="230"/>
      <c r="T382" s="23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2" t="s">
        <v>121</v>
      </c>
      <c r="AU382" s="232" t="s">
        <v>80</v>
      </c>
      <c r="AV382" s="13" t="s">
        <v>80</v>
      </c>
      <c r="AW382" s="13" t="s">
        <v>33</v>
      </c>
      <c r="AX382" s="13" t="s">
        <v>72</v>
      </c>
      <c r="AY382" s="232" t="s">
        <v>113</v>
      </c>
    </row>
    <row r="383" s="14" customFormat="1">
      <c r="A383" s="14"/>
      <c r="B383" s="233"/>
      <c r="C383" s="234"/>
      <c r="D383" s="213" t="s">
        <v>121</v>
      </c>
      <c r="E383" s="235" t="s">
        <v>21</v>
      </c>
      <c r="F383" s="236" t="s">
        <v>128</v>
      </c>
      <c r="G383" s="234"/>
      <c r="H383" s="237">
        <v>6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3" t="s">
        <v>121</v>
      </c>
      <c r="AU383" s="243" t="s">
        <v>80</v>
      </c>
      <c r="AV383" s="14" t="s">
        <v>119</v>
      </c>
      <c r="AW383" s="14" t="s">
        <v>33</v>
      </c>
      <c r="AX383" s="14" t="s">
        <v>80</v>
      </c>
      <c r="AY383" s="243" t="s">
        <v>113</v>
      </c>
    </row>
    <row r="384" s="2" customFormat="1" ht="21.75" customHeight="1">
      <c r="A384" s="40"/>
      <c r="B384" s="41"/>
      <c r="C384" s="244" t="s">
        <v>338</v>
      </c>
      <c r="D384" s="244" t="s">
        <v>133</v>
      </c>
      <c r="E384" s="245" t="s">
        <v>339</v>
      </c>
      <c r="F384" s="246" t="s">
        <v>340</v>
      </c>
      <c r="G384" s="247" t="s">
        <v>117</v>
      </c>
      <c r="H384" s="248">
        <v>6</v>
      </c>
      <c r="I384" s="249"/>
      <c r="J384" s="250">
        <f>ROUND(I384*H384,2)</f>
        <v>0</v>
      </c>
      <c r="K384" s="246" t="s">
        <v>118</v>
      </c>
      <c r="L384" s="251"/>
      <c r="M384" s="252" t="s">
        <v>21</v>
      </c>
      <c r="N384" s="253" t="s">
        <v>43</v>
      </c>
      <c r="O384" s="86"/>
      <c r="P384" s="207">
        <f>O384*H384</f>
        <v>0</v>
      </c>
      <c r="Q384" s="207">
        <v>0</v>
      </c>
      <c r="R384" s="207">
        <f>Q384*H384</f>
        <v>0</v>
      </c>
      <c r="S384" s="207">
        <v>0</v>
      </c>
      <c r="T384" s="208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09" t="s">
        <v>136</v>
      </c>
      <c r="AT384" s="209" t="s">
        <v>133</v>
      </c>
      <c r="AU384" s="209" t="s">
        <v>80</v>
      </c>
      <c r="AY384" s="19" t="s">
        <v>113</v>
      </c>
      <c r="BE384" s="210">
        <f>IF(N384="základní",J384,0)</f>
        <v>0</v>
      </c>
      <c r="BF384" s="210">
        <f>IF(N384="snížená",J384,0)</f>
        <v>0</v>
      </c>
      <c r="BG384" s="210">
        <f>IF(N384="zákl. přenesená",J384,0)</f>
        <v>0</v>
      </c>
      <c r="BH384" s="210">
        <f>IF(N384="sníž. přenesená",J384,0)</f>
        <v>0</v>
      </c>
      <c r="BI384" s="210">
        <f>IF(N384="nulová",J384,0)</f>
        <v>0</v>
      </c>
      <c r="BJ384" s="19" t="s">
        <v>80</v>
      </c>
      <c r="BK384" s="210">
        <f>ROUND(I384*H384,2)</f>
        <v>0</v>
      </c>
      <c r="BL384" s="19" t="s">
        <v>136</v>
      </c>
      <c r="BM384" s="209" t="s">
        <v>341</v>
      </c>
    </row>
    <row r="385" s="12" customFormat="1">
      <c r="A385" s="12"/>
      <c r="B385" s="211"/>
      <c r="C385" s="212"/>
      <c r="D385" s="213" t="s">
        <v>121</v>
      </c>
      <c r="E385" s="214" t="s">
        <v>21</v>
      </c>
      <c r="F385" s="215" t="s">
        <v>142</v>
      </c>
      <c r="G385" s="212"/>
      <c r="H385" s="216">
        <v>5</v>
      </c>
      <c r="I385" s="217"/>
      <c r="J385" s="212"/>
      <c r="K385" s="212"/>
      <c r="L385" s="218"/>
      <c r="M385" s="219"/>
      <c r="N385" s="220"/>
      <c r="O385" s="220"/>
      <c r="P385" s="220"/>
      <c r="Q385" s="220"/>
      <c r="R385" s="220"/>
      <c r="S385" s="220"/>
      <c r="T385" s="221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22" t="s">
        <v>121</v>
      </c>
      <c r="AU385" s="222" t="s">
        <v>80</v>
      </c>
      <c r="AV385" s="12" t="s">
        <v>82</v>
      </c>
      <c r="AW385" s="12" t="s">
        <v>33</v>
      </c>
      <c r="AX385" s="12" t="s">
        <v>72</v>
      </c>
      <c r="AY385" s="222" t="s">
        <v>113</v>
      </c>
    </row>
    <row r="386" s="13" customFormat="1">
      <c r="A386" s="13"/>
      <c r="B386" s="223"/>
      <c r="C386" s="224"/>
      <c r="D386" s="213" t="s">
        <v>121</v>
      </c>
      <c r="E386" s="225" t="s">
        <v>21</v>
      </c>
      <c r="F386" s="226" t="s">
        <v>125</v>
      </c>
      <c r="G386" s="224"/>
      <c r="H386" s="225" t="s">
        <v>21</v>
      </c>
      <c r="I386" s="227"/>
      <c r="J386" s="224"/>
      <c r="K386" s="224"/>
      <c r="L386" s="228"/>
      <c r="M386" s="229"/>
      <c r="N386" s="230"/>
      <c r="O386" s="230"/>
      <c r="P386" s="230"/>
      <c r="Q386" s="230"/>
      <c r="R386" s="230"/>
      <c r="S386" s="230"/>
      <c r="T386" s="23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2" t="s">
        <v>121</v>
      </c>
      <c r="AU386" s="232" t="s">
        <v>80</v>
      </c>
      <c r="AV386" s="13" t="s">
        <v>80</v>
      </c>
      <c r="AW386" s="13" t="s">
        <v>33</v>
      </c>
      <c r="AX386" s="13" t="s">
        <v>72</v>
      </c>
      <c r="AY386" s="232" t="s">
        <v>113</v>
      </c>
    </row>
    <row r="387" s="12" customFormat="1">
      <c r="A387" s="12"/>
      <c r="B387" s="211"/>
      <c r="C387" s="212"/>
      <c r="D387" s="213" t="s">
        <v>121</v>
      </c>
      <c r="E387" s="214" t="s">
        <v>21</v>
      </c>
      <c r="F387" s="215" t="s">
        <v>80</v>
      </c>
      <c r="G387" s="212"/>
      <c r="H387" s="216">
        <v>1</v>
      </c>
      <c r="I387" s="217"/>
      <c r="J387" s="212"/>
      <c r="K387" s="212"/>
      <c r="L387" s="218"/>
      <c r="M387" s="219"/>
      <c r="N387" s="220"/>
      <c r="O387" s="220"/>
      <c r="P387" s="220"/>
      <c r="Q387" s="220"/>
      <c r="R387" s="220"/>
      <c r="S387" s="220"/>
      <c r="T387" s="221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T387" s="222" t="s">
        <v>121</v>
      </c>
      <c r="AU387" s="222" t="s">
        <v>80</v>
      </c>
      <c r="AV387" s="12" t="s">
        <v>82</v>
      </c>
      <c r="AW387" s="12" t="s">
        <v>33</v>
      </c>
      <c r="AX387" s="12" t="s">
        <v>72</v>
      </c>
      <c r="AY387" s="222" t="s">
        <v>113</v>
      </c>
    </row>
    <row r="388" s="13" customFormat="1">
      <c r="A388" s="13"/>
      <c r="B388" s="223"/>
      <c r="C388" s="224"/>
      <c r="D388" s="213" t="s">
        <v>121</v>
      </c>
      <c r="E388" s="225" t="s">
        <v>21</v>
      </c>
      <c r="F388" s="226" t="s">
        <v>179</v>
      </c>
      <c r="G388" s="224"/>
      <c r="H388" s="225" t="s">
        <v>21</v>
      </c>
      <c r="I388" s="227"/>
      <c r="J388" s="224"/>
      <c r="K388" s="224"/>
      <c r="L388" s="228"/>
      <c r="M388" s="229"/>
      <c r="N388" s="230"/>
      <c r="O388" s="230"/>
      <c r="P388" s="230"/>
      <c r="Q388" s="230"/>
      <c r="R388" s="230"/>
      <c r="S388" s="230"/>
      <c r="T388" s="23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2" t="s">
        <v>121</v>
      </c>
      <c r="AU388" s="232" t="s">
        <v>80</v>
      </c>
      <c r="AV388" s="13" t="s">
        <v>80</v>
      </c>
      <c r="AW388" s="13" t="s">
        <v>33</v>
      </c>
      <c r="AX388" s="13" t="s">
        <v>72</v>
      </c>
      <c r="AY388" s="232" t="s">
        <v>113</v>
      </c>
    </row>
    <row r="389" s="14" customFormat="1">
      <c r="A389" s="14"/>
      <c r="B389" s="233"/>
      <c r="C389" s="234"/>
      <c r="D389" s="213" t="s">
        <v>121</v>
      </c>
      <c r="E389" s="235" t="s">
        <v>21</v>
      </c>
      <c r="F389" s="236" t="s">
        <v>128</v>
      </c>
      <c r="G389" s="234"/>
      <c r="H389" s="237">
        <v>6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3" t="s">
        <v>121</v>
      </c>
      <c r="AU389" s="243" t="s">
        <v>80</v>
      </c>
      <c r="AV389" s="14" t="s">
        <v>119</v>
      </c>
      <c r="AW389" s="14" t="s">
        <v>33</v>
      </c>
      <c r="AX389" s="14" t="s">
        <v>80</v>
      </c>
      <c r="AY389" s="243" t="s">
        <v>113</v>
      </c>
    </row>
    <row r="390" s="2" customFormat="1" ht="24.15" customHeight="1">
      <c r="A390" s="40"/>
      <c r="B390" s="41"/>
      <c r="C390" s="244" t="s">
        <v>342</v>
      </c>
      <c r="D390" s="244" t="s">
        <v>133</v>
      </c>
      <c r="E390" s="245" t="s">
        <v>343</v>
      </c>
      <c r="F390" s="246" t="s">
        <v>344</v>
      </c>
      <c r="G390" s="247" t="s">
        <v>117</v>
      </c>
      <c r="H390" s="248">
        <v>6</v>
      </c>
      <c r="I390" s="249"/>
      <c r="J390" s="250">
        <f>ROUND(I390*H390,2)</f>
        <v>0</v>
      </c>
      <c r="K390" s="246" t="s">
        <v>118</v>
      </c>
      <c r="L390" s="251"/>
      <c r="M390" s="252" t="s">
        <v>21</v>
      </c>
      <c r="N390" s="253" t="s">
        <v>43</v>
      </c>
      <c r="O390" s="86"/>
      <c r="P390" s="207">
        <f>O390*H390</f>
        <v>0</v>
      </c>
      <c r="Q390" s="207">
        <v>0</v>
      </c>
      <c r="R390" s="207">
        <f>Q390*H390</f>
        <v>0</v>
      </c>
      <c r="S390" s="207">
        <v>0</v>
      </c>
      <c r="T390" s="208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09" t="s">
        <v>136</v>
      </c>
      <c r="AT390" s="209" t="s">
        <v>133</v>
      </c>
      <c r="AU390" s="209" t="s">
        <v>80</v>
      </c>
      <c r="AY390" s="19" t="s">
        <v>113</v>
      </c>
      <c r="BE390" s="210">
        <f>IF(N390="základní",J390,0)</f>
        <v>0</v>
      </c>
      <c r="BF390" s="210">
        <f>IF(N390="snížená",J390,0)</f>
        <v>0</v>
      </c>
      <c r="BG390" s="210">
        <f>IF(N390="zákl. přenesená",J390,0)</f>
        <v>0</v>
      </c>
      <c r="BH390" s="210">
        <f>IF(N390="sníž. přenesená",J390,0)</f>
        <v>0</v>
      </c>
      <c r="BI390" s="210">
        <f>IF(N390="nulová",J390,0)</f>
        <v>0</v>
      </c>
      <c r="BJ390" s="19" t="s">
        <v>80</v>
      </c>
      <c r="BK390" s="210">
        <f>ROUND(I390*H390,2)</f>
        <v>0</v>
      </c>
      <c r="BL390" s="19" t="s">
        <v>136</v>
      </c>
      <c r="BM390" s="209" t="s">
        <v>345</v>
      </c>
    </row>
    <row r="391" s="12" customFormat="1">
      <c r="A391" s="12"/>
      <c r="B391" s="211"/>
      <c r="C391" s="212"/>
      <c r="D391" s="213" t="s">
        <v>121</v>
      </c>
      <c r="E391" s="214" t="s">
        <v>21</v>
      </c>
      <c r="F391" s="215" t="s">
        <v>142</v>
      </c>
      <c r="G391" s="212"/>
      <c r="H391" s="216">
        <v>5</v>
      </c>
      <c r="I391" s="217"/>
      <c r="J391" s="212"/>
      <c r="K391" s="212"/>
      <c r="L391" s="218"/>
      <c r="M391" s="219"/>
      <c r="N391" s="220"/>
      <c r="O391" s="220"/>
      <c r="P391" s="220"/>
      <c r="Q391" s="220"/>
      <c r="R391" s="220"/>
      <c r="S391" s="220"/>
      <c r="T391" s="221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T391" s="222" t="s">
        <v>121</v>
      </c>
      <c r="AU391" s="222" t="s">
        <v>80</v>
      </c>
      <c r="AV391" s="12" t="s">
        <v>82</v>
      </c>
      <c r="AW391" s="12" t="s">
        <v>33</v>
      </c>
      <c r="AX391" s="12" t="s">
        <v>72</v>
      </c>
      <c r="AY391" s="222" t="s">
        <v>113</v>
      </c>
    </row>
    <row r="392" s="13" customFormat="1">
      <c r="A392" s="13"/>
      <c r="B392" s="223"/>
      <c r="C392" s="224"/>
      <c r="D392" s="213" t="s">
        <v>121</v>
      </c>
      <c r="E392" s="225" t="s">
        <v>21</v>
      </c>
      <c r="F392" s="226" t="s">
        <v>125</v>
      </c>
      <c r="G392" s="224"/>
      <c r="H392" s="225" t="s">
        <v>21</v>
      </c>
      <c r="I392" s="227"/>
      <c r="J392" s="224"/>
      <c r="K392" s="224"/>
      <c r="L392" s="228"/>
      <c r="M392" s="229"/>
      <c r="N392" s="230"/>
      <c r="O392" s="230"/>
      <c r="P392" s="230"/>
      <c r="Q392" s="230"/>
      <c r="R392" s="230"/>
      <c r="S392" s="230"/>
      <c r="T392" s="23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2" t="s">
        <v>121</v>
      </c>
      <c r="AU392" s="232" t="s">
        <v>80</v>
      </c>
      <c r="AV392" s="13" t="s">
        <v>80</v>
      </c>
      <c r="AW392" s="13" t="s">
        <v>33</v>
      </c>
      <c r="AX392" s="13" t="s">
        <v>72</v>
      </c>
      <c r="AY392" s="232" t="s">
        <v>113</v>
      </c>
    </row>
    <row r="393" s="12" customFormat="1">
      <c r="A393" s="12"/>
      <c r="B393" s="211"/>
      <c r="C393" s="212"/>
      <c r="D393" s="213" t="s">
        <v>121</v>
      </c>
      <c r="E393" s="214" t="s">
        <v>21</v>
      </c>
      <c r="F393" s="215" t="s">
        <v>80</v>
      </c>
      <c r="G393" s="212"/>
      <c r="H393" s="216">
        <v>1</v>
      </c>
      <c r="I393" s="217"/>
      <c r="J393" s="212"/>
      <c r="K393" s="212"/>
      <c r="L393" s="218"/>
      <c r="M393" s="219"/>
      <c r="N393" s="220"/>
      <c r="O393" s="220"/>
      <c r="P393" s="220"/>
      <c r="Q393" s="220"/>
      <c r="R393" s="220"/>
      <c r="S393" s="220"/>
      <c r="T393" s="221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22" t="s">
        <v>121</v>
      </c>
      <c r="AU393" s="222" t="s">
        <v>80</v>
      </c>
      <c r="AV393" s="12" t="s">
        <v>82</v>
      </c>
      <c r="AW393" s="12" t="s">
        <v>33</v>
      </c>
      <c r="AX393" s="12" t="s">
        <v>72</v>
      </c>
      <c r="AY393" s="222" t="s">
        <v>113</v>
      </c>
    </row>
    <row r="394" s="13" customFormat="1">
      <c r="A394" s="13"/>
      <c r="B394" s="223"/>
      <c r="C394" s="224"/>
      <c r="D394" s="213" t="s">
        <v>121</v>
      </c>
      <c r="E394" s="225" t="s">
        <v>21</v>
      </c>
      <c r="F394" s="226" t="s">
        <v>179</v>
      </c>
      <c r="G394" s="224"/>
      <c r="H394" s="225" t="s">
        <v>21</v>
      </c>
      <c r="I394" s="227"/>
      <c r="J394" s="224"/>
      <c r="K394" s="224"/>
      <c r="L394" s="228"/>
      <c r="M394" s="229"/>
      <c r="N394" s="230"/>
      <c r="O394" s="230"/>
      <c r="P394" s="230"/>
      <c r="Q394" s="230"/>
      <c r="R394" s="230"/>
      <c r="S394" s="230"/>
      <c r="T394" s="23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2" t="s">
        <v>121</v>
      </c>
      <c r="AU394" s="232" t="s">
        <v>80</v>
      </c>
      <c r="AV394" s="13" t="s">
        <v>80</v>
      </c>
      <c r="AW394" s="13" t="s">
        <v>33</v>
      </c>
      <c r="AX394" s="13" t="s">
        <v>72</v>
      </c>
      <c r="AY394" s="232" t="s">
        <v>113</v>
      </c>
    </row>
    <row r="395" s="14" customFormat="1">
      <c r="A395" s="14"/>
      <c r="B395" s="233"/>
      <c r="C395" s="234"/>
      <c r="D395" s="213" t="s">
        <v>121</v>
      </c>
      <c r="E395" s="235" t="s">
        <v>21</v>
      </c>
      <c r="F395" s="236" t="s">
        <v>128</v>
      </c>
      <c r="G395" s="234"/>
      <c r="H395" s="237">
        <v>6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3" t="s">
        <v>121</v>
      </c>
      <c r="AU395" s="243" t="s">
        <v>80</v>
      </c>
      <c r="AV395" s="14" t="s">
        <v>119</v>
      </c>
      <c r="AW395" s="14" t="s">
        <v>33</v>
      </c>
      <c r="AX395" s="14" t="s">
        <v>80</v>
      </c>
      <c r="AY395" s="243" t="s">
        <v>113</v>
      </c>
    </row>
    <row r="396" s="2" customFormat="1" ht="24.15" customHeight="1">
      <c r="A396" s="40"/>
      <c r="B396" s="41"/>
      <c r="C396" s="198" t="s">
        <v>172</v>
      </c>
      <c r="D396" s="198" t="s">
        <v>114</v>
      </c>
      <c r="E396" s="199" t="s">
        <v>346</v>
      </c>
      <c r="F396" s="200" t="s">
        <v>347</v>
      </c>
      <c r="G396" s="201" t="s">
        <v>117</v>
      </c>
      <c r="H396" s="202">
        <v>2</v>
      </c>
      <c r="I396" s="203"/>
      <c r="J396" s="204">
        <f>ROUND(I396*H396,2)</f>
        <v>0</v>
      </c>
      <c r="K396" s="200" t="s">
        <v>118</v>
      </c>
      <c r="L396" s="46"/>
      <c r="M396" s="205" t="s">
        <v>21</v>
      </c>
      <c r="N396" s="206" t="s">
        <v>43</v>
      </c>
      <c r="O396" s="86"/>
      <c r="P396" s="207">
        <f>O396*H396</f>
        <v>0</v>
      </c>
      <c r="Q396" s="207">
        <v>0</v>
      </c>
      <c r="R396" s="207">
        <f>Q396*H396</f>
        <v>0</v>
      </c>
      <c r="S396" s="207">
        <v>0</v>
      </c>
      <c r="T396" s="208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09" t="s">
        <v>119</v>
      </c>
      <c r="AT396" s="209" t="s">
        <v>114</v>
      </c>
      <c r="AU396" s="209" t="s">
        <v>80</v>
      </c>
      <c r="AY396" s="19" t="s">
        <v>113</v>
      </c>
      <c r="BE396" s="210">
        <f>IF(N396="základní",J396,0)</f>
        <v>0</v>
      </c>
      <c r="BF396" s="210">
        <f>IF(N396="snížená",J396,0)</f>
        <v>0</v>
      </c>
      <c r="BG396" s="210">
        <f>IF(N396="zákl. přenesená",J396,0)</f>
        <v>0</v>
      </c>
      <c r="BH396" s="210">
        <f>IF(N396="sníž. přenesená",J396,0)</f>
        <v>0</v>
      </c>
      <c r="BI396" s="210">
        <f>IF(N396="nulová",J396,0)</f>
        <v>0</v>
      </c>
      <c r="BJ396" s="19" t="s">
        <v>80</v>
      </c>
      <c r="BK396" s="210">
        <f>ROUND(I396*H396,2)</f>
        <v>0</v>
      </c>
      <c r="BL396" s="19" t="s">
        <v>119</v>
      </c>
      <c r="BM396" s="209" t="s">
        <v>348</v>
      </c>
    </row>
    <row r="397" s="12" customFormat="1">
      <c r="A397" s="12"/>
      <c r="B397" s="211"/>
      <c r="C397" s="212"/>
      <c r="D397" s="213" t="s">
        <v>121</v>
      </c>
      <c r="E397" s="214" t="s">
        <v>21</v>
      </c>
      <c r="F397" s="215" t="s">
        <v>82</v>
      </c>
      <c r="G397" s="212"/>
      <c r="H397" s="216">
        <v>2</v>
      </c>
      <c r="I397" s="217"/>
      <c r="J397" s="212"/>
      <c r="K397" s="212"/>
      <c r="L397" s="218"/>
      <c r="M397" s="219"/>
      <c r="N397" s="220"/>
      <c r="O397" s="220"/>
      <c r="P397" s="220"/>
      <c r="Q397" s="220"/>
      <c r="R397" s="220"/>
      <c r="S397" s="220"/>
      <c r="T397" s="221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T397" s="222" t="s">
        <v>121</v>
      </c>
      <c r="AU397" s="222" t="s">
        <v>80</v>
      </c>
      <c r="AV397" s="12" t="s">
        <v>82</v>
      </c>
      <c r="AW397" s="12" t="s">
        <v>33</v>
      </c>
      <c r="AX397" s="12" t="s">
        <v>72</v>
      </c>
      <c r="AY397" s="222" t="s">
        <v>113</v>
      </c>
    </row>
    <row r="398" s="13" customFormat="1">
      <c r="A398" s="13"/>
      <c r="B398" s="223"/>
      <c r="C398" s="224"/>
      <c r="D398" s="213" t="s">
        <v>121</v>
      </c>
      <c r="E398" s="225" t="s">
        <v>21</v>
      </c>
      <c r="F398" s="226" t="s">
        <v>125</v>
      </c>
      <c r="G398" s="224"/>
      <c r="H398" s="225" t="s">
        <v>21</v>
      </c>
      <c r="I398" s="227"/>
      <c r="J398" s="224"/>
      <c r="K398" s="224"/>
      <c r="L398" s="228"/>
      <c r="M398" s="229"/>
      <c r="N398" s="230"/>
      <c r="O398" s="230"/>
      <c r="P398" s="230"/>
      <c r="Q398" s="230"/>
      <c r="R398" s="230"/>
      <c r="S398" s="230"/>
      <c r="T398" s="23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2" t="s">
        <v>121</v>
      </c>
      <c r="AU398" s="232" t="s">
        <v>80</v>
      </c>
      <c r="AV398" s="13" t="s">
        <v>80</v>
      </c>
      <c r="AW398" s="13" t="s">
        <v>33</v>
      </c>
      <c r="AX398" s="13" t="s">
        <v>72</v>
      </c>
      <c r="AY398" s="232" t="s">
        <v>113</v>
      </c>
    </row>
    <row r="399" s="14" customFormat="1">
      <c r="A399" s="14"/>
      <c r="B399" s="233"/>
      <c r="C399" s="234"/>
      <c r="D399" s="213" t="s">
        <v>121</v>
      </c>
      <c r="E399" s="235" t="s">
        <v>21</v>
      </c>
      <c r="F399" s="236" t="s">
        <v>128</v>
      </c>
      <c r="G399" s="234"/>
      <c r="H399" s="237">
        <v>2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3" t="s">
        <v>121</v>
      </c>
      <c r="AU399" s="243" t="s">
        <v>80</v>
      </c>
      <c r="AV399" s="14" t="s">
        <v>119</v>
      </c>
      <c r="AW399" s="14" t="s">
        <v>33</v>
      </c>
      <c r="AX399" s="14" t="s">
        <v>80</v>
      </c>
      <c r="AY399" s="243" t="s">
        <v>113</v>
      </c>
    </row>
    <row r="400" s="2" customFormat="1" ht="78" customHeight="1">
      <c r="A400" s="40"/>
      <c r="B400" s="41"/>
      <c r="C400" s="198" t="s">
        <v>349</v>
      </c>
      <c r="D400" s="198" t="s">
        <v>114</v>
      </c>
      <c r="E400" s="199" t="s">
        <v>350</v>
      </c>
      <c r="F400" s="200" t="s">
        <v>351</v>
      </c>
      <c r="G400" s="201" t="s">
        <v>117</v>
      </c>
      <c r="H400" s="202">
        <v>15</v>
      </c>
      <c r="I400" s="203"/>
      <c r="J400" s="204">
        <f>ROUND(I400*H400,2)</f>
        <v>0</v>
      </c>
      <c r="K400" s="200" t="s">
        <v>118</v>
      </c>
      <c r="L400" s="46"/>
      <c r="M400" s="205" t="s">
        <v>21</v>
      </c>
      <c r="N400" s="206" t="s">
        <v>43</v>
      </c>
      <c r="O400" s="86"/>
      <c r="P400" s="207">
        <f>O400*H400</f>
        <v>0</v>
      </c>
      <c r="Q400" s="207">
        <v>0</v>
      </c>
      <c r="R400" s="207">
        <f>Q400*H400</f>
        <v>0</v>
      </c>
      <c r="S400" s="207">
        <v>0</v>
      </c>
      <c r="T400" s="208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09" t="s">
        <v>119</v>
      </c>
      <c r="AT400" s="209" t="s">
        <v>114</v>
      </c>
      <c r="AU400" s="209" t="s">
        <v>80</v>
      </c>
      <c r="AY400" s="19" t="s">
        <v>113</v>
      </c>
      <c r="BE400" s="210">
        <f>IF(N400="základní",J400,0)</f>
        <v>0</v>
      </c>
      <c r="BF400" s="210">
        <f>IF(N400="snížená",J400,0)</f>
        <v>0</v>
      </c>
      <c r="BG400" s="210">
        <f>IF(N400="zákl. přenesená",J400,0)</f>
        <v>0</v>
      </c>
      <c r="BH400" s="210">
        <f>IF(N400="sníž. přenesená",J400,0)</f>
        <v>0</v>
      </c>
      <c r="BI400" s="210">
        <f>IF(N400="nulová",J400,0)</f>
        <v>0</v>
      </c>
      <c r="BJ400" s="19" t="s">
        <v>80</v>
      </c>
      <c r="BK400" s="210">
        <f>ROUND(I400*H400,2)</f>
        <v>0</v>
      </c>
      <c r="BL400" s="19" t="s">
        <v>119</v>
      </c>
      <c r="BM400" s="209" t="s">
        <v>352</v>
      </c>
    </row>
    <row r="401" s="2" customFormat="1" ht="24.15" customHeight="1">
      <c r="A401" s="40"/>
      <c r="B401" s="41"/>
      <c r="C401" s="198" t="s">
        <v>353</v>
      </c>
      <c r="D401" s="198" t="s">
        <v>114</v>
      </c>
      <c r="E401" s="199" t="s">
        <v>354</v>
      </c>
      <c r="F401" s="200" t="s">
        <v>355</v>
      </c>
      <c r="G401" s="201" t="s">
        <v>117</v>
      </c>
      <c r="H401" s="202">
        <v>15</v>
      </c>
      <c r="I401" s="203"/>
      <c r="J401" s="204">
        <f>ROUND(I401*H401,2)</f>
        <v>0</v>
      </c>
      <c r="K401" s="200" t="s">
        <v>118</v>
      </c>
      <c r="L401" s="46"/>
      <c r="M401" s="205" t="s">
        <v>21</v>
      </c>
      <c r="N401" s="206" t="s">
        <v>43</v>
      </c>
      <c r="O401" s="86"/>
      <c r="P401" s="207">
        <f>O401*H401</f>
        <v>0</v>
      </c>
      <c r="Q401" s="207">
        <v>0</v>
      </c>
      <c r="R401" s="207">
        <f>Q401*H401</f>
        <v>0</v>
      </c>
      <c r="S401" s="207">
        <v>0</v>
      </c>
      <c r="T401" s="208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09" t="s">
        <v>119</v>
      </c>
      <c r="AT401" s="209" t="s">
        <v>114</v>
      </c>
      <c r="AU401" s="209" t="s">
        <v>80</v>
      </c>
      <c r="AY401" s="19" t="s">
        <v>113</v>
      </c>
      <c r="BE401" s="210">
        <f>IF(N401="základní",J401,0)</f>
        <v>0</v>
      </c>
      <c r="BF401" s="210">
        <f>IF(N401="snížená",J401,0)</f>
        <v>0</v>
      </c>
      <c r="BG401" s="210">
        <f>IF(N401="zákl. přenesená",J401,0)</f>
        <v>0</v>
      </c>
      <c r="BH401" s="210">
        <f>IF(N401="sníž. přenesená",J401,0)</f>
        <v>0</v>
      </c>
      <c r="BI401" s="210">
        <f>IF(N401="nulová",J401,0)</f>
        <v>0</v>
      </c>
      <c r="BJ401" s="19" t="s">
        <v>80</v>
      </c>
      <c r="BK401" s="210">
        <f>ROUND(I401*H401,2)</f>
        <v>0</v>
      </c>
      <c r="BL401" s="19" t="s">
        <v>119</v>
      </c>
      <c r="BM401" s="209" t="s">
        <v>356</v>
      </c>
    </row>
    <row r="402" s="2" customFormat="1" ht="49.05" customHeight="1">
      <c r="A402" s="40"/>
      <c r="B402" s="41"/>
      <c r="C402" s="198" t="s">
        <v>313</v>
      </c>
      <c r="D402" s="198" t="s">
        <v>114</v>
      </c>
      <c r="E402" s="199" t="s">
        <v>357</v>
      </c>
      <c r="F402" s="200" t="s">
        <v>358</v>
      </c>
      <c r="G402" s="201" t="s">
        <v>117</v>
      </c>
      <c r="H402" s="202">
        <v>25</v>
      </c>
      <c r="I402" s="203"/>
      <c r="J402" s="204">
        <f>ROUND(I402*H402,2)</f>
        <v>0</v>
      </c>
      <c r="K402" s="200" t="s">
        <v>118</v>
      </c>
      <c r="L402" s="46"/>
      <c r="M402" s="205" t="s">
        <v>21</v>
      </c>
      <c r="N402" s="206" t="s">
        <v>43</v>
      </c>
      <c r="O402" s="86"/>
      <c r="P402" s="207">
        <f>O402*H402</f>
        <v>0</v>
      </c>
      <c r="Q402" s="207">
        <v>0</v>
      </c>
      <c r="R402" s="207">
        <f>Q402*H402</f>
        <v>0</v>
      </c>
      <c r="S402" s="207">
        <v>0</v>
      </c>
      <c r="T402" s="208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09" t="s">
        <v>119</v>
      </c>
      <c r="AT402" s="209" t="s">
        <v>114</v>
      </c>
      <c r="AU402" s="209" t="s">
        <v>80</v>
      </c>
      <c r="AY402" s="19" t="s">
        <v>113</v>
      </c>
      <c r="BE402" s="210">
        <f>IF(N402="základní",J402,0)</f>
        <v>0</v>
      </c>
      <c r="BF402" s="210">
        <f>IF(N402="snížená",J402,0)</f>
        <v>0</v>
      </c>
      <c r="BG402" s="210">
        <f>IF(N402="zákl. přenesená",J402,0)</f>
        <v>0</v>
      </c>
      <c r="BH402" s="210">
        <f>IF(N402="sníž. přenesená",J402,0)</f>
        <v>0</v>
      </c>
      <c r="BI402" s="210">
        <f>IF(N402="nulová",J402,0)</f>
        <v>0</v>
      </c>
      <c r="BJ402" s="19" t="s">
        <v>80</v>
      </c>
      <c r="BK402" s="210">
        <f>ROUND(I402*H402,2)</f>
        <v>0</v>
      </c>
      <c r="BL402" s="19" t="s">
        <v>119</v>
      </c>
      <c r="BM402" s="209" t="s">
        <v>359</v>
      </c>
    </row>
    <row r="403" s="2" customFormat="1" ht="49.05" customHeight="1">
      <c r="A403" s="40"/>
      <c r="B403" s="41"/>
      <c r="C403" s="198" t="s">
        <v>360</v>
      </c>
      <c r="D403" s="198" t="s">
        <v>114</v>
      </c>
      <c r="E403" s="199" t="s">
        <v>361</v>
      </c>
      <c r="F403" s="200" t="s">
        <v>362</v>
      </c>
      <c r="G403" s="201" t="s">
        <v>117</v>
      </c>
      <c r="H403" s="202">
        <v>25</v>
      </c>
      <c r="I403" s="203"/>
      <c r="J403" s="204">
        <f>ROUND(I403*H403,2)</f>
        <v>0</v>
      </c>
      <c r="K403" s="200" t="s">
        <v>118</v>
      </c>
      <c r="L403" s="46"/>
      <c r="M403" s="205" t="s">
        <v>21</v>
      </c>
      <c r="N403" s="206" t="s">
        <v>43</v>
      </c>
      <c r="O403" s="86"/>
      <c r="P403" s="207">
        <f>O403*H403</f>
        <v>0</v>
      </c>
      <c r="Q403" s="207">
        <v>0</v>
      </c>
      <c r="R403" s="207">
        <f>Q403*H403</f>
        <v>0</v>
      </c>
      <c r="S403" s="207">
        <v>0</v>
      </c>
      <c r="T403" s="208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09" t="s">
        <v>119</v>
      </c>
      <c r="AT403" s="209" t="s">
        <v>114</v>
      </c>
      <c r="AU403" s="209" t="s">
        <v>80</v>
      </c>
      <c r="AY403" s="19" t="s">
        <v>113</v>
      </c>
      <c r="BE403" s="210">
        <f>IF(N403="základní",J403,0)</f>
        <v>0</v>
      </c>
      <c r="BF403" s="210">
        <f>IF(N403="snížená",J403,0)</f>
        <v>0</v>
      </c>
      <c r="BG403" s="210">
        <f>IF(N403="zákl. přenesená",J403,0)</f>
        <v>0</v>
      </c>
      <c r="BH403" s="210">
        <f>IF(N403="sníž. přenesená",J403,0)</f>
        <v>0</v>
      </c>
      <c r="BI403" s="210">
        <f>IF(N403="nulová",J403,0)</f>
        <v>0</v>
      </c>
      <c r="BJ403" s="19" t="s">
        <v>80</v>
      </c>
      <c r="BK403" s="210">
        <f>ROUND(I403*H403,2)</f>
        <v>0</v>
      </c>
      <c r="BL403" s="19" t="s">
        <v>119</v>
      </c>
      <c r="BM403" s="209" t="s">
        <v>363</v>
      </c>
    </row>
    <row r="404" s="2" customFormat="1" ht="49.05" customHeight="1">
      <c r="A404" s="40"/>
      <c r="B404" s="41"/>
      <c r="C404" s="198" t="s">
        <v>364</v>
      </c>
      <c r="D404" s="198" t="s">
        <v>114</v>
      </c>
      <c r="E404" s="199" t="s">
        <v>365</v>
      </c>
      <c r="F404" s="200" t="s">
        <v>366</v>
      </c>
      <c r="G404" s="201" t="s">
        <v>117</v>
      </c>
      <c r="H404" s="202">
        <v>25</v>
      </c>
      <c r="I404" s="203"/>
      <c r="J404" s="204">
        <f>ROUND(I404*H404,2)</f>
        <v>0</v>
      </c>
      <c r="K404" s="200" t="s">
        <v>118</v>
      </c>
      <c r="L404" s="46"/>
      <c r="M404" s="205" t="s">
        <v>21</v>
      </c>
      <c r="N404" s="206" t="s">
        <v>43</v>
      </c>
      <c r="O404" s="86"/>
      <c r="P404" s="207">
        <f>O404*H404</f>
        <v>0</v>
      </c>
      <c r="Q404" s="207">
        <v>0</v>
      </c>
      <c r="R404" s="207">
        <f>Q404*H404</f>
        <v>0</v>
      </c>
      <c r="S404" s="207">
        <v>0</v>
      </c>
      <c r="T404" s="208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09" t="s">
        <v>119</v>
      </c>
      <c r="AT404" s="209" t="s">
        <v>114</v>
      </c>
      <c r="AU404" s="209" t="s">
        <v>80</v>
      </c>
      <c r="AY404" s="19" t="s">
        <v>113</v>
      </c>
      <c r="BE404" s="210">
        <f>IF(N404="základní",J404,0)</f>
        <v>0</v>
      </c>
      <c r="BF404" s="210">
        <f>IF(N404="snížená",J404,0)</f>
        <v>0</v>
      </c>
      <c r="BG404" s="210">
        <f>IF(N404="zákl. přenesená",J404,0)</f>
        <v>0</v>
      </c>
      <c r="BH404" s="210">
        <f>IF(N404="sníž. přenesená",J404,0)</f>
        <v>0</v>
      </c>
      <c r="BI404" s="210">
        <f>IF(N404="nulová",J404,0)</f>
        <v>0</v>
      </c>
      <c r="BJ404" s="19" t="s">
        <v>80</v>
      </c>
      <c r="BK404" s="210">
        <f>ROUND(I404*H404,2)</f>
        <v>0</v>
      </c>
      <c r="BL404" s="19" t="s">
        <v>119</v>
      </c>
      <c r="BM404" s="209" t="s">
        <v>367</v>
      </c>
    </row>
    <row r="405" s="2" customFormat="1" ht="24.15" customHeight="1">
      <c r="A405" s="40"/>
      <c r="B405" s="41"/>
      <c r="C405" s="198" t="s">
        <v>368</v>
      </c>
      <c r="D405" s="198" t="s">
        <v>114</v>
      </c>
      <c r="E405" s="199" t="s">
        <v>369</v>
      </c>
      <c r="F405" s="200" t="s">
        <v>370</v>
      </c>
      <c r="G405" s="201" t="s">
        <v>117</v>
      </c>
      <c r="H405" s="202">
        <v>7</v>
      </c>
      <c r="I405" s="203"/>
      <c r="J405" s="204">
        <f>ROUND(I405*H405,2)</f>
        <v>0</v>
      </c>
      <c r="K405" s="200" t="s">
        <v>118</v>
      </c>
      <c r="L405" s="46"/>
      <c r="M405" s="205" t="s">
        <v>21</v>
      </c>
      <c r="N405" s="206" t="s">
        <v>43</v>
      </c>
      <c r="O405" s="86"/>
      <c r="P405" s="207">
        <f>O405*H405</f>
        <v>0</v>
      </c>
      <c r="Q405" s="207">
        <v>0</v>
      </c>
      <c r="R405" s="207">
        <f>Q405*H405</f>
        <v>0</v>
      </c>
      <c r="S405" s="207">
        <v>0</v>
      </c>
      <c r="T405" s="208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09" t="s">
        <v>119</v>
      </c>
      <c r="AT405" s="209" t="s">
        <v>114</v>
      </c>
      <c r="AU405" s="209" t="s">
        <v>80</v>
      </c>
      <c r="AY405" s="19" t="s">
        <v>113</v>
      </c>
      <c r="BE405" s="210">
        <f>IF(N405="základní",J405,0)</f>
        <v>0</v>
      </c>
      <c r="BF405" s="210">
        <f>IF(N405="snížená",J405,0)</f>
        <v>0</v>
      </c>
      <c r="BG405" s="210">
        <f>IF(N405="zákl. přenesená",J405,0)</f>
        <v>0</v>
      </c>
      <c r="BH405" s="210">
        <f>IF(N405="sníž. přenesená",J405,0)</f>
        <v>0</v>
      </c>
      <c r="BI405" s="210">
        <f>IF(N405="nulová",J405,0)</f>
        <v>0</v>
      </c>
      <c r="BJ405" s="19" t="s">
        <v>80</v>
      </c>
      <c r="BK405" s="210">
        <f>ROUND(I405*H405,2)</f>
        <v>0</v>
      </c>
      <c r="BL405" s="19" t="s">
        <v>119</v>
      </c>
      <c r="BM405" s="209" t="s">
        <v>371</v>
      </c>
    </row>
    <row r="406" s="12" customFormat="1">
      <c r="A406" s="12"/>
      <c r="B406" s="211"/>
      <c r="C406" s="212"/>
      <c r="D406" s="213" t="s">
        <v>121</v>
      </c>
      <c r="E406" s="214" t="s">
        <v>21</v>
      </c>
      <c r="F406" s="215" t="s">
        <v>82</v>
      </c>
      <c r="G406" s="212"/>
      <c r="H406" s="216">
        <v>2</v>
      </c>
      <c r="I406" s="217"/>
      <c r="J406" s="212"/>
      <c r="K406" s="212"/>
      <c r="L406" s="218"/>
      <c r="M406" s="219"/>
      <c r="N406" s="220"/>
      <c r="O406" s="220"/>
      <c r="P406" s="220"/>
      <c r="Q406" s="220"/>
      <c r="R406" s="220"/>
      <c r="S406" s="220"/>
      <c r="T406" s="221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22" t="s">
        <v>121</v>
      </c>
      <c r="AU406" s="222" t="s">
        <v>80</v>
      </c>
      <c r="AV406" s="12" t="s">
        <v>82</v>
      </c>
      <c r="AW406" s="12" t="s">
        <v>33</v>
      </c>
      <c r="AX406" s="12" t="s">
        <v>72</v>
      </c>
      <c r="AY406" s="222" t="s">
        <v>113</v>
      </c>
    </row>
    <row r="407" s="13" customFormat="1">
      <c r="A407" s="13"/>
      <c r="B407" s="223"/>
      <c r="C407" s="224"/>
      <c r="D407" s="213" t="s">
        <v>121</v>
      </c>
      <c r="E407" s="225" t="s">
        <v>21</v>
      </c>
      <c r="F407" s="226" t="s">
        <v>125</v>
      </c>
      <c r="G407" s="224"/>
      <c r="H407" s="225" t="s">
        <v>21</v>
      </c>
      <c r="I407" s="227"/>
      <c r="J407" s="224"/>
      <c r="K407" s="224"/>
      <c r="L407" s="228"/>
      <c r="M407" s="229"/>
      <c r="N407" s="230"/>
      <c r="O407" s="230"/>
      <c r="P407" s="230"/>
      <c r="Q407" s="230"/>
      <c r="R407" s="230"/>
      <c r="S407" s="230"/>
      <c r="T407" s="23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2" t="s">
        <v>121</v>
      </c>
      <c r="AU407" s="232" t="s">
        <v>80</v>
      </c>
      <c r="AV407" s="13" t="s">
        <v>80</v>
      </c>
      <c r="AW407" s="13" t="s">
        <v>33</v>
      </c>
      <c r="AX407" s="13" t="s">
        <v>72</v>
      </c>
      <c r="AY407" s="232" t="s">
        <v>113</v>
      </c>
    </row>
    <row r="408" s="12" customFormat="1">
      <c r="A408" s="12"/>
      <c r="B408" s="211"/>
      <c r="C408" s="212"/>
      <c r="D408" s="213" t="s">
        <v>121</v>
      </c>
      <c r="E408" s="214" t="s">
        <v>21</v>
      </c>
      <c r="F408" s="215" t="s">
        <v>142</v>
      </c>
      <c r="G408" s="212"/>
      <c r="H408" s="216">
        <v>5</v>
      </c>
      <c r="I408" s="217"/>
      <c r="J408" s="212"/>
      <c r="K408" s="212"/>
      <c r="L408" s="218"/>
      <c r="M408" s="219"/>
      <c r="N408" s="220"/>
      <c r="O408" s="220"/>
      <c r="P408" s="220"/>
      <c r="Q408" s="220"/>
      <c r="R408" s="220"/>
      <c r="S408" s="220"/>
      <c r="T408" s="221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222" t="s">
        <v>121</v>
      </c>
      <c r="AU408" s="222" t="s">
        <v>80</v>
      </c>
      <c r="AV408" s="12" t="s">
        <v>82</v>
      </c>
      <c r="AW408" s="12" t="s">
        <v>33</v>
      </c>
      <c r="AX408" s="12" t="s">
        <v>72</v>
      </c>
      <c r="AY408" s="222" t="s">
        <v>113</v>
      </c>
    </row>
    <row r="409" s="13" customFormat="1">
      <c r="A409" s="13"/>
      <c r="B409" s="223"/>
      <c r="C409" s="224"/>
      <c r="D409" s="213" t="s">
        <v>121</v>
      </c>
      <c r="E409" s="225" t="s">
        <v>21</v>
      </c>
      <c r="F409" s="226" t="s">
        <v>241</v>
      </c>
      <c r="G409" s="224"/>
      <c r="H409" s="225" t="s">
        <v>21</v>
      </c>
      <c r="I409" s="227"/>
      <c r="J409" s="224"/>
      <c r="K409" s="224"/>
      <c r="L409" s="228"/>
      <c r="M409" s="229"/>
      <c r="N409" s="230"/>
      <c r="O409" s="230"/>
      <c r="P409" s="230"/>
      <c r="Q409" s="230"/>
      <c r="R409" s="230"/>
      <c r="S409" s="230"/>
      <c r="T409" s="23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2" t="s">
        <v>121</v>
      </c>
      <c r="AU409" s="232" t="s">
        <v>80</v>
      </c>
      <c r="AV409" s="13" t="s">
        <v>80</v>
      </c>
      <c r="AW409" s="13" t="s">
        <v>33</v>
      </c>
      <c r="AX409" s="13" t="s">
        <v>72</v>
      </c>
      <c r="AY409" s="232" t="s">
        <v>113</v>
      </c>
    </row>
    <row r="410" s="14" customFormat="1">
      <c r="A410" s="14"/>
      <c r="B410" s="233"/>
      <c r="C410" s="234"/>
      <c r="D410" s="213" t="s">
        <v>121</v>
      </c>
      <c r="E410" s="235" t="s">
        <v>21</v>
      </c>
      <c r="F410" s="236" t="s">
        <v>128</v>
      </c>
      <c r="G410" s="234"/>
      <c r="H410" s="237">
        <v>7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3" t="s">
        <v>121</v>
      </c>
      <c r="AU410" s="243" t="s">
        <v>80</v>
      </c>
      <c r="AV410" s="14" t="s">
        <v>119</v>
      </c>
      <c r="AW410" s="14" t="s">
        <v>33</v>
      </c>
      <c r="AX410" s="14" t="s">
        <v>80</v>
      </c>
      <c r="AY410" s="243" t="s">
        <v>113</v>
      </c>
    </row>
    <row r="411" s="2" customFormat="1" ht="24.15" customHeight="1">
      <c r="A411" s="40"/>
      <c r="B411" s="41"/>
      <c r="C411" s="198" t="s">
        <v>372</v>
      </c>
      <c r="D411" s="198" t="s">
        <v>114</v>
      </c>
      <c r="E411" s="199" t="s">
        <v>373</v>
      </c>
      <c r="F411" s="200" t="s">
        <v>374</v>
      </c>
      <c r="G411" s="201" t="s">
        <v>117</v>
      </c>
      <c r="H411" s="202">
        <v>7</v>
      </c>
      <c r="I411" s="203"/>
      <c r="J411" s="204">
        <f>ROUND(I411*H411,2)</f>
        <v>0</v>
      </c>
      <c r="K411" s="200" t="s">
        <v>118</v>
      </c>
      <c r="L411" s="46"/>
      <c r="M411" s="205" t="s">
        <v>21</v>
      </c>
      <c r="N411" s="206" t="s">
        <v>43</v>
      </c>
      <c r="O411" s="86"/>
      <c r="P411" s="207">
        <f>O411*H411</f>
        <v>0</v>
      </c>
      <c r="Q411" s="207">
        <v>0</v>
      </c>
      <c r="R411" s="207">
        <f>Q411*H411</f>
        <v>0</v>
      </c>
      <c r="S411" s="207">
        <v>0</v>
      </c>
      <c r="T411" s="208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09" t="s">
        <v>119</v>
      </c>
      <c r="AT411" s="209" t="s">
        <v>114</v>
      </c>
      <c r="AU411" s="209" t="s">
        <v>80</v>
      </c>
      <c r="AY411" s="19" t="s">
        <v>113</v>
      </c>
      <c r="BE411" s="210">
        <f>IF(N411="základní",J411,0)</f>
        <v>0</v>
      </c>
      <c r="BF411" s="210">
        <f>IF(N411="snížená",J411,0)</f>
        <v>0</v>
      </c>
      <c r="BG411" s="210">
        <f>IF(N411="zákl. přenesená",J411,0)</f>
        <v>0</v>
      </c>
      <c r="BH411" s="210">
        <f>IF(N411="sníž. přenesená",J411,0)</f>
        <v>0</v>
      </c>
      <c r="BI411" s="210">
        <f>IF(N411="nulová",J411,0)</f>
        <v>0</v>
      </c>
      <c r="BJ411" s="19" t="s">
        <v>80</v>
      </c>
      <c r="BK411" s="210">
        <f>ROUND(I411*H411,2)</f>
        <v>0</v>
      </c>
      <c r="BL411" s="19" t="s">
        <v>119</v>
      </c>
      <c r="BM411" s="209" t="s">
        <v>375</v>
      </c>
    </row>
    <row r="412" s="12" customFormat="1">
      <c r="A412" s="12"/>
      <c r="B412" s="211"/>
      <c r="C412" s="212"/>
      <c r="D412" s="213" t="s">
        <v>121</v>
      </c>
      <c r="E412" s="214" t="s">
        <v>21</v>
      </c>
      <c r="F412" s="215" t="s">
        <v>82</v>
      </c>
      <c r="G412" s="212"/>
      <c r="H412" s="216">
        <v>2</v>
      </c>
      <c r="I412" s="217"/>
      <c r="J412" s="212"/>
      <c r="K412" s="212"/>
      <c r="L412" s="218"/>
      <c r="M412" s="219"/>
      <c r="N412" s="220"/>
      <c r="O412" s="220"/>
      <c r="P412" s="220"/>
      <c r="Q412" s="220"/>
      <c r="R412" s="220"/>
      <c r="S412" s="220"/>
      <c r="T412" s="221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T412" s="222" t="s">
        <v>121</v>
      </c>
      <c r="AU412" s="222" t="s">
        <v>80</v>
      </c>
      <c r="AV412" s="12" t="s">
        <v>82</v>
      </c>
      <c r="AW412" s="12" t="s">
        <v>33</v>
      </c>
      <c r="AX412" s="12" t="s">
        <v>72</v>
      </c>
      <c r="AY412" s="222" t="s">
        <v>113</v>
      </c>
    </row>
    <row r="413" s="13" customFormat="1">
      <c r="A413" s="13"/>
      <c r="B413" s="223"/>
      <c r="C413" s="224"/>
      <c r="D413" s="213" t="s">
        <v>121</v>
      </c>
      <c r="E413" s="225" t="s">
        <v>21</v>
      </c>
      <c r="F413" s="226" t="s">
        <v>125</v>
      </c>
      <c r="G413" s="224"/>
      <c r="H413" s="225" t="s">
        <v>21</v>
      </c>
      <c r="I413" s="227"/>
      <c r="J413" s="224"/>
      <c r="K413" s="224"/>
      <c r="L413" s="228"/>
      <c r="M413" s="229"/>
      <c r="N413" s="230"/>
      <c r="O413" s="230"/>
      <c r="P413" s="230"/>
      <c r="Q413" s="230"/>
      <c r="R413" s="230"/>
      <c r="S413" s="230"/>
      <c r="T413" s="23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2" t="s">
        <v>121</v>
      </c>
      <c r="AU413" s="232" t="s">
        <v>80</v>
      </c>
      <c r="AV413" s="13" t="s">
        <v>80</v>
      </c>
      <c r="AW413" s="13" t="s">
        <v>33</v>
      </c>
      <c r="AX413" s="13" t="s">
        <v>72</v>
      </c>
      <c r="AY413" s="232" t="s">
        <v>113</v>
      </c>
    </row>
    <row r="414" s="12" customFormat="1">
      <c r="A414" s="12"/>
      <c r="B414" s="211"/>
      <c r="C414" s="212"/>
      <c r="D414" s="213" t="s">
        <v>121</v>
      </c>
      <c r="E414" s="214" t="s">
        <v>21</v>
      </c>
      <c r="F414" s="215" t="s">
        <v>142</v>
      </c>
      <c r="G414" s="212"/>
      <c r="H414" s="216">
        <v>5</v>
      </c>
      <c r="I414" s="217"/>
      <c r="J414" s="212"/>
      <c r="K414" s="212"/>
      <c r="L414" s="218"/>
      <c r="M414" s="219"/>
      <c r="N414" s="220"/>
      <c r="O414" s="220"/>
      <c r="P414" s="220"/>
      <c r="Q414" s="220"/>
      <c r="R414" s="220"/>
      <c r="S414" s="220"/>
      <c r="T414" s="221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222" t="s">
        <v>121</v>
      </c>
      <c r="AU414" s="222" t="s">
        <v>80</v>
      </c>
      <c r="AV414" s="12" t="s">
        <v>82</v>
      </c>
      <c r="AW414" s="12" t="s">
        <v>33</v>
      </c>
      <c r="AX414" s="12" t="s">
        <v>72</v>
      </c>
      <c r="AY414" s="222" t="s">
        <v>113</v>
      </c>
    </row>
    <row r="415" s="13" customFormat="1">
      <c r="A415" s="13"/>
      <c r="B415" s="223"/>
      <c r="C415" s="224"/>
      <c r="D415" s="213" t="s">
        <v>121</v>
      </c>
      <c r="E415" s="225" t="s">
        <v>21</v>
      </c>
      <c r="F415" s="226" t="s">
        <v>241</v>
      </c>
      <c r="G415" s="224"/>
      <c r="H415" s="225" t="s">
        <v>21</v>
      </c>
      <c r="I415" s="227"/>
      <c r="J415" s="224"/>
      <c r="K415" s="224"/>
      <c r="L415" s="228"/>
      <c r="M415" s="229"/>
      <c r="N415" s="230"/>
      <c r="O415" s="230"/>
      <c r="P415" s="230"/>
      <c r="Q415" s="230"/>
      <c r="R415" s="230"/>
      <c r="S415" s="230"/>
      <c r="T415" s="23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2" t="s">
        <v>121</v>
      </c>
      <c r="AU415" s="232" t="s">
        <v>80</v>
      </c>
      <c r="AV415" s="13" t="s">
        <v>80</v>
      </c>
      <c r="AW415" s="13" t="s">
        <v>33</v>
      </c>
      <c r="AX415" s="13" t="s">
        <v>72</v>
      </c>
      <c r="AY415" s="232" t="s">
        <v>113</v>
      </c>
    </row>
    <row r="416" s="14" customFormat="1">
      <c r="A416" s="14"/>
      <c r="B416" s="233"/>
      <c r="C416" s="234"/>
      <c r="D416" s="213" t="s">
        <v>121</v>
      </c>
      <c r="E416" s="235" t="s">
        <v>21</v>
      </c>
      <c r="F416" s="236" t="s">
        <v>128</v>
      </c>
      <c r="G416" s="234"/>
      <c r="H416" s="237">
        <v>7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3" t="s">
        <v>121</v>
      </c>
      <c r="AU416" s="243" t="s">
        <v>80</v>
      </c>
      <c r="AV416" s="14" t="s">
        <v>119</v>
      </c>
      <c r="AW416" s="14" t="s">
        <v>33</v>
      </c>
      <c r="AX416" s="14" t="s">
        <v>80</v>
      </c>
      <c r="AY416" s="243" t="s">
        <v>113</v>
      </c>
    </row>
    <row r="417" s="2" customFormat="1" ht="24.15" customHeight="1">
      <c r="A417" s="40"/>
      <c r="B417" s="41"/>
      <c r="C417" s="198" t="s">
        <v>154</v>
      </c>
      <c r="D417" s="198" t="s">
        <v>114</v>
      </c>
      <c r="E417" s="199" t="s">
        <v>376</v>
      </c>
      <c r="F417" s="200" t="s">
        <v>377</v>
      </c>
      <c r="G417" s="201" t="s">
        <v>117</v>
      </c>
      <c r="H417" s="202">
        <v>7</v>
      </c>
      <c r="I417" s="203"/>
      <c r="J417" s="204">
        <f>ROUND(I417*H417,2)</f>
        <v>0</v>
      </c>
      <c r="K417" s="200" t="s">
        <v>118</v>
      </c>
      <c r="L417" s="46"/>
      <c r="M417" s="205" t="s">
        <v>21</v>
      </c>
      <c r="N417" s="206" t="s">
        <v>43</v>
      </c>
      <c r="O417" s="86"/>
      <c r="P417" s="207">
        <f>O417*H417</f>
        <v>0</v>
      </c>
      <c r="Q417" s="207">
        <v>0</v>
      </c>
      <c r="R417" s="207">
        <f>Q417*H417</f>
        <v>0</v>
      </c>
      <c r="S417" s="207">
        <v>0</v>
      </c>
      <c r="T417" s="208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09" t="s">
        <v>119</v>
      </c>
      <c r="AT417" s="209" t="s">
        <v>114</v>
      </c>
      <c r="AU417" s="209" t="s">
        <v>80</v>
      </c>
      <c r="AY417" s="19" t="s">
        <v>113</v>
      </c>
      <c r="BE417" s="210">
        <f>IF(N417="základní",J417,0)</f>
        <v>0</v>
      </c>
      <c r="BF417" s="210">
        <f>IF(N417="snížená",J417,0)</f>
        <v>0</v>
      </c>
      <c r="BG417" s="210">
        <f>IF(N417="zákl. přenesená",J417,0)</f>
        <v>0</v>
      </c>
      <c r="BH417" s="210">
        <f>IF(N417="sníž. přenesená",J417,0)</f>
        <v>0</v>
      </c>
      <c r="BI417" s="210">
        <f>IF(N417="nulová",J417,0)</f>
        <v>0</v>
      </c>
      <c r="BJ417" s="19" t="s">
        <v>80</v>
      </c>
      <c r="BK417" s="210">
        <f>ROUND(I417*H417,2)</f>
        <v>0</v>
      </c>
      <c r="BL417" s="19" t="s">
        <v>119</v>
      </c>
      <c r="BM417" s="209" t="s">
        <v>378</v>
      </c>
    </row>
    <row r="418" s="12" customFormat="1">
      <c r="A418" s="12"/>
      <c r="B418" s="211"/>
      <c r="C418" s="212"/>
      <c r="D418" s="213" t="s">
        <v>121</v>
      </c>
      <c r="E418" s="214" t="s">
        <v>21</v>
      </c>
      <c r="F418" s="215" t="s">
        <v>82</v>
      </c>
      <c r="G418" s="212"/>
      <c r="H418" s="216">
        <v>2</v>
      </c>
      <c r="I418" s="217"/>
      <c r="J418" s="212"/>
      <c r="K418" s="212"/>
      <c r="L418" s="218"/>
      <c r="M418" s="219"/>
      <c r="N418" s="220"/>
      <c r="O418" s="220"/>
      <c r="P418" s="220"/>
      <c r="Q418" s="220"/>
      <c r="R418" s="220"/>
      <c r="S418" s="220"/>
      <c r="T418" s="221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T418" s="222" t="s">
        <v>121</v>
      </c>
      <c r="AU418" s="222" t="s">
        <v>80</v>
      </c>
      <c r="AV418" s="12" t="s">
        <v>82</v>
      </c>
      <c r="AW418" s="12" t="s">
        <v>33</v>
      </c>
      <c r="AX418" s="12" t="s">
        <v>72</v>
      </c>
      <c r="AY418" s="222" t="s">
        <v>113</v>
      </c>
    </row>
    <row r="419" s="13" customFormat="1">
      <c r="A419" s="13"/>
      <c r="B419" s="223"/>
      <c r="C419" s="224"/>
      <c r="D419" s="213" t="s">
        <v>121</v>
      </c>
      <c r="E419" s="225" t="s">
        <v>21</v>
      </c>
      <c r="F419" s="226" t="s">
        <v>125</v>
      </c>
      <c r="G419" s="224"/>
      <c r="H419" s="225" t="s">
        <v>21</v>
      </c>
      <c r="I419" s="227"/>
      <c r="J419" s="224"/>
      <c r="K419" s="224"/>
      <c r="L419" s="228"/>
      <c r="M419" s="229"/>
      <c r="N419" s="230"/>
      <c r="O419" s="230"/>
      <c r="P419" s="230"/>
      <c r="Q419" s="230"/>
      <c r="R419" s="230"/>
      <c r="S419" s="230"/>
      <c r="T419" s="23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2" t="s">
        <v>121</v>
      </c>
      <c r="AU419" s="232" t="s">
        <v>80</v>
      </c>
      <c r="AV419" s="13" t="s">
        <v>80</v>
      </c>
      <c r="AW419" s="13" t="s">
        <v>33</v>
      </c>
      <c r="AX419" s="13" t="s">
        <v>72</v>
      </c>
      <c r="AY419" s="232" t="s">
        <v>113</v>
      </c>
    </row>
    <row r="420" s="12" customFormat="1">
      <c r="A420" s="12"/>
      <c r="B420" s="211"/>
      <c r="C420" s="212"/>
      <c r="D420" s="213" t="s">
        <v>121</v>
      </c>
      <c r="E420" s="214" t="s">
        <v>21</v>
      </c>
      <c r="F420" s="215" t="s">
        <v>142</v>
      </c>
      <c r="G420" s="212"/>
      <c r="H420" s="216">
        <v>5</v>
      </c>
      <c r="I420" s="217"/>
      <c r="J420" s="212"/>
      <c r="K420" s="212"/>
      <c r="L420" s="218"/>
      <c r="M420" s="219"/>
      <c r="N420" s="220"/>
      <c r="O420" s="220"/>
      <c r="P420" s="220"/>
      <c r="Q420" s="220"/>
      <c r="R420" s="220"/>
      <c r="S420" s="220"/>
      <c r="T420" s="221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T420" s="222" t="s">
        <v>121</v>
      </c>
      <c r="AU420" s="222" t="s">
        <v>80</v>
      </c>
      <c r="AV420" s="12" t="s">
        <v>82</v>
      </c>
      <c r="AW420" s="12" t="s">
        <v>33</v>
      </c>
      <c r="AX420" s="12" t="s">
        <v>72</v>
      </c>
      <c r="AY420" s="222" t="s">
        <v>113</v>
      </c>
    </row>
    <row r="421" s="13" customFormat="1">
      <c r="A421" s="13"/>
      <c r="B421" s="223"/>
      <c r="C421" s="224"/>
      <c r="D421" s="213" t="s">
        <v>121</v>
      </c>
      <c r="E421" s="225" t="s">
        <v>21</v>
      </c>
      <c r="F421" s="226" t="s">
        <v>241</v>
      </c>
      <c r="G421" s="224"/>
      <c r="H421" s="225" t="s">
        <v>21</v>
      </c>
      <c r="I421" s="227"/>
      <c r="J421" s="224"/>
      <c r="K421" s="224"/>
      <c r="L421" s="228"/>
      <c r="M421" s="229"/>
      <c r="N421" s="230"/>
      <c r="O421" s="230"/>
      <c r="P421" s="230"/>
      <c r="Q421" s="230"/>
      <c r="R421" s="230"/>
      <c r="S421" s="230"/>
      <c r="T421" s="23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2" t="s">
        <v>121</v>
      </c>
      <c r="AU421" s="232" t="s">
        <v>80</v>
      </c>
      <c r="AV421" s="13" t="s">
        <v>80</v>
      </c>
      <c r="AW421" s="13" t="s">
        <v>33</v>
      </c>
      <c r="AX421" s="13" t="s">
        <v>72</v>
      </c>
      <c r="AY421" s="232" t="s">
        <v>113</v>
      </c>
    </row>
    <row r="422" s="14" customFormat="1">
      <c r="A422" s="14"/>
      <c r="B422" s="233"/>
      <c r="C422" s="234"/>
      <c r="D422" s="213" t="s">
        <v>121</v>
      </c>
      <c r="E422" s="235" t="s">
        <v>21</v>
      </c>
      <c r="F422" s="236" t="s">
        <v>128</v>
      </c>
      <c r="G422" s="234"/>
      <c r="H422" s="237">
        <v>7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3" t="s">
        <v>121</v>
      </c>
      <c r="AU422" s="243" t="s">
        <v>80</v>
      </c>
      <c r="AV422" s="14" t="s">
        <v>119</v>
      </c>
      <c r="AW422" s="14" t="s">
        <v>33</v>
      </c>
      <c r="AX422" s="14" t="s">
        <v>80</v>
      </c>
      <c r="AY422" s="243" t="s">
        <v>113</v>
      </c>
    </row>
    <row r="423" s="2" customFormat="1" ht="21.75" customHeight="1">
      <c r="A423" s="40"/>
      <c r="B423" s="41"/>
      <c r="C423" s="198" t="s">
        <v>379</v>
      </c>
      <c r="D423" s="198" t="s">
        <v>114</v>
      </c>
      <c r="E423" s="199" t="s">
        <v>380</v>
      </c>
      <c r="F423" s="200" t="s">
        <v>381</v>
      </c>
      <c r="G423" s="201" t="s">
        <v>117</v>
      </c>
      <c r="H423" s="202">
        <v>7</v>
      </c>
      <c r="I423" s="203"/>
      <c r="J423" s="204">
        <f>ROUND(I423*H423,2)</f>
        <v>0</v>
      </c>
      <c r="K423" s="200" t="s">
        <v>118</v>
      </c>
      <c r="L423" s="46"/>
      <c r="M423" s="205" t="s">
        <v>21</v>
      </c>
      <c r="N423" s="206" t="s">
        <v>43</v>
      </c>
      <c r="O423" s="86"/>
      <c r="P423" s="207">
        <f>O423*H423</f>
        <v>0</v>
      </c>
      <c r="Q423" s="207">
        <v>0</v>
      </c>
      <c r="R423" s="207">
        <f>Q423*H423</f>
        <v>0</v>
      </c>
      <c r="S423" s="207">
        <v>0</v>
      </c>
      <c r="T423" s="208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09" t="s">
        <v>119</v>
      </c>
      <c r="AT423" s="209" t="s">
        <v>114</v>
      </c>
      <c r="AU423" s="209" t="s">
        <v>80</v>
      </c>
      <c r="AY423" s="19" t="s">
        <v>113</v>
      </c>
      <c r="BE423" s="210">
        <f>IF(N423="základní",J423,0)</f>
        <v>0</v>
      </c>
      <c r="BF423" s="210">
        <f>IF(N423="snížená",J423,0)</f>
        <v>0</v>
      </c>
      <c r="BG423" s="210">
        <f>IF(N423="zákl. přenesená",J423,0)</f>
        <v>0</v>
      </c>
      <c r="BH423" s="210">
        <f>IF(N423="sníž. přenesená",J423,0)</f>
        <v>0</v>
      </c>
      <c r="BI423" s="210">
        <f>IF(N423="nulová",J423,0)</f>
        <v>0</v>
      </c>
      <c r="BJ423" s="19" t="s">
        <v>80</v>
      </c>
      <c r="BK423" s="210">
        <f>ROUND(I423*H423,2)</f>
        <v>0</v>
      </c>
      <c r="BL423" s="19" t="s">
        <v>119</v>
      </c>
      <c r="BM423" s="209" t="s">
        <v>382</v>
      </c>
    </row>
    <row r="424" s="12" customFormat="1">
      <c r="A424" s="12"/>
      <c r="B424" s="211"/>
      <c r="C424" s="212"/>
      <c r="D424" s="213" t="s">
        <v>121</v>
      </c>
      <c r="E424" s="214" t="s">
        <v>21</v>
      </c>
      <c r="F424" s="215" t="s">
        <v>82</v>
      </c>
      <c r="G424" s="212"/>
      <c r="H424" s="216">
        <v>2</v>
      </c>
      <c r="I424" s="217"/>
      <c r="J424" s="212"/>
      <c r="K424" s="212"/>
      <c r="L424" s="218"/>
      <c r="M424" s="219"/>
      <c r="N424" s="220"/>
      <c r="O424" s="220"/>
      <c r="P424" s="220"/>
      <c r="Q424" s="220"/>
      <c r="R424" s="220"/>
      <c r="S424" s="220"/>
      <c r="T424" s="221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222" t="s">
        <v>121</v>
      </c>
      <c r="AU424" s="222" t="s">
        <v>80</v>
      </c>
      <c r="AV424" s="12" t="s">
        <v>82</v>
      </c>
      <c r="AW424" s="12" t="s">
        <v>33</v>
      </c>
      <c r="AX424" s="12" t="s">
        <v>72</v>
      </c>
      <c r="AY424" s="222" t="s">
        <v>113</v>
      </c>
    </row>
    <row r="425" s="13" customFormat="1">
      <c r="A425" s="13"/>
      <c r="B425" s="223"/>
      <c r="C425" s="224"/>
      <c r="D425" s="213" t="s">
        <v>121</v>
      </c>
      <c r="E425" s="225" t="s">
        <v>21</v>
      </c>
      <c r="F425" s="226" t="s">
        <v>125</v>
      </c>
      <c r="G425" s="224"/>
      <c r="H425" s="225" t="s">
        <v>21</v>
      </c>
      <c r="I425" s="227"/>
      <c r="J425" s="224"/>
      <c r="K425" s="224"/>
      <c r="L425" s="228"/>
      <c r="M425" s="229"/>
      <c r="N425" s="230"/>
      <c r="O425" s="230"/>
      <c r="P425" s="230"/>
      <c r="Q425" s="230"/>
      <c r="R425" s="230"/>
      <c r="S425" s="230"/>
      <c r="T425" s="23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2" t="s">
        <v>121</v>
      </c>
      <c r="AU425" s="232" t="s">
        <v>80</v>
      </c>
      <c r="AV425" s="13" t="s">
        <v>80</v>
      </c>
      <c r="AW425" s="13" t="s">
        <v>33</v>
      </c>
      <c r="AX425" s="13" t="s">
        <v>72</v>
      </c>
      <c r="AY425" s="232" t="s">
        <v>113</v>
      </c>
    </row>
    <row r="426" s="12" customFormat="1">
      <c r="A426" s="12"/>
      <c r="B426" s="211"/>
      <c r="C426" s="212"/>
      <c r="D426" s="213" t="s">
        <v>121</v>
      </c>
      <c r="E426" s="214" t="s">
        <v>21</v>
      </c>
      <c r="F426" s="215" t="s">
        <v>142</v>
      </c>
      <c r="G426" s="212"/>
      <c r="H426" s="216">
        <v>5</v>
      </c>
      <c r="I426" s="217"/>
      <c r="J426" s="212"/>
      <c r="K426" s="212"/>
      <c r="L426" s="218"/>
      <c r="M426" s="219"/>
      <c r="N426" s="220"/>
      <c r="O426" s="220"/>
      <c r="P426" s="220"/>
      <c r="Q426" s="220"/>
      <c r="R426" s="220"/>
      <c r="S426" s="220"/>
      <c r="T426" s="221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222" t="s">
        <v>121</v>
      </c>
      <c r="AU426" s="222" t="s">
        <v>80</v>
      </c>
      <c r="AV426" s="12" t="s">
        <v>82</v>
      </c>
      <c r="AW426" s="12" t="s">
        <v>33</v>
      </c>
      <c r="AX426" s="12" t="s">
        <v>72</v>
      </c>
      <c r="AY426" s="222" t="s">
        <v>113</v>
      </c>
    </row>
    <row r="427" s="13" customFormat="1">
      <c r="A427" s="13"/>
      <c r="B427" s="223"/>
      <c r="C427" s="224"/>
      <c r="D427" s="213" t="s">
        <v>121</v>
      </c>
      <c r="E427" s="225" t="s">
        <v>21</v>
      </c>
      <c r="F427" s="226" t="s">
        <v>241</v>
      </c>
      <c r="G427" s="224"/>
      <c r="H427" s="225" t="s">
        <v>21</v>
      </c>
      <c r="I427" s="227"/>
      <c r="J427" s="224"/>
      <c r="K427" s="224"/>
      <c r="L427" s="228"/>
      <c r="M427" s="229"/>
      <c r="N427" s="230"/>
      <c r="O427" s="230"/>
      <c r="P427" s="230"/>
      <c r="Q427" s="230"/>
      <c r="R427" s="230"/>
      <c r="S427" s="230"/>
      <c r="T427" s="23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2" t="s">
        <v>121</v>
      </c>
      <c r="AU427" s="232" t="s">
        <v>80</v>
      </c>
      <c r="AV427" s="13" t="s">
        <v>80</v>
      </c>
      <c r="AW427" s="13" t="s">
        <v>33</v>
      </c>
      <c r="AX427" s="13" t="s">
        <v>72</v>
      </c>
      <c r="AY427" s="232" t="s">
        <v>113</v>
      </c>
    </row>
    <row r="428" s="14" customFormat="1">
      <c r="A428" s="14"/>
      <c r="B428" s="233"/>
      <c r="C428" s="234"/>
      <c r="D428" s="213" t="s">
        <v>121</v>
      </c>
      <c r="E428" s="235" t="s">
        <v>21</v>
      </c>
      <c r="F428" s="236" t="s">
        <v>128</v>
      </c>
      <c r="G428" s="234"/>
      <c r="H428" s="237">
        <v>7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3" t="s">
        <v>121</v>
      </c>
      <c r="AU428" s="243" t="s">
        <v>80</v>
      </c>
      <c r="AV428" s="14" t="s">
        <v>119</v>
      </c>
      <c r="AW428" s="14" t="s">
        <v>33</v>
      </c>
      <c r="AX428" s="14" t="s">
        <v>80</v>
      </c>
      <c r="AY428" s="243" t="s">
        <v>113</v>
      </c>
    </row>
    <row r="429" s="2" customFormat="1" ht="16.5" customHeight="1">
      <c r="A429" s="40"/>
      <c r="B429" s="41"/>
      <c r="C429" s="198" t="s">
        <v>383</v>
      </c>
      <c r="D429" s="198" t="s">
        <v>114</v>
      </c>
      <c r="E429" s="199" t="s">
        <v>384</v>
      </c>
      <c r="F429" s="200" t="s">
        <v>385</v>
      </c>
      <c r="G429" s="201" t="s">
        <v>117</v>
      </c>
      <c r="H429" s="202">
        <v>9</v>
      </c>
      <c r="I429" s="203"/>
      <c r="J429" s="204">
        <f>ROUND(I429*H429,2)</f>
        <v>0</v>
      </c>
      <c r="K429" s="200" t="s">
        <v>118</v>
      </c>
      <c r="L429" s="46"/>
      <c r="M429" s="205" t="s">
        <v>21</v>
      </c>
      <c r="N429" s="206" t="s">
        <v>43</v>
      </c>
      <c r="O429" s="86"/>
      <c r="P429" s="207">
        <f>O429*H429</f>
        <v>0</v>
      </c>
      <c r="Q429" s="207">
        <v>0</v>
      </c>
      <c r="R429" s="207">
        <f>Q429*H429</f>
        <v>0</v>
      </c>
      <c r="S429" s="207">
        <v>0</v>
      </c>
      <c r="T429" s="208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09" t="s">
        <v>119</v>
      </c>
      <c r="AT429" s="209" t="s">
        <v>114</v>
      </c>
      <c r="AU429" s="209" t="s">
        <v>80</v>
      </c>
      <c r="AY429" s="19" t="s">
        <v>113</v>
      </c>
      <c r="BE429" s="210">
        <f>IF(N429="základní",J429,0)</f>
        <v>0</v>
      </c>
      <c r="BF429" s="210">
        <f>IF(N429="snížená",J429,0)</f>
        <v>0</v>
      </c>
      <c r="BG429" s="210">
        <f>IF(N429="zákl. přenesená",J429,0)</f>
        <v>0</v>
      </c>
      <c r="BH429" s="210">
        <f>IF(N429="sníž. přenesená",J429,0)</f>
        <v>0</v>
      </c>
      <c r="BI429" s="210">
        <f>IF(N429="nulová",J429,0)</f>
        <v>0</v>
      </c>
      <c r="BJ429" s="19" t="s">
        <v>80</v>
      </c>
      <c r="BK429" s="210">
        <f>ROUND(I429*H429,2)</f>
        <v>0</v>
      </c>
      <c r="BL429" s="19" t="s">
        <v>119</v>
      </c>
      <c r="BM429" s="209" t="s">
        <v>386</v>
      </c>
    </row>
    <row r="430" s="12" customFormat="1">
      <c r="A430" s="12"/>
      <c r="B430" s="211"/>
      <c r="C430" s="212"/>
      <c r="D430" s="213" t="s">
        <v>121</v>
      </c>
      <c r="E430" s="214" t="s">
        <v>21</v>
      </c>
      <c r="F430" s="215" t="s">
        <v>119</v>
      </c>
      <c r="G430" s="212"/>
      <c r="H430" s="216">
        <v>4</v>
      </c>
      <c r="I430" s="217"/>
      <c r="J430" s="212"/>
      <c r="K430" s="212"/>
      <c r="L430" s="218"/>
      <c r="M430" s="219"/>
      <c r="N430" s="220"/>
      <c r="O430" s="220"/>
      <c r="P430" s="220"/>
      <c r="Q430" s="220"/>
      <c r="R430" s="220"/>
      <c r="S430" s="220"/>
      <c r="T430" s="221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T430" s="222" t="s">
        <v>121</v>
      </c>
      <c r="AU430" s="222" t="s">
        <v>80</v>
      </c>
      <c r="AV430" s="12" t="s">
        <v>82</v>
      </c>
      <c r="AW430" s="12" t="s">
        <v>33</v>
      </c>
      <c r="AX430" s="12" t="s">
        <v>72</v>
      </c>
      <c r="AY430" s="222" t="s">
        <v>113</v>
      </c>
    </row>
    <row r="431" s="13" customFormat="1">
      <c r="A431" s="13"/>
      <c r="B431" s="223"/>
      <c r="C431" s="224"/>
      <c r="D431" s="213" t="s">
        <v>121</v>
      </c>
      <c r="E431" s="225" t="s">
        <v>21</v>
      </c>
      <c r="F431" s="226" t="s">
        <v>125</v>
      </c>
      <c r="G431" s="224"/>
      <c r="H431" s="225" t="s">
        <v>21</v>
      </c>
      <c r="I431" s="227"/>
      <c r="J431" s="224"/>
      <c r="K431" s="224"/>
      <c r="L431" s="228"/>
      <c r="M431" s="229"/>
      <c r="N431" s="230"/>
      <c r="O431" s="230"/>
      <c r="P431" s="230"/>
      <c r="Q431" s="230"/>
      <c r="R431" s="230"/>
      <c r="S431" s="230"/>
      <c r="T431" s="23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2" t="s">
        <v>121</v>
      </c>
      <c r="AU431" s="232" t="s">
        <v>80</v>
      </c>
      <c r="AV431" s="13" t="s">
        <v>80</v>
      </c>
      <c r="AW431" s="13" t="s">
        <v>33</v>
      </c>
      <c r="AX431" s="13" t="s">
        <v>72</v>
      </c>
      <c r="AY431" s="232" t="s">
        <v>113</v>
      </c>
    </row>
    <row r="432" s="12" customFormat="1">
      <c r="A432" s="12"/>
      <c r="B432" s="211"/>
      <c r="C432" s="212"/>
      <c r="D432" s="213" t="s">
        <v>121</v>
      </c>
      <c r="E432" s="214" t="s">
        <v>21</v>
      </c>
      <c r="F432" s="215" t="s">
        <v>142</v>
      </c>
      <c r="G432" s="212"/>
      <c r="H432" s="216">
        <v>5</v>
      </c>
      <c r="I432" s="217"/>
      <c r="J432" s="212"/>
      <c r="K432" s="212"/>
      <c r="L432" s="218"/>
      <c r="M432" s="219"/>
      <c r="N432" s="220"/>
      <c r="O432" s="220"/>
      <c r="P432" s="220"/>
      <c r="Q432" s="220"/>
      <c r="R432" s="220"/>
      <c r="S432" s="220"/>
      <c r="T432" s="221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T432" s="222" t="s">
        <v>121</v>
      </c>
      <c r="AU432" s="222" t="s">
        <v>80</v>
      </c>
      <c r="AV432" s="12" t="s">
        <v>82</v>
      </c>
      <c r="AW432" s="12" t="s">
        <v>33</v>
      </c>
      <c r="AX432" s="12" t="s">
        <v>72</v>
      </c>
      <c r="AY432" s="222" t="s">
        <v>113</v>
      </c>
    </row>
    <row r="433" s="13" customFormat="1">
      <c r="A433" s="13"/>
      <c r="B433" s="223"/>
      <c r="C433" s="224"/>
      <c r="D433" s="213" t="s">
        <v>121</v>
      </c>
      <c r="E433" s="225" t="s">
        <v>21</v>
      </c>
      <c r="F433" s="226" t="s">
        <v>241</v>
      </c>
      <c r="G433" s="224"/>
      <c r="H433" s="225" t="s">
        <v>21</v>
      </c>
      <c r="I433" s="227"/>
      <c r="J433" s="224"/>
      <c r="K433" s="224"/>
      <c r="L433" s="228"/>
      <c r="M433" s="229"/>
      <c r="N433" s="230"/>
      <c r="O433" s="230"/>
      <c r="P433" s="230"/>
      <c r="Q433" s="230"/>
      <c r="R433" s="230"/>
      <c r="S433" s="230"/>
      <c r="T433" s="23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2" t="s">
        <v>121</v>
      </c>
      <c r="AU433" s="232" t="s">
        <v>80</v>
      </c>
      <c r="AV433" s="13" t="s">
        <v>80</v>
      </c>
      <c r="AW433" s="13" t="s">
        <v>33</v>
      </c>
      <c r="AX433" s="13" t="s">
        <v>72</v>
      </c>
      <c r="AY433" s="232" t="s">
        <v>113</v>
      </c>
    </row>
    <row r="434" s="14" customFormat="1">
      <c r="A434" s="14"/>
      <c r="B434" s="233"/>
      <c r="C434" s="234"/>
      <c r="D434" s="213" t="s">
        <v>121</v>
      </c>
      <c r="E434" s="235" t="s">
        <v>21</v>
      </c>
      <c r="F434" s="236" t="s">
        <v>128</v>
      </c>
      <c r="G434" s="234"/>
      <c r="H434" s="237">
        <v>9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3" t="s">
        <v>121</v>
      </c>
      <c r="AU434" s="243" t="s">
        <v>80</v>
      </c>
      <c r="AV434" s="14" t="s">
        <v>119</v>
      </c>
      <c r="AW434" s="14" t="s">
        <v>33</v>
      </c>
      <c r="AX434" s="14" t="s">
        <v>80</v>
      </c>
      <c r="AY434" s="243" t="s">
        <v>113</v>
      </c>
    </row>
    <row r="435" s="2" customFormat="1" ht="78" customHeight="1">
      <c r="A435" s="40"/>
      <c r="B435" s="41"/>
      <c r="C435" s="198" t="s">
        <v>387</v>
      </c>
      <c r="D435" s="198" t="s">
        <v>114</v>
      </c>
      <c r="E435" s="199" t="s">
        <v>388</v>
      </c>
      <c r="F435" s="200" t="s">
        <v>389</v>
      </c>
      <c r="G435" s="201" t="s">
        <v>117</v>
      </c>
      <c r="H435" s="202">
        <v>9</v>
      </c>
      <c r="I435" s="203"/>
      <c r="J435" s="204">
        <f>ROUND(I435*H435,2)</f>
        <v>0</v>
      </c>
      <c r="K435" s="200" t="s">
        <v>118</v>
      </c>
      <c r="L435" s="46"/>
      <c r="M435" s="205" t="s">
        <v>21</v>
      </c>
      <c r="N435" s="206" t="s">
        <v>43</v>
      </c>
      <c r="O435" s="86"/>
      <c r="P435" s="207">
        <f>O435*H435</f>
        <v>0</v>
      </c>
      <c r="Q435" s="207">
        <v>0</v>
      </c>
      <c r="R435" s="207">
        <f>Q435*H435</f>
        <v>0</v>
      </c>
      <c r="S435" s="207">
        <v>0</v>
      </c>
      <c r="T435" s="208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09" t="s">
        <v>119</v>
      </c>
      <c r="AT435" s="209" t="s">
        <v>114</v>
      </c>
      <c r="AU435" s="209" t="s">
        <v>80</v>
      </c>
      <c r="AY435" s="19" t="s">
        <v>113</v>
      </c>
      <c r="BE435" s="210">
        <f>IF(N435="základní",J435,0)</f>
        <v>0</v>
      </c>
      <c r="BF435" s="210">
        <f>IF(N435="snížená",J435,0)</f>
        <v>0</v>
      </c>
      <c r="BG435" s="210">
        <f>IF(N435="zákl. přenesená",J435,0)</f>
        <v>0</v>
      </c>
      <c r="BH435" s="210">
        <f>IF(N435="sníž. přenesená",J435,0)</f>
        <v>0</v>
      </c>
      <c r="BI435" s="210">
        <f>IF(N435="nulová",J435,0)</f>
        <v>0</v>
      </c>
      <c r="BJ435" s="19" t="s">
        <v>80</v>
      </c>
      <c r="BK435" s="210">
        <f>ROUND(I435*H435,2)</f>
        <v>0</v>
      </c>
      <c r="BL435" s="19" t="s">
        <v>119</v>
      </c>
      <c r="BM435" s="209" t="s">
        <v>390</v>
      </c>
    </row>
    <row r="436" s="12" customFormat="1">
      <c r="A436" s="12"/>
      <c r="B436" s="211"/>
      <c r="C436" s="212"/>
      <c r="D436" s="213" t="s">
        <v>121</v>
      </c>
      <c r="E436" s="214" t="s">
        <v>21</v>
      </c>
      <c r="F436" s="215" t="s">
        <v>119</v>
      </c>
      <c r="G436" s="212"/>
      <c r="H436" s="216">
        <v>4</v>
      </c>
      <c r="I436" s="217"/>
      <c r="J436" s="212"/>
      <c r="K436" s="212"/>
      <c r="L436" s="218"/>
      <c r="M436" s="219"/>
      <c r="N436" s="220"/>
      <c r="O436" s="220"/>
      <c r="P436" s="220"/>
      <c r="Q436" s="220"/>
      <c r="R436" s="220"/>
      <c r="S436" s="220"/>
      <c r="T436" s="221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T436" s="222" t="s">
        <v>121</v>
      </c>
      <c r="AU436" s="222" t="s">
        <v>80</v>
      </c>
      <c r="AV436" s="12" t="s">
        <v>82</v>
      </c>
      <c r="AW436" s="12" t="s">
        <v>33</v>
      </c>
      <c r="AX436" s="12" t="s">
        <v>72</v>
      </c>
      <c r="AY436" s="222" t="s">
        <v>113</v>
      </c>
    </row>
    <row r="437" s="13" customFormat="1">
      <c r="A437" s="13"/>
      <c r="B437" s="223"/>
      <c r="C437" s="224"/>
      <c r="D437" s="213" t="s">
        <v>121</v>
      </c>
      <c r="E437" s="225" t="s">
        <v>21</v>
      </c>
      <c r="F437" s="226" t="s">
        <v>125</v>
      </c>
      <c r="G437" s="224"/>
      <c r="H437" s="225" t="s">
        <v>21</v>
      </c>
      <c r="I437" s="227"/>
      <c r="J437" s="224"/>
      <c r="K437" s="224"/>
      <c r="L437" s="228"/>
      <c r="M437" s="229"/>
      <c r="N437" s="230"/>
      <c r="O437" s="230"/>
      <c r="P437" s="230"/>
      <c r="Q437" s="230"/>
      <c r="R437" s="230"/>
      <c r="S437" s="230"/>
      <c r="T437" s="23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2" t="s">
        <v>121</v>
      </c>
      <c r="AU437" s="232" t="s">
        <v>80</v>
      </c>
      <c r="AV437" s="13" t="s">
        <v>80</v>
      </c>
      <c r="AW437" s="13" t="s">
        <v>33</v>
      </c>
      <c r="AX437" s="13" t="s">
        <v>72</v>
      </c>
      <c r="AY437" s="232" t="s">
        <v>113</v>
      </c>
    </row>
    <row r="438" s="12" customFormat="1">
      <c r="A438" s="12"/>
      <c r="B438" s="211"/>
      <c r="C438" s="212"/>
      <c r="D438" s="213" t="s">
        <v>121</v>
      </c>
      <c r="E438" s="214" t="s">
        <v>21</v>
      </c>
      <c r="F438" s="215" t="s">
        <v>142</v>
      </c>
      <c r="G438" s="212"/>
      <c r="H438" s="216">
        <v>5</v>
      </c>
      <c r="I438" s="217"/>
      <c r="J438" s="212"/>
      <c r="K438" s="212"/>
      <c r="L438" s="218"/>
      <c r="M438" s="219"/>
      <c r="N438" s="220"/>
      <c r="O438" s="220"/>
      <c r="P438" s="220"/>
      <c r="Q438" s="220"/>
      <c r="R438" s="220"/>
      <c r="S438" s="220"/>
      <c r="T438" s="221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T438" s="222" t="s">
        <v>121</v>
      </c>
      <c r="AU438" s="222" t="s">
        <v>80</v>
      </c>
      <c r="AV438" s="12" t="s">
        <v>82</v>
      </c>
      <c r="AW438" s="12" t="s">
        <v>33</v>
      </c>
      <c r="AX438" s="12" t="s">
        <v>72</v>
      </c>
      <c r="AY438" s="222" t="s">
        <v>113</v>
      </c>
    </row>
    <row r="439" s="13" customFormat="1">
      <c r="A439" s="13"/>
      <c r="B439" s="223"/>
      <c r="C439" s="224"/>
      <c r="D439" s="213" t="s">
        <v>121</v>
      </c>
      <c r="E439" s="225" t="s">
        <v>21</v>
      </c>
      <c r="F439" s="226" t="s">
        <v>241</v>
      </c>
      <c r="G439" s="224"/>
      <c r="H439" s="225" t="s">
        <v>21</v>
      </c>
      <c r="I439" s="227"/>
      <c r="J439" s="224"/>
      <c r="K439" s="224"/>
      <c r="L439" s="228"/>
      <c r="M439" s="229"/>
      <c r="N439" s="230"/>
      <c r="O439" s="230"/>
      <c r="P439" s="230"/>
      <c r="Q439" s="230"/>
      <c r="R439" s="230"/>
      <c r="S439" s="230"/>
      <c r="T439" s="23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2" t="s">
        <v>121</v>
      </c>
      <c r="AU439" s="232" t="s">
        <v>80</v>
      </c>
      <c r="AV439" s="13" t="s">
        <v>80</v>
      </c>
      <c r="AW439" s="13" t="s">
        <v>33</v>
      </c>
      <c r="AX439" s="13" t="s">
        <v>72</v>
      </c>
      <c r="AY439" s="232" t="s">
        <v>113</v>
      </c>
    </row>
    <row r="440" s="14" customFormat="1">
      <c r="A440" s="14"/>
      <c r="B440" s="233"/>
      <c r="C440" s="234"/>
      <c r="D440" s="213" t="s">
        <v>121</v>
      </c>
      <c r="E440" s="235" t="s">
        <v>21</v>
      </c>
      <c r="F440" s="236" t="s">
        <v>128</v>
      </c>
      <c r="G440" s="234"/>
      <c r="H440" s="237">
        <v>9</v>
      </c>
      <c r="I440" s="238"/>
      <c r="J440" s="234"/>
      <c r="K440" s="234"/>
      <c r="L440" s="239"/>
      <c r="M440" s="240"/>
      <c r="N440" s="241"/>
      <c r="O440" s="241"/>
      <c r="P440" s="241"/>
      <c r="Q440" s="241"/>
      <c r="R440" s="241"/>
      <c r="S440" s="241"/>
      <c r="T440" s="24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3" t="s">
        <v>121</v>
      </c>
      <c r="AU440" s="243" t="s">
        <v>80</v>
      </c>
      <c r="AV440" s="14" t="s">
        <v>119</v>
      </c>
      <c r="AW440" s="14" t="s">
        <v>33</v>
      </c>
      <c r="AX440" s="14" t="s">
        <v>80</v>
      </c>
      <c r="AY440" s="243" t="s">
        <v>113</v>
      </c>
    </row>
    <row r="441" s="2" customFormat="1" ht="16.5" customHeight="1">
      <c r="A441" s="40"/>
      <c r="B441" s="41"/>
      <c r="C441" s="198" t="s">
        <v>391</v>
      </c>
      <c r="D441" s="198" t="s">
        <v>114</v>
      </c>
      <c r="E441" s="199" t="s">
        <v>392</v>
      </c>
      <c r="F441" s="200" t="s">
        <v>393</v>
      </c>
      <c r="G441" s="201" t="s">
        <v>117</v>
      </c>
      <c r="H441" s="202">
        <v>9</v>
      </c>
      <c r="I441" s="203"/>
      <c r="J441" s="204">
        <f>ROUND(I441*H441,2)</f>
        <v>0</v>
      </c>
      <c r="K441" s="200" t="s">
        <v>118</v>
      </c>
      <c r="L441" s="46"/>
      <c r="M441" s="205" t="s">
        <v>21</v>
      </c>
      <c r="N441" s="206" t="s">
        <v>43</v>
      </c>
      <c r="O441" s="86"/>
      <c r="P441" s="207">
        <f>O441*H441</f>
        <v>0</v>
      </c>
      <c r="Q441" s="207">
        <v>0</v>
      </c>
      <c r="R441" s="207">
        <f>Q441*H441</f>
        <v>0</v>
      </c>
      <c r="S441" s="207">
        <v>0</v>
      </c>
      <c r="T441" s="208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09" t="s">
        <v>119</v>
      </c>
      <c r="AT441" s="209" t="s">
        <v>114</v>
      </c>
      <c r="AU441" s="209" t="s">
        <v>80</v>
      </c>
      <c r="AY441" s="19" t="s">
        <v>113</v>
      </c>
      <c r="BE441" s="210">
        <f>IF(N441="základní",J441,0)</f>
        <v>0</v>
      </c>
      <c r="BF441" s="210">
        <f>IF(N441="snížená",J441,0)</f>
        <v>0</v>
      </c>
      <c r="BG441" s="210">
        <f>IF(N441="zákl. přenesená",J441,0)</f>
        <v>0</v>
      </c>
      <c r="BH441" s="210">
        <f>IF(N441="sníž. přenesená",J441,0)</f>
        <v>0</v>
      </c>
      <c r="BI441" s="210">
        <f>IF(N441="nulová",J441,0)</f>
        <v>0</v>
      </c>
      <c r="BJ441" s="19" t="s">
        <v>80</v>
      </c>
      <c r="BK441" s="210">
        <f>ROUND(I441*H441,2)</f>
        <v>0</v>
      </c>
      <c r="BL441" s="19" t="s">
        <v>119</v>
      </c>
      <c r="BM441" s="209" t="s">
        <v>394</v>
      </c>
    </row>
    <row r="442" s="12" customFormat="1">
      <c r="A442" s="12"/>
      <c r="B442" s="211"/>
      <c r="C442" s="212"/>
      <c r="D442" s="213" t="s">
        <v>121</v>
      </c>
      <c r="E442" s="214" t="s">
        <v>21</v>
      </c>
      <c r="F442" s="215" t="s">
        <v>119</v>
      </c>
      <c r="G442" s="212"/>
      <c r="H442" s="216">
        <v>4</v>
      </c>
      <c r="I442" s="217"/>
      <c r="J442" s="212"/>
      <c r="K442" s="212"/>
      <c r="L442" s="218"/>
      <c r="M442" s="219"/>
      <c r="N442" s="220"/>
      <c r="O442" s="220"/>
      <c r="P442" s="220"/>
      <c r="Q442" s="220"/>
      <c r="R442" s="220"/>
      <c r="S442" s="220"/>
      <c r="T442" s="221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T442" s="222" t="s">
        <v>121</v>
      </c>
      <c r="AU442" s="222" t="s">
        <v>80</v>
      </c>
      <c r="AV442" s="12" t="s">
        <v>82</v>
      </c>
      <c r="AW442" s="12" t="s">
        <v>33</v>
      </c>
      <c r="AX442" s="12" t="s">
        <v>72</v>
      </c>
      <c r="AY442" s="222" t="s">
        <v>113</v>
      </c>
    </row>
    <row r="443" s="13" customFormat="1">
      <c r="A443" s="13"/>
      <c r="B443" s="223"/>
      <c r="C443" s="224"/>
      <c r="D443" s="213" t="s">
        <v>121</v>
      </c>
      <c r="E443" s="225" t="s">
        <v>21</v>
      </c>
      <c r="F443" s="226" t="s">
        <v>125</v>
      </c>
      <c r="G443" s="224"/>
      <c r="H443" s="225" t="s">
        <v>21</v>
      </c>
      <c r="I443" s="227"/>
      <c r="J443" s="224"/>
      <c r="K443" s="224"/>
      <c r="L443" s="228"/>
      <c r="M443" s="229"/>
      <c r="N443" s="230"/>
      <c r="O443" s="230"/>
      <c r="P443" s="230"/>
      <c r="Q443" s="230"/>
      <c r="R443" s="230"/>
      <c r="S443" s="230"/>
      <c r="T443" s="23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2" t="s">
        <v>121</v>
      </c>
      <c r="AU443" s="232" t="s">
        <v>80</v>
      </c>
      <c r="AV443" s="13" t="s">
        <v>80</v>
      </c>
      <c r="AW443" s="13" t="s">
        <v>33</v>
      </c>
      <c r="AX443" s="13" t="s">
        <v>72</v>
      </c>
      <c r="AY443" s="232" t="s">
        <v>113</v>
      </c>
    </row>
    <row r="444" s="12" customFormat="1">
      <c r="A444" s="12"/>
      <c r="B444" s="211"/>
      <c r="C444" s="212"/>
      <c r="D444" s="213" t="s">
        <v>121</v>
      </c>
      <c r="E444" s="214" t="s">
        <v>21</v>
      </c>
      <c r="F444" s="215" t="s">
        <v>142</v>
      </c>
      <c r="G444" s="212"/>
      <c r="H444" s="216">
        <v>5</v>
      </c>
      <c r="I444" s="217"/>
      <c r="J444" s="212"/>
      <c r="K444" s="212"/>
      <c r="L444" s="218"/>
      <c r="M444" s="219"/>
      <c r="N444" s="220"/>
      <c r="O444" s="220"/>
      <c r="P444" s="220"/>
      <c r="Q444" s="220"/>
      <c r="R444" s="220"/>
      <c r="S444" s="220"/>
      <c r="T444" s="221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222" t="s">
        <v>121</v>
      </c>
      <c r="AU444" s="222" t="s">
        <v>80</v>
      </c>
      <c r="AV444" s="12" t="s">
        <v>82</v>
      </c>
      <c r="AW444" s="12" t="s">
        <v>33</v>
      </c>
      <c r="AX444" s="12" t="s">
        <v>72</v>
      </c>
      <c r="AY444" s="222" t="s">
        <v>113</v>
      </c>
    </row>
    <row r="445" s="13" customFormat="1">
      <c r="A445" s="13"/>
      <c r="B445" s="223"/>
      <c r="C445" s="224"/>
      <c r="D445" s="213" t="s">
        <v>121</v>
      </c>
      <c r="E445" s="225" t="s">
        <v>21</v>
      </c>
      <c r="F445" s="226" t="s">
        <v>241</v>
      </c>
      <c r="G445" s="224"/>
      <c r="H445" s="225" t="s">
        <v>21</v>
      </c>
      <c r="I445" s="227"/>
      <c r="J445" s="224"/>
      <c r="K445" s="224"/>
      <c r="L445" s="228"/>
      <c r="M445" s="229"/>
      <c r="N445" s="230"/>
      <c r="O445" s="230"/>
      <c r="P445" s="230"/>
      <c r="Q445" s="230"/>
      <c r="R445" s="230"/>
      <c r="S445" s="230"/>
      <c r="T445" s="23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2" t="s">
        <v>121</v>
      </c>
      <c r="AU445" s="232" t="s">
        <v>80</v>
      </c>
      <c r="AV445" s="13" t="s">
        <v>80</v>
      </c>
      <c r="AW445" s="13" t="s">
        <v>33</v>
      </c>
      <c r="AX445" s="13" t="s">
        <v>72</v>
      </c>
      <c r="AY445" s="232" t="s">
        <v>113</v>
      </c>
    </row>
    <row r="446" s="14" customFormat="1">
      <c r="A446" s="14"/>
      <c r="B446" s="233"/>
      <c r="C446" s="234"/>
      <c r="D446" s="213" t="s">
        <v>121</v>
      </c>
      <c r="E446" s="235" t="s">
        <v>21</v>
      </c>
      <c r="F446" s="236" t="s">
        <v>128</v>
      </c>
      <c r="G446" s="234"/>
      <c r="H446" s="237">
        <v>9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3" t="s">
        <v>121</v>
      </c>
      <c r="AU446" s="243" t="s">
        <v>80</v>
      </c>
      <c r="AV446" s="14" t="s">
        <v>119</v>
      </c>
      <c r="AW446" s="14" t="s">
        <v>33</v>
      </c>
      <c r="AX446" s="14" t="s">
        <v>80</v>
      </c>
      <c r="AY446" s="243" t="s">
        <v>113</v>
      </c>
    </row>
    <row r="447" s="2" customFormat="1" ht="16.5" customHeight="1">
      <c r="A447" s="40"/>
      <c r="B447" s="41"/>
      <c r="C447" s="198" t="s">
        <v>395</v>
      </c>
      <c r="D447" s="198" t="s">
        <v>114</v>
      </c>
      <c r="E447" s="199" t="s">
        <v>396</v>
      </c>
      <c r="F447" s="200" t="s">
        <v>397</v>
      </c>
      <c r="G447" s="201" t="s">
        <v>117</v>
      </c>
      <c r="H447" s="202">
        <v>9</v>
      </c>
      <c r="I447" s="203"/>
      <c r="J447" s="204">
        <f>ROUND(I447*H447,2)</f>
        <v>0</v>
      </c>
      <c r="K447" s="200" t="s">
        <v>118</v>
      </c>
      <c r="L447" s="46"/>
      <c r="M447" s="205" t="s">
        <v>21</v>
      </c>
      <c r="N447" s="206" t="s">
        <v>43</v>
      </c>
      <c r="O447" s="86"/>
      <c r="P447" s="207">
        <f>O447*H447</f>
        <v>0</v>
      </c>
      <c r="Q447" s="207">
        <v>0</v>
      </c>
      <c r="R447" s="207">
        <f>Q447*H447</f>
        <v>0</v>
      </c>
      <c r="S447" s="207">
        <v>0</v>
      </c>
      <c r="T447" s="208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09" t="s">
        <v>119</v>
      </c>
      <c r="AT447" s="209" t="s">
        <v>114</v>
      </c>
      <c r="AU447" s="209" t="s">
        <v>80</v>
      </c>
      <c r="AY447" s="19" t="s">
        <v>113</v>
      </c>
      <c r="BE447" s="210">
        <f>IF(N447="základní",J447,0)</f>
        <v>0</v>
      </c>
      <c r="BF447" s="210">
        <f>IF(N447="snížená",J447,0)</f>
        <v>0</v>
      </c>
      <c r="BG447" s="210">
        <f>IF(N447="zákl. přenesená",J447,0)</f>
        <v>0</v>
      </c>
      <c r="BH447" s="210">
        <f>IF(N447="sníž. přenesená",J447,0)</f>
        <v>0</v>
      </c>
      <c r="BI447" s="210">
        <f>IF(N447="nulová",J447,0)</f>
        <v>0</v>
      </c>
      <c r="BJ447" s="19" t="s">
        <v>80</v>
      </c>
      <c r="BK447" s="210">
        <f>ROUND(I447*H447,2)</f>
        <v>0</v>
      </c>
      <c r="BL447" s="19" t="s">
        <v>119</v>
      </c>
      <c r="BM447" s="209" t="s">
        <v>398</v>
      </c>
    </row>
    <row r="448" s="12" customFormat="1">
      <c r="A448" s="12"/>
      <c r="B448" s="211"/>
      <c r="C448" s="212"/>
      <c r="D448" s="213" t="s">
        <v>121</v>
      </c>
      <c r="E448" s="214" t="s">
        <v>21</v>
      </c>
      <c r="F448" s="215" t="s">
        <v>119</v>
      </c>
      <c r="G448" s="212"/>
      <c r="H448" s="216">
        <v>4</v>
      </c>
      <c r="I448" s="217"/>
      <c r="J448" s="212"/>
      <c r="K448" s="212"/>
      <c r="L448" s="218"/>
      <c r="M448" s="219"/>
      <c r="N448" s="220"/>
      <c r="O448" s="220"/>
      <c r="P448" s="220"/>
      <c r="Q448" s="220"/>
      <c r="R448" s="220"/>
      <c r="S448" s="220"/>
      <c r="T448" s="221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T448" s="222" t="s">
        <v>121</v>
      </c>
      <c r="AU448" s="222" t="s">
        <v>80</v>
      </c>
      <c r="AV448" s="12" t="s">
        <v>82</v>
      </c>
      <c r="AW448" s="12" t="s">
        <v>33</v>
      </c>
      <c r="AX448" s="12" t="s">
        <v>72</v>
      </c>
      <c r="AY448" s="222" t="s">
        <v>113</v>
      </c>
    </row>
    <row r="449" s="13" customFormat="1">
      <c r="A449" s="13"/>
      <c r="B449" s="223"/>
      <c r="C449" s="224"/>
      <c r="D449" s="213" t="s">
        <v>121</v>
      </c>
      <c r="E449" s="225" t="s">
        <v>21</v>
      </c>
      <c r="F449" s="226" t="s">
        <v>125</v>
      </c>
      <c r="G449" s="224"/>
      <c r="H449" s="225" t="s">
        <v>21</v>
      </c>
      <c r="I449" s="227"/>
      <c r="J449" s="224"/>
      <c r="K449" s="224"/>
      <c r="L449" s="228"/>
      <c r="M449" s="229"/>
      <c r="N449" s="230"/>
      <c r="O449" s="230"/>
      <c r="P449" s="230"/>
      <c r="Q449" s="230"/>
      <c r="R449" s="230"/>
      <c r="S449" s="230"/>
      <c r="T449" s="23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2" t="s">
        <v>121</v>
      </c>
      <c r="AU449" s="232" t="s">
        <v>80</v>
      </c>
      <c r="AV449" s="13" t="s">
        <v>80</v>
      </c>
      <c r="AW449" s="13" t="s">
        <v>33</v>
      </c>
      <c r="AX449" s="13" t="s">
        <v>72</v>
      </c>
      <c r="AY449" s="232" t="s">
        <v>113</v>
      </c>
    </row>
    <row r="450" s="12" customFormat="1">
      <c r="A450" s="12"/>
      <c r="B450" s="211"/>
      <c r="C450" s="212"/>
      <c r="D450" s="213" t="s">
        <v>121</v>
      </c>
      <c r="E450" s="214" t="s">
        <v>21</v>
      </c>
      <c r="F450" s="215" t="s">
        <v>142</v>
      </c>
      <c r="G450" s="212"/>
      <c r="H450" s="216">
        <v>5</v>
      </c>
      <c r="I450" s="217"/>
      <c r="J450" s="212"/>
      <c r="K450" s="212"/>
      <c r="L450" s="218"/>
      <c r="M450" s="219"/>
      <c r="N450" s="220"/>
      <c r="O450" s="220"/>
      <c r="P450" s="220"/>
      <c r="Q450" s="220"/>
      <c r="R450" s="220"/>
      <c r="S450" s="220"/>
      <c r="T450" s="221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T450" s="222" t="s">
        <v>121</v>
      </c>
      <c r="AU450" s="222" t="s">
        <v>80</v>
      </c>
      <c r="AV450" s="12" t="s">
        <v>82</v>
      </c>
      <c r="AW450" s="12" t="s">
        <v>33</v>
      </c>
      <c r="AX450" s="12" t="s">
        <v>72</v>
      </c>
      <c r="AY450" s="222" t="s">
        <v>113</v>
      </c>
    </row>
    <row r="451" s="13" customFormat="1">
      <c r="A451" s="13"/>
      <c r="B451" s="223"/>
      <c r="C451" s="224"/>
      <c r="D451" s="213" t="s">
        <v>121</v>
      </c>
      <c r="E451" s="225" t="s">
        <v>21</v>
      </c>
      <c r="F451" s="226" t="s">
        <v>241</v>
      </c>
      <c r="G451" s="224"/>
      <c r="H451" s="225" t="s">
        <v>21</v>
      </c>
      <c r="I451" s="227"/>
      <c r="J451" s="224"/>
      <c r="K451" s="224"/>
      <c r="L451" s="228"/>
      <c r="M451" s="229"/>
      <c r="N451" s="230"/>
      <c r="O451" s="230"/>
      <c r="P451" s="230"/>
      <c r="Q451" s="230"/>
      <c r="R451" s="230"/>
      <c r="S451" s="230"/>
      <c r="T451" s="23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2" t="s">
        <v>121</v>
      </c>
      <c r="AU451" s="232" t="s">
        <v>80</v>
      </c>
      <c r="AV451" s="13" t="s">
        <v>80</v>
      </c>
      <c r="AW451" s="13" t="s">
        <v>33</v>
      </c>
      <c r="AX451" s="13" t="s">
        <v>72</v>
      </c>
      <c r="AY451" s="232" t="s">
        <v>113</v>
      </c>
    </row>
    <row r="452" s="14" customFormat="1">
      <c r="A452" s="14"/>
      <c r="B452" s="233"/>
      <c r="C452" s="234"/>
      <c r="D452" s="213" t="s">
        <v>121</v>
      </c>
      <c r="E452" s="235" t="s">
        <v>21</v>
      </c>
      <c r="F452" s="236" t="s">
        <v>128</v>
      </c>
      <c r="G452" s="234"/>
      <c r="H452" s="237">
        <v>9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3" t="s">
        <v>121</v>
      </c>
      <c r="AU452" s="243" t="s">
        <v>80</v>
      </c>
      <c r="AV452" s="14" t="s">
        <v>119</v>
      </c>
      <c r="AW452" s="14" t="s">
        <v>33</v>
      </c>
      <c r="AX452" s="14" t="s">
        <v>80</v>
      </c>
      <c r="AY452" s="243" t="s">
        <v>113</v>
      </c>
    </row>
    <row r="453" s="2" customFormat="1" ht="24.15" customHeight="1">
      <c r="A453" s="40"/>
      <c r="B453" s="41"/>
      <c r="C453" s="198" t="s">
        <v>399</v>
      </c>
      <c r="D453" s="198" t="s">
        <v>114</v>
      </c>
      <c r="E453" s="199" t="s">
        <v>400</v>
      </c>
      <c r="F453" s="200" t="s">
        <v>401</v>
      </c>
      <c r="G453" s="201" t="s">
        <v>117</v>
      </c>
      <c r="H453" s="202">
        <v>13</v>
      </c>
      <c r="I453" s="203"/>
      <c r="J453" s="204">
        <f>ROUND(I453*H453,2)</f>
        <v>0</v>
      </c>
      <c r="K453" s="200" t="s">
        <v>118</v>
      </c>
      <c r="L453" s="46"/>
      <c r="M453" s="205" t="s">
        <v>21</v>
      </c>
      <c r="N453" s="206" t="s">
        <v>43</v>
      </c>
      <c r="O453" s="86"/>
      <c r="P453" s="207">
        <f>O453*H453</f>
        <v>0</v>
      </c>
      <c r="Q453" s="207">
        <v>0</v>
      </c>
      <c r="R453" s="207">
        <f>Q453*H453</f>
        <v>0</v>
      </c>
      <c r="S453" s="207">
        <v>0</v>
      </c>
      <c r="T453" s="208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09" t="s">
        <v>136</v>
      </c>
      <c r="AT453" s="209" t="s">
        <v>114</v>
      </c>
      <c r="AU453" s="209" t="s">
        <v>80</v>
      </c>
      <c r="AY453" s="19" t="s">
        <v>113</v>
      </c>
      <c r="BE453" s="210">
        <f>IF(N453="základní",J453,0)</f>
        <v>0</v>
      </c>
      <c r="BF453" s="210">
        <f>IF(N453="snížená",J453,0)</f>
        <v>0</v>
      </c>
      <c r="BG453" s="210">
        <f>IF(N453="zákl. přenesená",J453,0)</f>
        <v>0</v>
      </c>
      <c r="BH453" s="210">
        <f>IF(N453="sníž. přenesená",J453,0)</f>
        <v>0</v>
      </c>
      <c r="BI453" s="210">
        <f>IF(N453="nulová",J453,0)</f>
        <v>0</v>
      </c>
      <c r="BJ453" s="19" t="s">
        <v>80</v>
      </c>
      <c r="BK453" s="210">
        <f>ROUND(I453*H453,2)</f>
        <v>0</v>
      </c>
      <c r="BL453" s="19" t="s">
        <v>136</v>
      </c>
      <c r="BM453" s="209" t="s">
        <v>402</v>
      </c>
    </row>
    <row r="454" s="12" customFormat="1">
      <c r="A454" s="12"/>
      <c r="B454" s="211"/>
      <c r="C454" s="212"/>
      <c r="D454" s="213" t="s">
        <v>121</v>
      </c>
      <c r="E454" s="214" t="s">
        <v>21</v>
      </c>
      <c r="F454" s="215" t="s">
        <v>82</v>
      </c>
      <c r="G454" s="212"/>
      <c r="H454" s="216">
        <v>2</v>
      </c>
      <c r="I454" s="217"/>
      <c r="J454" s="212"/>
      <c r="K454" s="212"/>
      <c r="L454" s="218"/>
      <c r="M454" s="219"/>
      <c r="N454" s="220"/>
      <c r="O454" s="220"/>
      <c r="P454" s="220"/>
      <c r="Q454" s="220"/>
      <c r="R454" s="220"/>
      <c r="S454" s="220"/>
      <c r="T454" s="221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T454" s="222" t="s">
        <v>121</v>
      </c>
      <c r="AU454" s="222" t="s">
        <v>80</v>
      </c>
      <c r="AV454" s="12" t="s">
        <v>82</v>
      </c>
      <c r="AW454" s="12" t="s">
        <v>33</v>
      </c>
      <c r="AX454" s="12" t="s">
        <v>72</v>
      </c>
      <c r="AY454" s="222" t="s">
        <v>113</v>
      </c>
    </row>
    <row r="455" s="13" customFormat="1">
      <c r="A455" s="13"/>
      <c r="B455" s="223"/>
      <c r="C455" s="224"/>
      <c r="D455" s="213" t="s">
        <v>121</v>
      </c>
      <c r="E455" s="225" t="s">
        <v>21</v>
      </c>
      <c r="F455" s="226" t="s">
        <v>125</v>
      </c>
      <c r="G455" s="224"/>
      <c r="H455" s="225" t="s">
        <v>21</v>
      </c>
      <c r="I455" s="227"/>
      <c r="J455" s="224"/>
      <c r="K455" s="224"/>
      <c r="L455" s="228"/>
      <c r="M455" s="229"/>
      <c r="N455" s="230"/>
      <c r="O455" s="230"/>
      <c r="P455" s="230"/>
      <c r="Q455" s="230"/>
      <c r="R455" s="230"/>
      <c r="S455" s="230"/>
      <c r="T455" s="23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2" t="s">
        <v>121</v>
      </c>
      <c r="AU455" s="232" t="s">
        <v>80</v>
      </c>
      <c r="AV455" s="13" t="s">
        <v>80</v>
      </c>
      <c r="AW455" s="13" t="s">
        <v>33</v>
      </c>
      <c r="AX455" s="13" t="s">
        <v>72</v>
      </c>
      <c r="AY455" s="232" t="s">
        <v>113</v>
      </c>
    </row>
    <row r="456" s="12" customFormat="1">
      <c r="A456" s="12"/>
      <c r="B456" s="211"/>
      <c r="C456" s="212"/>
      <c r="D456" s="213" t="s">
        <v>121</v>
      </c>
      <c r="E456" s="214" t="s">
        <v>21</v>
      </c>
      <c r="F456" s="215" t="s">
        <v>146</v>
      </c>
      <c r="G456" s="212"/>
      <c r="H456" s="216">
        <v>6</v>
      </c>
      <c r="I456" s="217"/>
      <c r="J456" s="212"/>
      <c r="K456" s="212"/>
      <c r="L456" s="218"/>
      <c r="M456" s="219"/>
      <c r="N456" s="220"/>
      <c r="O456" s="220"/>
      <c r="P456" s="220"/>
      <c r="Q456" s="220"/>
      <c r="R456" s="220"/>
      <c r="S456" s="220"/>
      <c r="T456" s="221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T456" s="222" t="s">
        <v>121</v>
      </c>
      <c r="AU456" s="222" t="s">
        <v>80</v>
      </c>
      <c r="AV456" s="12" t="s">
        <v>82</v>
      </c>
      <c r="AW456" s="12" t="s">
        <v>33</v>
      </c>
      <c r="AX456" s="12" t="s">
        <v>72</v>
      </c>
      <c r="AY456" s="222" t="s">
        <v>113</v>
      </c>
    </row>
    <row r="457" s="13" customFormat="1">
      <c r="A457" s="13"/>
      <c r="B457" s="223"/>
      <c r="C457" s="224"/>
      <c r="D457" s="213" t="s">
        <v>121</v>
      </c>
      <c r="E457" s="225" t="s">
        <v>21</v>
      </c>
      <c r="F457" s="226" t="s">
        <v>179</v>
      </c>
      <c r="G457" s="224"/>
      <c r="H457" s="225" t="s">
        <v>21</v>
      </c>
      <c r="I457" s="227"/>
      <c r="J457" s="224"/>
      <c r="K457" s="224"/>
      <c r="L457" s="228"/>
      <c r="M457" s="229"/>
      <c r="N457" s="230"/>
      <c r="O457" s="230"/>
      <c r="P457" s="230"/>
      <c r="Q457" s="230"/>
      <c r="R457" s="230"/>
      <c r="S457" s="230"/>
      <c r="T457" s="23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2" t="s">
        <v>121</v>
      </c>
      <c r="AU457" s="232" t="s">
        <v>80</v>
      </c>
      <c r="AV457" s="13" t="s">
        <v>80</v>
      </c>
      <c r="AW457" s="13" t="s">
        <v>33</v>
      </c>
      <c r="AX457" s="13" t="s">
        <v>72</v>
      </c>
      <c r="AY457" s="232" t="s">
        <v>113</v>
      </c>
    </row>
    <row r="458" s="12" customFormat="1">
      <c r="A458" s="12"/>
      <c r="B458" s="211"/>
      <c r="C458" s="212"/>
      <c r="D458" s="213" t="s">
        <v>121</v>
      </c>
      <c r="E458" s="214" t="s">
        <v>21</v>
      </c>
      <c r="F458" s="215" t="s">
        <v>142</v>
      </c>
      <c r="G458" s="212"/>
      <c r="H458" s="216">
        <v>5</v>
      </c>
      <c r="I458" s="217"/>
      <c r="J458" s="212"/>
      <c r="K458" s="212"/>
      <c r="L458" s="218"/>
      <c r="M458" s="219"/>
      <c r="N458" s="220"/>
      <c r="O458" s="220"/>
      <c r="P458" s="220"/>
      <c r="Q458" s="220"/>
      <c r="R458" s="220"/>
      <c r="S458" s="220"/>
      <c r="T458" s="221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T458" s="222" t="s">
        <v>121</v>
      </c>
      <c r="AU458" s="222" t="s">
        <v>80</v>
      </c>
      <c r="AV458" s="12" t="s">
        <v>82</v>
      </c>
      <c r="AW458" s="12" t="s">
        <v>33</v>
      </c>
      <c r="AX458" s="12" t="s">
        <v>72</v>
      </c>
      <c r="AY458" s="222" t="s">
        <v>113</v>
      </c>
    </row>
    <row r="459" s="13" customFormat="1">
      <c r="A459" s="13"/>
      <c r="B459" s="223"/>
      <c r="C459" s="224"/>
      <c r="D459" s="213" t="s">
        <v>121</v>
      </c>
      <c r="E459" s="225" t="s">
        <v>21</v>
      </c>
      <c r="F459" s="226" t="s">
        <v>241</v>
      </c>
      <c r="G459" s="224"/>
      <c r="H459" s="225" t="s">
        <v>21</v>
      </c>
      <c r="I459" s="227"/>
      <c r="J459" s="224"/>
      <c r="K459" s="224"/>
      <c r="L459" s="228"/>
      <c r="M459" s="229"/>
      <c r="N459" s="230"/>
      <c r="O459" s="230"/>
      <c r="P459" s="230"/>
      <c r="Q459" s="230"/>
      <c r="R459" s="230"/>
      <c r="S459" s="230"/>
      <c r="T459" s="23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2" t="s">
        <v>121</v>
      </c>
      <c r="AU459" s="232" t="s">
        <v>80</v>
      </c>
      <c r="AV459" s="13" t="s">
        <v>80</v>
      </c>
      <c r="AW459" s="13" t="s">
        <v>33</v>
      </c>
      <c r="AX459" s="13" t="s">
        <v>72</v>
      </c>
      <c r="AY459" s="232" t="s">
        <v>113</v>
      </c>
    </row>
    <row r="460" s="14" customFormat="1">
      <c r="A460" s="14"/>
      <c r="B460" s="233"/>
      <c r="C460" s="234"/>
      <c r="D460" s="213" t="s">
        <v>121</v>
      </c>
      <c r="E460" s="235" t="s">
        <v>21</v>
      </c>
      <c r="F460" s="236" t="s">
        <v>128</v>
      </c>
      <c r="G460" s="234"/>
      <c r="H460" s="237">
        <v>13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3" t="s">
        <v>121</v>
      </c>
      <c r="AU460" s="243" t="s">
        <v>80</v>
      </c>
      <c r="AV460" s="14" t="s">
        <v>119</v>
      </c>
      <c r="AW460" s="14" t="s">
        <v>33</v>
      </c>
      <c r="AX460" s="14" t="s">
        <v>80</v>
      </c>
      <c r="AY460" s="243" t="s">
        <v>113</v>
      </c>
    </row>
    <row r="461" s="2" customFormat="1" ht="24.15" customHeight="1">
      <c r="A461" s="40"/>
      <c r="B461" s="41"/>
      <c r="C461" s="198" t="s">
        <v>403</v>
      </c>
      <c r="D461" s="198" t="s">
        <v>114</v>
      </c>
      <c r="E461" s="199" t="s">
        <v>404</v>
      </c>
      <c r="F461" s="200" t="s">
        <v>405</v>
      </c>
      <c r="G461" s="201" t="s">
        <v>117</v>
      </c>
      <c r="H461" s="202">
        <v>13</v>
      </c>
      <c r="I461" s="203"/>
      <c r="J461" s="204">
        <f>ROUND(I461*H461,2)</f>
        <v>0</v>
      </c>
      <c r="K461" s="200" t="s">
        <v>118</v>
      </c>
      <c r="L461" s="46"/>
      <c r="M461" s="205" t="s">
        <v>21</v>
      </c>
      <c r="N461" s="206" t="s">
        <v>43</v>
      </c>
      <c r="O461" s="86"/>
      <c r="P461" s="207">
        <f>O461*H461</f>
        <v>0</v>
      </c>
      <c r="Q461" s="207">
        <v>0</v>
      </c>
      <c r="R461" s="207">
        <f>Q461*H461</f>
        <v>0</v>
      </c>
      <c r="S461" s="207">
        <v>0</v>
      </c>
      <c r="T461" s="208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09" t="s">
        <v>136</v>
      </c>
      <c r="AT461" s="209" t="s">
        <v>114</v>
      </c>
      <c r="AU461" s="209" t="s">
        <v>80</v>
      </c>
      <c r="AY461" s="19" t="s">
        <v>113</v>
      </c>
      <c r="BE461" s="210">
        <f>IF(N461="základní",J461,0)</f>
        <v>0</v>
      </c>
      <c r="BF461" s="210">
        <f>IF(N461="snížená",J461,0)</f>
        <v>0</v>
      </c>
      <c r="BG461" s="210">
        <f>IF(N461="zákl. přenesená",J461,0)</f>
        <v>0</v>
      </c>
      <c r="BH461" s="210">
        <f>IF(N461="sníž. přenesená",J461,0)</f>
        <v>0</v>
      </c>
      <c r="BI461" s="210">
        <f>IF(N461="nulová",J461,0)</f>
        <v>0</v>
      </c>
      <c r="BJ461" s="19" t="s">
        <v>80</v>
      </c>
      <c r="BK461" s="210">
        <f>ROUND(I461*H461,2)</f>
        <v>0</v>
      </c>
      <c r="BL461" s="19" t="s">
        <v>136</v>
      </c>
      <c r="BM461" s="209" t="s">
        <v>406</v>
      </c>
    </row>
    <row r="462" s="12" customFormat="1">
      <c r="A462" s="12"/>
      <c r="B462" s="211"/>
      <c r="C462" s="212"/>
      <c r="D462" s="213" t="s">
        <v>121</v>
      </c>
      <c r="E462" s="214" t="s">
        <v>21</v>
      </c>
      <c r="F462" s="215" t="s">
        <v>82</v>
      </c>
      <c r="G462" s="212"/>
      <c r="H462" s="216">
        <v>2</v>
      </c>
      <c r="I462" s="217"/>
      <c r="J462" s="212"/>
      <c r="K462" s="212"/>
      <c r="L462" s="218"/>
      <c r="M462" s="219"/>
      <c r="N462" s="220"/>
      <c r="O462" s="220"/>
      <c r="P462" s="220"/>
      <c r="Q462" s="220"/>
      <c r="R462" s="220"/>
      <c r="S462" s="220"/>
      <c r="T462" s="221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T462" s="222" t="s">
        <v>121</v>
      </c>
      <c r="AU462" s="222" t="s">
        <v>80</v>
      </c>
      <c r="AV462" s="12" t="s">
        <v>82</v>
      </c>
      <c r="AW462" s="12" t="s">
        <v>33</v>
      </c>
      <c r="AX462" s="12" t="s">
        <v>72</v>
      </c>
      <c r="AY462" s="222" t="s">
        <v>113</v>
      </c>
    </row>
    <row r="463" s="13" customFormat="1">
      <c r="A463" s="13"/>
      <c r="B463" s="223"/>
      <c r="C463" s="224"/>
      <c r="D463" s="213" t="s">
        <v>121</v>
      </c>
      <c r="E463" s="225" t="s">
        <v>21</v>
      </c>
      <c r="F463" s="226" t="s">
        <v>125</v>
      </c>
      <c r="G463" s="224"/>
      <c r="H463" s="225" t="s">
        <v>21</v>
      </c>
      <c r="I463" s="227"/>
      <c r="J463" s="224"/>
      <c r="K463" s="224"/>
      <c r="L463" s="228"/>
      <c r="M463" s="229"/>
      <c r="N463" s="230"/>
      <c r="O463" s="230"/>
      <c r="P463" s="230"/>
      <c r="Q463" s="230"/>
      <c r="R463" s="230"/>
      <c r="S463" s="230"/>
      <c r="T463" s="23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2" t="s">
        <v>121</v>
      </c>
      <c r="AU463" s="232" t="s">
        <v>80</v>
      </c>
      <c r="AV463" s="13" t="s">
        <v>80</v>
      </c>
      <c r="AW463" s="13" t="s">
        <v>33</v>
      </c>
      <c r="AX463" s="13" t="s">
        <v>72</v>
      </c>
      <c r="AY463" s="232" t="s">
        <v>113</v>
      </c>
    </row>
    <row r="464" s="12" customFormat="1">
      <c r="A464" s="12"/>
      <c r="B464" s="211"/>
      <c r="C464" s="212"/>
      <c r="D464" s="213" t="s">
        <v>121</v>
      </c>
      <c r="E464" s="214" t="s">
        <v>21</v>
      </c>
      <c r="F464" s="215" t="s">
        <v>146</v>
      </c>
      <c r="G464" s="212"/>
      <c r="H464" s="216">
        <v>6</v>
      </c>
      <c r="I464" s="217"/>
      <c r="J464" s="212"/>
      <c r="K464" s="212"/>
      <c r="L464" s="218"/>
      <c r="M464" s="219"/>
      <c r="N464" s="220"/>
      <c r="O464" s="220"/>
      <c r="P464" s="220"/>
      <c r="Q464" s="220"/>
      <c r="R464" s="220"/>
      <c r="S464" s="220"/>
      <c r="T464" s="221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T464" s="222" t="s">
        <v>121</v>
      </c>
      <c r="AU464" s="222" t="s">
        <v>80</v>
      </c>
      <c r="AV464" s="12" t="s">
        <v>82</v>
      </c>
      <c r="AW464" s="12" t="s">
        <v>33</v>
      </c>
      <c r="AX464" s="12" t="s">
        <v>72</v>
      </c>
      <c r="AY464" s="222" t="s">
        <v>113</v>
      </c>
    </row>
    <row r="465" s="13" customFormat="1">
      <c r="A465" s="13"/>
      <c r="B465" s="223"/>
      <c r="C465" s="224"/>
      <c r="D465" s="213" t="s">
        <v>121</v>
      </c>
      <c r="E465" s="225" t="s">
        <v>21</v>
      </c>
      <c r="F465" s="226" t="s">
        <v>179</v>
      </c>
      <c r="G465" s="224"/>
      <c r="H465" s="225" t="s">
        <v>21</v>
      </c>
      <c r="I465" s="227"/>
      <c r="J465" s="224"/>
      <c r="K465" s="224"/>
      <c r="L465" s="228"/>
      <c r="M465" s="229"/>
      <c r="N465" s="230"/>
      <c r="O465" s="230"/>
      <c r="P465" s="230"/>
      <c r="Q465" s="230"/>
      <c r="R465" s="230"/>
      <c r="S465" s="230"/>
      <c r="T465" s="23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2" t="s">
        <v>121</v>
      </c>
      <c r="AU465" s="232" t="s">
        <v>80</v>
      </c>
      <c r="AV465" s="13" t="s">
        <v>80</v>
      </c>
      <c r="AW465" s="13" t="s">
        <v>33</v>
      </c>
      <c r="AX465" s="13" t="s">
        <v>72</v>
      </c>
      <c r="AY465" s="232" t="s">
        <v>113</v>
      </c>
    </row>
    <row r="466" s="12" customFormat="1">
      <c r="A466" s="12"/>
      <c r="B466" s="211"/>
      <c r="C466" s="212"/>
      <c r="D466" s="213" t="s">
        <v>121</v>
      </c>
      <c r="E466" s="214" t="s">
        <v>21</v>
      </c>
      <c r="F466" s="215" t="s">
        <v>142</v>
      </c>
      <c r="G466" s="212"/>
      <c r="H466" s="216">
        <v>5</v>
      </c>
      <c r="I466" s="217"/>
      <c r="J466" s="212"/>
      <c r="K466" s="212"/>
      <c r="L466" s="218"/>
      <c r="M466" s="219"/>
      <c r="N466" s="220"/>
      <c r="O466" s="220"/>
      <c r="P466" s="220"/>
      <c r="Q466" s="220"/>
      <c r="R466" s="220"/>
      <c r="S466" s="220"/>
      <c r="T466" s="221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T466" s="222" t="s">
        <v>121</v>
      </c>
      <c r="AU466" s="222" t="s">
        <v>80</v>
      </c>
      <c r="AV466" s="12" t="s">
        <v>82</v>
      </c>
      <c r="AW466" s="12" t="s">
        <v>33</v>
      </c>
      <c r="AX466" s="12" t="s">
        <v>72</v>
      </c>
      <c r="AY466" s="222" t="s">
        <v>113</v>
      </c>
    </row>
    <row r="467" s="13" customFormat="1">
      <c r="A467" s="13"/>
      <c r="B467" s="223"/>
      <c r="C467" s="224"/>
      <c r="D467" s="213" t="s">
        <v>121</v>
      </c>
      <c r="E467" s="225" t="s">
        <v>21</v>
      </c>
      <c r="F467" s="226" t="s">
        <v>241</v>
      </c>
      <c r="G467" s="224"/>
      <c r="H467" s="225" t="s">
        <v>21</v>
      </c>
      <c r="I467" s="227"/>
      <c r="J467" s="224"/>
      <c r="K467" s="224"/>
      <c r="L467" s="228"/>
      <c r="M467" s="229"/>
      <c r="N467" s="230"/>
      <c r="O467" s="230"/>
      <c r="P467" s="230"/>
      <c r="Q467" s="230"/>
      <c r="R467" s="230"/>
      <c r="S467" s="230"/>
      <c r="T467" s="23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2" t="s">
        <v>121</v>
      </c>
      <c r="AU467" s="232" t="s">
        <v>80</v>
      </c>
      <c r="AV467" s="13" t="s">
        <v>80</v>
      </c>
      <c r="AW467" s="13" t="s">
        <v>33</v>
      </c>
      <c r="AX467" s="13" t="s">
        <v>72</v>
      </c>
      <c r="AY467" s="232" t="s">
        <v>113</v>
      </c>
    </row>
    <row r="468" s="14" customFormat="1">
      <c r="A468" s="14"/>
      <c r="B468" s="233"/>
      <c r="C468" s="234"/>
      <c r="D468" s="213" t="s">
        <v>121</v>
      </c>
      <c r="E468" s="235" t="s">
        <v>21</v>
      </c>
      <c r="F468" s="236" t="s">
        <v>128</v>
      </c>
      <c r="G468" s="234"/>
      <c r="H468" s="237">
        <v>13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3" t="s">
        <v>121</v>
      </c>
      <c r="AU468" s="243" t="s">
        <v>80</v>
      </c>
      <c r="AV468" s="14" t="s">
        <v>119</v>
      </c>
      <c r="AW468" s="14" t="s">
        <v>33</v>
      </c>
      <c r="AX468" s="14" t="s">
        <v>80</v>
      </c>
      <c r="AY468" s="243" t="s">
        <v>113</v>
      </c>
    </row>
    <row r="469" s="2" customFormat="1" ht="24.15" customHeight="1">
      <c r="A469" s="40"/>
      <c r="B469" s="41"/>
      <c r="C469" s="198" t="s">
        <v>407</v>
      </c>
      <c r="D469" s="198" t="s">
        <v>114</v>
      </c>
      <c r="E469" s="199" t="s">
        <v>408</v>
      </c>
      <c r="F469" s="200" t="s">
        <v>409</v>
      </c>
      <c r="G469" s="201" t="s">
        <v>117</v>
      </c>
      <c r="H469" s="202">
        <v>20</v>
      </c>
      <c r="I469" s="203"/>
      <c r="J469" s="204">
        <f>ROUND(I469*H469,2)</f>
        <v>0</v>
      </c>
      <c r="K469" s="200" t="s">
        <v>118</v>
      </c>
      <c r="L469" s="46"/>
      <c r="M469" s="205" t="s">
        <v>21</v>
      </c>
      <c r="N469" s="206" t="s">
        <v>43</v>
      </c>
      <c r="O469" s="86"/>
      <c r="P469" s="207">
        <f>O469*H469</f>
        <v>0</v>
      </c>
      <c r="Q469" s="207">
        <v>0</v>
      </c>
      <c r="R469" s="207">
        <f>Q469*H469</f>
        <v>0</v>
      </c>
      <c r="S469" s="207">
        <v>0</v>
      </c>
      <c r="T469" s="208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09" t="s">
        <v>119</v>
      </c>
      <c r="AT469" s="209" t="s">
        <v>114</v>
      </c>
      <c r="AU469" s="209" t="s">
        <v>80</v>
      </c>
      <c r="AY469" s="19" t="s">
        <v>113</v>
      </c>
      <c r="BE469" s="210">
        <f>IF(N469="základní",J469,0)</f>
        <v>0</v>
      </c>
      <c r="BF469" s="210">
        <f>IF(N469="snížená",J469,0)</f>
        <v>0</v>
      </c>
      <c r="BG469" s="210">
        <f>IF(N469="zákl. přenesená",J469,0)</f>
        <v>0</v>
      </c>
      <c r="BH469" s="210">
        <f>IF(N469="sníž. přenesená",J469,0)</f>
        <v>0</v>
      </c>
      <c r="BI469" s="210">
        <f>IF(N469="nulová",J469,0)</f>
        <v>0</v>
      </c>
      <c r="BJ469" s="19" t="s">
        <v>80</v>
      </c>
      <c r="BK469" s="210">
        <f>ROUND(I469*H469,2)</f>
        <v>0</v>
      </c>
      <c r="BL469" s="19" t="s">
        <v>119</v>
      </c>
      <c r="BM469" s="209" t="s">
        <v>410</v>
      </c>
    </row>
    <row r="470" s="12" customFormat="1">
      <c r="A470" s="12"/>
      <c r="B470" s="211"/>
      <c r="C470" s="212"/>
      <c r="D470" s="213" t="s">
        <v>121</v>
      </c>
      <c r="E470" s="214" t="s">
        <v>21</v>
      </c>
      <c r="F470" s="215" t="s">
        <v>175</v>
      </c>
      <c r="G470" s="212"/>
      <c r="H470" s="216">
        <v>15</v>
      </c>
      <c r="I470" s="217"/>
      <c r="J470" s="212"/>
      <c r="K470" s="212"/>
      <c r="L470" s="218"/>
      <c r="M470" s="219"/>
      <c r="N470" s="220"/>
      <c r="O470" s="220"/>
      <c r="P470" s="220"/>
      <c r="Q470" s="220"/>
      <c r="R470" s="220"/>
      <c r="S470" s="220"/>
      <c r="T470" s="221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T470" s="222" t="s">
        <v>121</v>
      </c>
      <c r="AU470" s="222" t="s">
        <v>80</v>
      </c>
      <c r="AV470" s="12" t="s">
        <v>82</v>
      </c>
      <c r="AW470" s="12" t="s">
        <v>33</v>
      </c>
      <c r="AX470" s="12" t="s">
        <v>72</v>
      </c>
      <c r="AY470" s="222" t="s">
        <v>113</v>
      </c>
    </row>
    <row r="471" s="13" customFormat="1">
      <c r="A471" s="13"/>
      <c r="B471" s="223"/>
      <c r="C471" s="224"/>
      <c r="D471" s="213" t="s">
        <v>121</v>
      </c>
      <c r="E471" s="225" t="s">
        <v>21</v>
      </c>
      <c r="F471" s="226" t="s">
        <v>179</v>
      </c>
      <c r="G471" s="224"/>
      <c r="H471" s="225" t="s">
        <v>21</v>
      </c>
      <c r="I471" s="227"/>
      <c r="J471" s="224"/>
      <c r="K471" s="224"/>
      <c r="L471" s="228"/>
      <c r="M471" s="229"/>
      <c r="N471" s="230"/>
      <c r="O471" s="230"/>
      <c r="P471" s="230"/>
      <c r="Q471" s="230"/>
      <c r="R471" s="230"/>
      <c r="S471" s="230"/>
      <c r="T471" s="23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2" t="s">
        <v>121</v>
      </c>
      <c r="AU471" s="232" t="s">
        <v>80</v>
      </c>
      <c r="AV471" s="13" t="s">
        <v>80</v>
      </c>
      <c r="AW471" s="13" t="s">
        <v>33</v>
      </c>
      <c r="AX471" s="13" t="s">
        <v>72</v>
      </c>
      <c r="AY471" s="232" t="s">
        <v>113</v>
      </c>
    </row>
    <row r="472" s="12" customFormat="1">
      <c r="A472" s="12"/>
      <c r="B472" s="211"/>
      <c r="C472" s="212"/>
      <c r="D472" s="213" t="s">
        <v>121</v>
      </c>
      <c r="E472" s="214" t="s">
        <v>21</v>
      </c>
      <c r="F472" s="215" t="s">
        <v>142</v>
      </c>
      <c r="G472" s="212"/>
      <c r="H472" s="216">
        <v>5</v>
      </c>
      <c r="I472" s="217"/>
      <c r="J472" s="212"/>
      <c r="K472" s="212"/>
      <c r="L472" s="218"/>
      <c r="M472" s="219"/>
      <c r="N472" s="220"/>
      <c r="O472" s="220"/>
      <c r="P472" s="220"/>
      <c r="Q472" s="220"/>
      <c r="R472" s="220"/>
      <c r="S472" s="220"/>
      <c r="T472" s="221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T472" s="222" t="s">
        <v>121</v>
      </c>
      <c r="AU472" s="222" t="s">
        <v>80</v>
      </c>
      <c r="AV472" s="12" t="s">
        <v>82</v>
      </c>
      <c r="AW472" s="12" t="s">
        <v>33</v>
      </c>
      <c r="AX472" s="12" t="s">
        <v>72</v>
      </c>
      <c r="AY472" s="222" t="s">
        <v>113</v>
      </c>
    </row>
    <row r="473" s="13" customFormat="1">
      <c r="A473" s="13"/>
      <c r="B473" s="223"/>
      <c r="C473" s="224"/>
      <c r="D473" s="213" t="s">
        <v>121</v>
      </c>
      <c r="E473" s="225" t="s">
        <v>21</v>
      </c>
      <c r="F473" s="226" t="s">
        <v>241</v>
      </c>
      <c r="G473" s="224"/>
      <c r="H473" s="225" t="s">
        <v>21</v>
      </c>
      <c r="I473" s="227"/>
      <c r="J473" s="224"/>
      <c r="K473" s="224"/>
      <c r="L473" s="228"/>
      <c r="M473" s="229"/>
      <c r="N473" s="230"/>
      <c r="O473" s="230"/>
      <c r="P473" s="230"/>
      <c r="Q473" s="230"/>
      <c r="R473" s="230"/>
      <c r="S473" s="230"/>
      <c r="T473" s="23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2" t="s">
        <v>121</v>
      </c>
      <c r="AU473" s="232" t="s">
        <v>80</v>
      </c>
      <c r="AV473" s="13" t="s">
        <v>80</v>
      </c>
      <c r="AW473" s="13" t="s">
        <v>33</v>
      </c>
      <c r="AX473" s="13" t="s">
        <v>72</v>
      </c>
      <c r="AY473" s="232" t="s">
        <v>113</v>
      </c>
    </row>
    <row r="474" s="14" customFormat="1">
      <c r="A474" s="14"/>
      <c r="B474" s="233"/>
      <c r="C474" s="234"/>
      <c r="D474" s="213" t="s">
        <v>121</v>
      </c>
      <c r="E474" s="235" t="s">
        <v>21</v>
      </c>
      <c r="F474" s="236" t="s">
        <v>128</v>
      </c>
      <c r="G474" s="234"/>
      <c r="H474" s="237">
        <v>20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3" t="s">
        <v>121</v>
      </c>
      <c r="AU474" s="243" t="s">
        <v>80</v>
      </c>
      <c r="AV474" s="14" t="s">
        <v>119</v>
      </c>
      <c r="AW474" s="14" t="s">
        <v>33</v>
      </c>
      <c r="AX474" s="14" t="s">
        <v>80</v>
      </c>
      <c r="AY474" s="243" t="s">
        <v>113</v>
      </c>
    </row>
    <row r="475" s="2" customFormat="1" ht="24.15" customHeight="1">
      <c r="A475" s="40"/>
      <c r="B475" s="41"/>
      <c r="C475" s="198" t="s">
        <v>411</v>
      </c>
      <c r="D475" s="198" t="s">
        <v>114</v>
      </c>
      <c r="E475" s="199" t="s">
        <v>412</v>
      </c>
      <c r="F475" s="200" t="s">
        <v>413</v>
      </c>
      <c r="G475" s="201" t="s">
        <v>117</v>
      </c>
      <c r="H475" s="202">
        <v>20</v>
      </c>
      <c r="I475" s="203"/>
      <c r="J475" s="204">
        <f>ROUND(I475*H475,2)</f>
        <v>0</v>
      </c>
      <c r="K475" s="200" t="s">
        <v>118</v>
      </c>
      <c r="L475" s="46"/>
      <c r="M475" s="205" t="s">
        <v>21</v>
      </c>
      <c r="N475" s="206" t="s">
        <v>43</v>
      </c>
      <c r="O475" s="86"/>
      <c r="P475" s="207">
        <f>O475*H475</f>
        <v>0</v>
      </c>
      <c r="Q475" s="207">
        <v>0</v>
      </c>
      <c r="R475" s="207">
        <f>Q475*H475</f>
        <v>0</v>
      </c>
      <c r="S475" s="207">
        <v>0</v>
      </c>
      <c r="T475" s="208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09" t="s">
        <v>119</v>
      </c>
      <c r="AT475" s="209" t="s">
        <v>114</v>
      </c>
      <c r="AU475" s="209" t="s">
        <v>80</v>
      </c>
      <c r="AY475" s="19" t="s">
        <v>113</v>
      </c>
      <c r="BE475" s="210">
        <f>IF(N475="základní",J475,0)</f>
        <v>0</v>
      </c>
      <c r="BF475" s="210">
        <f>IF(N475="snížená",J475,0)</f>
        <v>0</v>
      </c>
      <c r="BG475" s="210">
        <f>IF(N475="zákl. přenesená",J475,0)</f>
        <v>0</v>
      </c>
      <c r="BH475" s="210">
        <f>IF(N475="sníž. přenesená",J475,0)</f>
        <v>0</v>
      </c>
      <c r="BI475" s="210">
        <f>IF(N475="nulová",J475,0)</f>
        <v>0</v>
      </c>
      <c r="BJ475" s="19" t="s">
        <v>80</v>
      </c>
      <c r="BK475" s="210">
        <f>ROUND(I475*H475,2)</f>
        <v>0</v>
      </c>
      <c r="BL475" s="19" t="s">
        <v>119</v>
      </c>
      <c r="BM475" s="209" t="s">
        <v>414</v>
      </c>
    </row>
    <row r="476" s="12" customFormat="1">
      <c r="A476" s="12"/>
      <c r="B476" s="211"/>
      <c r="C476" s="212"/>
      <c r="D476" s="213" t="s">
        <v>121</v>
      </c>
      <c r="E476" s="214" t="s">
        <v>21</v>
      </c>
      <c r="F476" s="215" t="s">
        <v>175</v>
      </c>
      <c r="G476" s="212"/>
      <c r="H476" s="216">
        <v>15</v>
      </c>
      <c r="I476" s="217"/>
      <c r="J476" s="212"/>
      <c r="K476" s="212"/>
      <c r="L476" s="218"/>
      <c r="M476" s="219"/>
      <c r="N476" s="220"/>
      <c r="O476" s="220"/>
      <c r="P476" s="220"/>
      <c r="Q476" s="220"/>
      <c r="R476" s="220"/>
      <c r="S476" s="220"/>
      <c r="T476" s="221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T476" s="222" t="s">
        <v>121</v>
      </c>
      <c r="AU476" s="222" t="s">
        <v>80</v>
      </c>
      <c r="AV476" s="12" t="s">
        <v>82</v>
      </c>
      <c r="AW476" s="12" t="s">
        <v>33</v>
      </c>
      <c r="AX476" s="12" t="s">
        <v>72</v>
      </c>
      <c r="AY476" s="222" t="s">
        <v>113</v>
      </c>
    </row>
    <row r="477" s="13" customFormat="1">
      <c r="A477" s="13"/>
      <c r="B477" s="223"/>
      <c r="C477" s="224"/>
      <c r="D477" s="213" t="s">
        <v>121</v>
      </c>
      <c r="E477" s="225" t="s">
        <v>21</v>
      </c>
      <c r="F477" s="226" t="s">
        <v>179</v>
      </c>
      <c r="G477" s="224"/>
      <c r="H477" s="225" t="s">
        <v>21</v>
      </c>
      <c r="I477" s="227"/>
      <c r="J477" s="224"/>
      <c r="K477" s="224"/>
      <c r="L477" s="228"/>
      <c r="M477" s="229"/>
      <c r="N477" s="230"/>
      <c r="O477" s="230"/>
      <c r="P477" s="230"/>
      <c r="Q477" s="230"/>
      <c r="R477" s="230"/>
      <c r="S477" s="230"/>
      <c r="T477" s="23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2" t="s">
        <v>121</v>
      </c>
      <c r="AU477" s="232" t="s">
        <v>80</v>
      </c>
      <c r="AV477" s="13" t="s">
        <v>80</v>
      </c>
      <c r="AW477" s="13" t="s">
        <v>33</v>
      </c>
      <c r="AX477" s="13" t="s">
        <v>72</v>
      </c>
      <c r="AY477" s="232" t="s">
        <v>113</v>
      </c>
    </row>
    <row r="478" s="12" customFormat="1">
      <c r="A478" s="12"/>
      <c r="B478" s="211"/>
      <c r="C478" s="212"/>
      <c r="D478" s="213" t="s">
        <v>121</v>
      </c>
      <c r="E478" s="214" t="s">
        <v>21</v>
      </c>
      <c r="F478" s="215" t="s">
        <v>142</v>
      </c>
      <c r="G478" s="212"/>
      <c r="H478" s="216">
        <v>5</v>
      </c>
      <c r="I478" s="217"/>
      <c r="J478" s="212"/>
      <c r="K478" s="212"/>
      <c r="L478" s="218"/>
      <c r="M478" s="219"/>
      <c r="N478" s="220"/>
      <c r="O478" s="220"/>
      <c r="P478" s="220"/>
      <c r="Q478" s="220"/>
      <c r="R478" s="220"/>
      <c r="S478" s="220"/>
      <c r="T478" s="221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T478" s="222" t="s">
        <v>121</v>
      </c>
      <c r="AU478" s="222" t="s">
        <v>80</v>
      </c>
      <c r="AV478" s="12" t="s">
        <v>82</v>
      </c>
      <c r="AW478" s="12" t="s">
        <v>33</v>
      </c>
      <c r="AX478" s="12" t="s">
        <v>72</v>
      </c>
      <c r="AY478" s="222" t="s">
        <v>113</v>
      </c>
    </row>
    <row r="479" s="13" customFormat="1">
      <c r="A479" s="13"/>
      <c r="B479" s="223"/>
      <c r="C479" s="224"/>
      <c r="D479" s="213" t="s">
        <v>121</v>
      </c>
      <c r="E479" s="225" t="s">
        <v>21</v>
      </c>
      <c r="F479" s="226" t="s">
        <v>241</v>
      </c>
      <c r="G479" s="224"/>
      <c r="H479" s="225" t="s">
        <v>21</v>
      </c>
      <c r="I479" s="227"/>
      <c r="J479" s="224"/>
      <c r="K479" s="224"/>
      <c r="L479" s="228"/>
      <c r="M479" s="229"/>
      <c r="N479" s="230"/>
      <c r="O479" s="230"/>
      <c r="P479" s="230"/>
      <c r="Q479" s="230"/>
      <c r="R479" s="230"/>
      <c r="S479" s="230"/>
      <c r="T479" s="23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2" t="s">
        <v>121</v>
      </c>
      <c r="AU479" s="232" t="s">
        <v>80</v>
      </c>
      <c r="AV479" s="13" t="s">
        <v>80</v>
      </c>
      <c r="AW479" s="13" t="s">
        <v>33</v>
      </c>
      <c r="AX479" s="13" t="s">
        <v>72</v>
      </c>
      <c r="AY479" s="232" t="s">
        <v>113</v>
      </c>
    </row>
    <row r="480" s="14" customFormat="1">
      <c r="A480" s="14"/>
      <c r="B480" s="233"/>
      <c r="C480" s="234"/>
      <c r="D480" s="213" t="s">
        <v>121</v>
      </c>
      <c r="E480" s="235" t="s">
        <v>21</v>
      </c>
      <c r="F480" s="236" t="s">
        <v>128</v>
      </c>
      <c r="G480" s="234"/>
      <c r="H480" s="237">
        <v>20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3" t="s">
        <v>121</v>
      </c>
      <c r="AU480" s="243" t="s">
        <v>80</v>
      </c>
      <c r="AV480" s="14" t="s">
        <v>119</v>
      </c>
      <c r="AW480" s="14" t="s">
        <v>33</v>
      </c>
      <c r="AX480" s="14" t="s">
        <v>80</v>
      </c>
      <c r="AY480" s="243" t="s">
        <v>113</v>
      </c>
    </row>
    <row r="481" s="2" customFormat="1" ht="78" customHeight="1">
      <c r="A481" s="40"/>
      <c r="B481" s="41"/>
      <c r="C481" s="198" t="s">
        <v>415</v>
      </c>
      <c r="D481" s="198" t="s">
        <v>114</v>
      </c>
      <c r="E481" s="199" t="s">
        <v>416</v>
      </c>
      <c r="F481" s="200" t="s">
        <v>417</v>
      </c>
      <c r="G481" s="201" t="s">
        <v>117</v>
      </c>
      <c r="H481" s="202">
        <v>20</v>
      </c>
      <c r="I481" s="203"/>
      <c r="J481" s="204">
        <f>ROUND(I481*H481,2)</f>
        <v>0</v>
      </c>
      <c r="K481" s="200" t="s">
        <v>118</v>
      </c>
      <c r="L481" s="46"/>
      <c r="M481" s="205" t="s">
        <v>21</v>
      </c>
      <c r="N481" s="206" t="s">
        <v>43</v>
      </c>
      <c r="O481" s="86"/>
      <c r="P481" s="207">
        <f>O481*H481</f>
        <v>0</v>
      </c>
      <c r="Q481" s="207">
        <v>0</v>
      </c>
      <c r="R481" s="207">
        <f>Q481*H481</f>
        <v>0</v>
      </c>
      <c r="S481" s="207">
        <v>0</v>
      </c>
      <c r="T481" s="208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09" t="s">
        <v>119</v>
      </c>
      <c r="AT481" s="209" t="s">
        <v>114</v>
      </c>
      <c r="AU481" s="209" t="s">
        <v>80</v>
      </c>
      <c r="AY481" s="19" t="s">
        <v>113</v>
      </c>
      <c r="BE481" s="210">
        <f>IF(N481="základní",J481,0)</f>
        <v>0</v>
      </c>
      <c r="BF481" s="210">
        <f>IF(N481="snížená",J481,0)</f>
        <v>0</v>
      </c>
      <c r="BG481" s="210">
        <f>IF(N481="zákl. přenesená",J481,0)</f>
        <v>0</v>
      </c>
      <c r="BH481" s="210">
        <f>IF(N481="sníž. přenesená",J481,0)</f>
        <v>0</v>
      </c>
      <c r="BI481" s="210">
        <f>IF(N481="nulová",J481,0)</f>
        <v>0</v>
      </c>
      <c r="BJ481" s="19" t="s">
        <v>80</v>
      </c>
      <c r="BK481" s="210">
        <f>ROUND(I481*H481,2)</f>
        <v>0</v>
      </c>
      <c r="BL481" s="19" t="s">
        <v>119</v>
      </c>
      <c r="BM481" s="209" t="s">
        <v>418</v>
      </c>
    </row>
    <row r="482" s="2" customFormat="1" ht="76.35" customHeight="1">
      <c r="A482" s="40"/>
      <c r="B482" s="41"/>
      <c r="C482" s="198" t="s">
        <v>419</v>
      </c>
      <c r="D482" s="198" t="s">
        <v>114</v>
      </c>
      <c r="E482" s="199" t="s">
        <v>420</v>
      </c>
      <c r="F482" s="200" t="s">
        <v>421</v>
      </c>
      <c r="G482" s="201" t="s">
        <v>117</v>
      </c>
      <c r="H482" s="202">
        <v>20</v>
      </c>
      <c r="I482" s="203"/>
      <c r="J482" s="204">
        <f>ROUND(I482*H482,2)</f>
        <v>0</v>
      </c>
      <c r="K482" s="200" t="s">
        <v>118</v>
      </c>
      <c r="L482" s="46"/>
      <c r="M482" s="205" t="s">
        <v>21</v>
      </c>
      <c r="N482" s="206" t="s">
        <v>43</v>
      </c>
      <c r="O482" s="86"/>
      <c r="P482" s="207">
        <f>O482*H482</f>
        <v>0</v>
      </c>
      <c r="Q482" s="207">
        <v>0</v>
      </c>
      <c r="R482" s="207">
        <f>Q482*H482</f>
        <v>0</v>
      </c>
      <c r="S482" s="207">
        <v>0</v>
      </c>
      <c r="T482" s="208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09" t="s">
        <v>119</v>
      </c>
      <c r="AT482" s="209" t="s">
        <v>114</v>
      </c>
      <c r="AU482" s="209" t="s">
        <v>80</v>
      </c>
      <c r="AY482" s="19" t="s">
        <v>113</v>
      </c>
      <c r="BE482" s="210">
        <f>IF(N482="základní",J482,0)</f>
        <v>0</v>
      </c>
      <c r="BF482" s="210">
        <f>IF(N482="snížená",J482,0)</f>
        <v>0</v>
      </c>
      <c r="BG482" s="210">
        <f>IF(N482="zákl. přenesená",J482,0)</f>
        <v>0</v>
      </c>
      <c r="BH482" s="210">
        <f>IF(N482="sníž. přenesená",J482,0)</f>
        <v>0</v>
      </c>
      <c r="BI482" s="210">
        <f>IF(N482="nulová",J482,0)</f>
        <v>0</v>
      </c>
      <c r="BJ482" s="19" t="s">
        <v>80</v>
      </c>
      <c r="BK482" s="210">
        <f>ROUND(I482*H482,2)</f>
        <v>0</v>
      </c>
      <c r="BL482" s="19" t="s">
        <v>119</v>
      </c>
      <c r="BM482" s="209" t="s">
        <v>422</v>
      </c>
    </row>
    <row r="483" s="2" customFormat="1" ht="21.75" customHeight="1">
      <c r="A483" s="40"/>
      <c r="B483" s="41"/>
      <c r="C483" s="198" t="s">
        <v>423</v>
      </c>
      <c r="D483" s="198" t="s">
        <v>114</v>
      </c>
      <c r="E483" s="199" t="s">
        <v>424</v>
      </c>
      <c r="F483" s="200" t="s">
        <v>425</v>
      </c>
      <c r="G483" s="201" t="s">
        <v>117</v>
      </c>
      <c r="H483" s="202">
        <v>15</v>
      </c>
      <c r="I483" s="203"/>
      <c r="J483" s="204">
        <f>ROUND(I483*H483,2)</f>
        <v>0</v>
      </c>
      <c r="K483" s="200" t="s">
        <v>118</v>
      </c>
      <c r="L483" s="46"/>
      <c r="M483" s="205" t="s">
        <v>21</v>
      </c>
      <c r="N483" s="206" t="s">
        <v>43</v>
      </c>
      <c r="O483" s="86"/>
      <c r="P483" s="207">
        <f>O483*H483</f>
        <v>0</v>
      </c>
      <c r="Q483" s="207">
        <v>0</v>
      </c>
      <c r="R483" s="207">
        <f>Q483*H483</f>
        <v>0</v>
      </c>
      <c r="S483" s="207">
        <v>0</v>
      </c>
      <c r="T483" s="208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09" t="s">
        <v>119</v>
      </c>
      <c r="AT483" s="209" t="s">
        <v>114</v>
      </c>
      <c r="AU483" s="209" t="s">
        <v>80</v>
      </c>
      <c r="AY483" s="19" t="s">
        <v>113</v>
      </c>
      <c r="BE483" s="210">
        <f>IF(N483="základní",J483,0)</f>
        <v>0</v>
      </c>
      <c r="BF483" s="210">
        <f>IF(N483="snížená",J483,0)</f>
        <v>0</v>
      </c>
      <c r="BG483" s="210">
        <f>IF(N483="zákl. přenesená",J483,0)</f>
        <v>0</v>
      </c>
      <c r="BH483" s="210">
        <f>IF(N483="sníž. přenesená",J483,0)</f>
        <v>0</v>
      </c>
      <c r="BI483" s="210">
        <f>IF(N483="nulová",J483,0)</f>
        <v>0</v>
      </c>
      <c r="BJ483" s="19" t="s">
        <v>80</v>
      </c>
      <c r="BK483" s="210">
        <f>ROUND(I483*H483,2)</f>
        <v>0</v>
      </c>
      <c r="BL483" s="19" t="s">
        <v>119</v>
      </c>
      <c r="BM483" s="209" t="s">
        <v>426</v>
      </c>
    </row>
    <row r="484" s="2" customFormat="1" ht="16.5" customHeight="1">
      <c r="A484" s="40"/>
      <c r="B484" s="41"/>
      <c r="C484" s="198" t="s">
        <v>427</v>
      </c>
      <c r="D484" s="198" t="s">
        <v>114</v>
      </c>
      <c r="E484" s="199" t="s">
        <v>428</v>
      </c>
      <c r="F484" s="200" t="s">
        <v>429</v>
      </c>
      <c r="G484" s="201" t="s">
        <v>117</v>
      </c>
      <c r="H484" s="202">
        <v>15</v>
      </c>
      <c r="I484" s="203"/>
      <c r="J484" s="204">
        <f>ROUND(I484*H484,2)</f>
        <v>0</v>
      </c>
      <c r="K484" s="200" t="s">
        <v>118</v>
      </c>
      <c r="L484" s="46"/>
      <c r="M484" s="205" t="s">
        <v>21</v>
      </c>
      <c r="N484" s="206" t="s">
        <v>43</v>
      </c>
      <c r="O484" s="86"/>
      <c r="P484" s="207">
        <f>O484*H484</f>
        <v>0</v>
      </c>
      <c r="Q484" s="207">
        <v>0</v>
      </c>
      <c r="R484" s="207">
        <f>Q484*H484</f>
        <v>0</v>
      </c>
      <c r="S484" s="207">
        <v>0</v>
      </c>
      <c r="T484" s="208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09" t="s">
        <v>119</v>
      </c>
      <c r="AT484" s="209" t="s">
        <v>114</v>
      </c>
      <c r="AU484" s="209" t="s">
        <v>80</v>
      </c>
      <c r="AY484" s="19" t="s">
        <v>113</v>
      </c>
      <c r="BE484" s="210">
        <f>IF(N484="základní",J484,0)</f>
        <v>0</v>
      </c>
      <c r="BF484" s="210">
        <f>IF(N484="snížená",J484,0)</f>
        <v>0</v>
      </c>
      <c r="BG484" s="210">
        <f>IF(N484="zákl. přenesená",J484,0)</f>
        <v>0</v>
      </c>
      <c r="BH484" s="210">
        <f>IF(N484="sníž. přenesená",J484,0)</f>
        <v>0</v>
      </c>
      <c r="BI484" s="210">
        <f>IF(N484="nulová",J484,0)</f>
        <v>0</v>
      </c>
      <c r="BJ484" s="19" t="s">
        <v>80</v>
      </c>
      <c r="BK484" s="210">
        <f>ROUND(I484*H484,2)</f>
        <v>0</v>
      </c>
      <c r="BL484" s="19" t="s">
        <v>119</v>
      </c>
      <c r="BM484" s="209" t="s">
        <v>430</v>
      </c>
    </row>
    <row r="485" s="2" customFormat="1" ht="16.5" customHeight="1">
      <c r="A485" s="40"/>
      <c r="B485" s="41"/>
      <c r="C485" s="198" t="s">
        <v>431</v>
      </c>
      <c r="D485" s="198" t="s">
        <v>114</v>
      </c>
      <c r="E485" s="199" t="s">
        <v>432</v>
      </c>
      <c r="F485" s="200" t="s">
        <v>433</v>
      </c>
      <c r="G485" s="201" t="s">
        <v>117</v>
      </c>
      <c r="H485" s="202">
        <v>15</v>
      </c>
      <c r="I485" s="203"/>
      <c r="J485" s="204">
        <f>ROUND(I485*H485,2)</f>
        <v>0</v>
      </c>
      <c r="K485" s="200" t="s">
        <v>118</v>
      </c>
      <c r="L485" s="46"/>
      <c r="M485" s="205" t="s">
        <v>21</v>
      </c>
      <c r="N485" s="206" t="s">
        <v>43</v>
      </c>
      <c r="O485" s="86"/>
      <c r="P485" s="207">
        <f>O485*H485</f>
        <v>0</v>
      </c>
      <c r="Q485" s="207">
        <v>0</v>
      </c>
      <c r="R485" s="207">
        <f>Q485*H485</f>
        <v>0</v>
      </c>
      <c r="S485" s="207">
        <v>0</v>
      </c>
      <c r="T485" s="208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09" t="s">
        <v>119</v>
      </c>
      <c r="AT485" s="209" t="s">
        <v>114</v>
      </c>
      <c r="AU485" s="209" t="s">
        <v>80</v>
      </c>
      <c r="AY485" s="19" t="s">
        <v>113</v>
      </c>
      <c r="BE485" s="210">
        <f>IF(N485="základní",J485,0)</f>
        <v>0</v>
      </c>
      <c r="BF485" s="210">
        <f>IF(N485="snížená",J485,0)</f>
        <v>0</v>
      </c>
      <c r="BG485" s="210">
        <f>IF(N485="zákl. přenesená",J485,0)</f>
        <v>0</v>
      </c>
      <c r="BH485" s="210">
        <f>IF(N485="sníž. přenesená",J485,0)</f>
        <v>0</v>
      </c>
      <c r="BI485" s="210">
        <f>IF(N485="nulová",J485,0)</f>
        <v>0</v>
      </c>
      <c r="BJ485" s="19" t="s">
        <v>80</v>
      </c>
      <c r="BK485" s="210">
        <f>ROUND(I485*H485,2)</f>
        <v>0</v>
      </c>
      <c r="BL485" s="19" t="s">
        <v>119</v>
      </c>
      <c r="BM485" s="209" t="s">
        <v>434</v>
      </c>
    </row>
    <row r="486" s="2" customFormat="1" ht="76.35" customHeight="1">
      <c r="A486" s="40"/>
      <c r="B486" s="41"/>
      <c r="C486" s="198" t="s">
        <v>435</v>
      </c>
      <c r="D486" s="198" t="s">
        <v>114</v>
      </c>
      <c r="E486" s="199" t="s">
        <v>436</v>
      </c>
      <c r="F486" s="200" t="s">
        <v>437</v>
      </c>
      <c r="G486" s="201" t="s">
        <v>117</v>
      </c>
      <c r="H486" s="202">
        <v>15</v>
      </c>
      <c r="I486" s="203"/>
      <c r="J486" s="204">
        <f>ROUND(I486*H486,2)</f>
        <v>0</v>
      </c>
      <c r="K486" s="200" t="s">
        <v>118</v>
      </c>
      <c r="L486" s="46"/>
      <c r="M486" s="205" t="s">
        <v>21</v>
      </c>
      <c r="N486" s="206" t="s">
        <v>43</v>
      </c>
      <c r="O486" s="86"/>
      <c r="P486" s="207">
        <f>O486*H486</f>
        <v>0</v>
      </c>
      <c r="Q486" s="207">
        <v>0</v>
      </c>
      <c r="R486" s="207">
        <f>Q486*H486</f>
        <v>0</v>
      </c>
      <c r="S486" s="207">
        <v>0</v>
      </c>
      <c r="T486" s="208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09" t="s">
        <v>119</v>
      </c>
      <c r="AT486" s="209" t="s">
        <v>114</v>
      </c>
      <c r="AU486" s="209" t="s">
        <v>80</v>
      </c>
      <c r="AY486" s="19" t="s">
        <v>113</v>
      </c>
      <c r="BE486" s="210">
        <f>IF(N486="základní",J486,0)</f>
        <v>0</v>
      </c>
      <c r="BF486" s="210">
        <f>IF(N486="snížená",J486,0)</f>
        <v>0</v>
      </c>
      <c r="BG486" s="210">
        <f>IF(N486="zákl. přenesená",J486,0)</f>
        <v>0</v>
      </c>
      <c r="BH486" s="210">
        <f>IF(N486="sníž. přenesená",J486,0)</f>
        <v>0</v>
      </c>
      <c r="BI486" s="210">
        <f>IF(N486="nulová",J486,0)</f>
        <v>0</v>
      </c>
      <c r="BJ486" s="19" t="s">
        <v>80</v>
      </c>
      <c r="BK486" s="210">
        <f>ROUND(I486*H486,2)</f>
        <v>0</v>
      </c>
      <c r="BL486" s="19" t="s">
        <v>119</v>
      </c>
      <c r="BM486" s="209" t="s">
        <v>438</v>
      </c>
    </row>
    <row r="487" s="2" customFormat="1" ht="16.5" customHeight="1">
      <c r="A487" s="40"/>
      <c r="B487" s="41"/>
      <c r="C487" s="198" t="s">
        <v>439</v>
      </c>
      <c r="D487" s="198" t="s">
        <v>114</v>
      </c>
      <c r="E487" s="199" t="s">
        <v>440</v>
      </c>
      <c r="F487" s="200" t="s">
        <v>441</v>
      </c>
      <c r="G487" s="201" t="s">
        <v>117</v>
      </c>
      <c r="H487" s="202">
        <v>15</v>
      </c>
      <c r="I487" s="203"/>
      <c r="J487" s="204">
        <f>ROUND(I487*H487,2)</f>
        <v>0</v>
      </c>
      <c r="K487" s="200" t="s">
        <v>118</v>
      </c>
      <c r="L487" s="46"/>
      <c r="M487" s="205" t="s">
        <v>21</v>
      </c>
      <c r="N487" s="206" t="s">
        <v>43</v>
      </c>
      <c r="O487" s="86"/>
      <c r="P487" s="207">
        <f>O487*H487</f>
        <v>0</v>
      </c>
      <c r="Q487" s="207">
        <v>0</v>
      </c>
      <c r="R487" s="207">
        <f>Q487*H487</f>
        <v>0</v>
      </c>
      <c r="S487" s="207">
        <v>0</v>
      </c>
      <c r="T487" s="208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09" t="s">
        <v>119</v>
      </c>
      <c r="AT487" s="209" t="s">
        <v>114</v>
      </c>
      <c r="AU487" s="209" t="s">
        <v>80</v>
      </c>
      <c r="AY487" s="19" t="s">
        <v>113</v>
      </c>
      <c r="BE487" s="210">
        <f>IF(N487="základní",J487,0)</f>
        <v>0</v>
      </c>
      <c r="BF487" s="210">
        <f>IF(N487="snížená",J487,0)</f>
        <v>0</v>
      </c>
      <c r="BG487" s="210">
        <f>IF(N487="zákl. přenesená",J487,0)</f>
        <v>0</v>
      </c>
      <c r="BH487" s="210">
        <f>IF(N487="sníž. přenesená",J487,0)</f>
        <v>0</v>
      </c>
      <c r="BI487" s="210">
        <f>IF(N487="nulová",J487,0)</f>
        <v>0</v>
      </c>
      <c r="BJ487" s="19" t="s">
        <v>80</v>
      </c>
      <c r="BK487" s="210">
        <f>ROUND(I487*H487,2)</f>
        <v>0</v>
      </c>
      <c r="BL487" s="19" t="s">
        <v>119</v>
      </c>
      <c r="BM487" s="209" t="s">
        <v>442</v>
      </c>
    </row>
    <row r="488" s="2" customFormat="1" ht="16.5" customHeight="1">
      <c r="A488" s="40"/>
      <c r="B488" s="41"/>
      <c r="C488" s="198" t="s">
        <v>443</v>
      </c>
      <c r="D488" s="198" t="s">
        <v>114</v>
      </c>
      <c r="E488" s="199" t="s">
        <v>444</v>
      </c>
      <c r="F488" s="200" t="s">
        <v>445</v>
      </c>
      <c r="G488" s="201" t="s">
        <v>117</v>
      </c>
      <c r="H488" s="202">
        <v>15</v>
      </c>
      <c r="I488" s="203"/>
      <c r="J488" s="204">
        <f>ROUND(I488*H488,2)</f>
        <v>0</v>
      </c>
      <c r="K488" s="200" t="s">
        <v>118</v>
      </c>
      <c r="L488" s="46"/>
      <c r="M488" s="205" t="s">
        <v>21</v>
      </c>
      <c r="N488" s="206" t="s">
        <v>43</v>
      </c>
      <c r="O488" s="86"/>
      <c r="P488" s="207">
        <f>O488*H488</f>
        <v>0</v>
      </c>
      <c r="Q488" s="207">
        <v>0</v>
      </c>
      <c r="R488" s="207">
        <f>Q488*H488</f>
        <v>0</v>
      </c>
      <c r="S488" s="207">
        <v>0</v>
      </c>
      <c r="T488" s="208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09" t="s">
        <v>119</v>
      </c>
      <c r="AT488" s="209" t="s">
        <v>114</v>
      </c>
      <c r="AU488" s="209" t="s">
        <v>80</v>
      </c>
      <c r="AY488" s="19" t="s">
        <v>113</v>
      </c>
      <c r="BE488" s="210">
        <f>IF(N488="základní",J488,0)</f>
        <v>0</v>
      </c>
      <c r="BF488" s="210">
        <f>IF(N488="snížená",J488,0)</f>
        <v>0</v>
      </c>
      <c r="BG488" s="210">
        <f>IF(N488="zákl. přenesená",J488,0)</f>
        <v>0</v>
      </c>
      <c r="BH488" s="210">
        <f>IF(N488="sníž. přenesená",J488,0)</f>
        <v>0</v>
      </c>
      <c r="BI488" s="210">
        <f>IF(N488="nulová",J488,0)</f>
        <v>0</v>
      </c>
      <c r="BJ488" s="19" t="s">
        <v>80</v>
      </c>
      <c r="BK488" s="210">
        <f>ROUND(I488*H488,2)</f>
        <v>0</v>
      </c>
      <c r="BL488" s="19" t="s">
        <v>119</v>
      </c>
      <c r="BM488" s="209" t="s">
        <v>446</v>
      </c>
    </row>
    <row r="489" s="2" customFormat="1" ht="16.5" customHeight="1">
      <c r="A489" s="40"/>
      <c r="B489" s="41"/>
      <c r="C489" s="198" t="s">
        <v>447</v>
      </c>
      <c r="D489" s="198" t="s">
        <v>114</v>
      </c>
      <c r="E489" s="199" t="s">
        <v>448</v>
      </c>
      <c r="F489" s="200" t="s">
        <v>449</v>
      </c>
      <c r="G489" s="201" t="s">
        <v>117</v>
      </c>
      <c r="H489" s="202">
        <v>30</v>
      </c>
      <c r="I489" s="203"/>
      <c r="J489" s="204">
        <f>ROUND(I489*H489,2)</f>
        <v>0</v>
      </c>
      <c r="K489" s="200" t="s">
        <v>118</v>
      </c>
      <c r="L489" s="46"/>
      <c r="M489" s="205" t="s">
        <v>21</v>
      </c>
      <c r="N489" s="206" t="s">
        <v>43</v>
      </c>
      <c r="O489" s="86"/>
      <c r="P489" s="207">
        <f>O489*H489</f>
        <v>0</v>
      </c>
      <c r="Q489" s="207">
        <v>0</v>
      </c>
      <c r="R489" s="207">
        <f>Q489*H489</f>
        <v>0</v>
      </c>
      <c r="S489" s="207">
        <v>0</v>
      </c>
      <c r="T489" s="208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09" t="s">
        <v>119</v>
      </c>
      <c r="AT489" s="209" t="s">
        <v>114</v>
      </c>
      <c r="AU489" s="209" t="s">
        <v>80</v>
      </c>
      <c r="AY489" s="19" t="s">
        <v>113</v>
      </c>
      <c r="BE489" s="210">
        <f>IF(N489="základní",J489,0)</f>
        <v>0</v>
      </c>
      <c r="BF489" s="210">
        <f>IF(N489="snížená",J489,0)</f>
        <v>0</v>
      </c>
      <c r="BG489" s="210">
        <f>IF(N489="zákl. přenesená",J489,0)</f>
        <v>0</v>
      </c>
      <c r="BH489" s="210">
        <f>IF(N489="sníž. přenesená",J489,0)</f>
        <v>0</v>
      </c>
      <c r="BI489" s="210">
        <f>IF(N489="nulová",J489,0)</f>
        <v>0</v>
      </c>
      <c r="BJ489" s="19" t="s">
        <v>80</v>
      </c>
      <c r="BK489" s="210">
        <f>ROUND(I489*H489,2)</f>
        <v>0</v>
      </c>
      <c r="BL489" s="19" t="s">
        <v>119</v>
      </c>
      <c r="BM489" s="209" t="s">
        <v>450</v>
      </c>
    </row>
    <row r="490" s="2" customFormat="1" ht="16.5" customHeight="1">
      <c r="A490" s="40"/>
      <c r="B490" s="41"/>
      <c r="C490" s="198" t="s">
        <v>451</v>
      </c>
      <c r="D490" s="198" t="s">
        <v>114</v>
      </c>
      <c r="E490" s="199" t="s">
        <v>452</v>
      </c>
      <c r="F490" s="200" t="s">
        <v>453</v>
      </c>
      <c r="G490" s="201" t="s">
        <v>117</v>
      </c>
      <c r="H490" s="202">
        <v>30</v>
      </c>
      <c r="I490" s="203"/>
      <c r="J490" s="204">
        <f>ROUND(I490*H490,2)</f>
        <v>0</v>
      </c>
      <c r="K490" s="200" t="s">
        <v>118</v>
      </c>
      <c r="L490" s="46"/>
      <c r="M490" s="205" t="s">
        <v>21</v>
      </c>
      <c r="N490" s="206" t="s">
        <v>43</v>
      </c>
      <c r="O490" s="86"/>
      <c r="P490" s="207">
        <f>O490*H490</f>
        <v>0</v>
      </c>
      <c r="Q490" s="207">
        <v>0</v>
      </c>
      <c r="R490" s="207">
        <f>Q490*H490</f>
        <v>0</v>
      </c>
      <c r="S490" s="207">
        <v>0</v>
      </c>
      <c r="T490" s="208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09" t="s">
        <v>119</v>
      </c>
      <c r="AT490" s="209" t="s">
        <v>114</v>
      </c>
      <c r="AU490" s="209" t="s">
        <v>80</v>
      </c>
      <c r="AY490" s="19" t="s">
        <v>113</v>
      </c>
      <c r="BE490" s="210">
        <f>IF(N490="základní",J490,0)</f>
        <v>0</v>
      </c>
      <c r="BF490" s="210">
        <f>IF(N490="snížená",J490,0)</f>
        <v>0</v>
      </c>
      <c r="BG490" s="210">
        <f>IF(N490="zákl. přenesená",J490,0)</f>
        <v>0</v>
      </c>
      <c r="BH490" s="210">
        <f>IF(N490="sníž. přenesená",J490,0)</f>
        <v>0</v>
      </c>
      <c r="BI490" s="210">
        <f>IF(N490="nulová",J490,0)</f>
        <v>0</v>
      </c>
      <c r="BJ490" s="19" t="s">
        <v>80</v>
      </c>
      <c r="BK490" s="210">
        <f>ROUND(I490*H490,2)</f>
        <v>0</v>
      </c>
      <c r="BL490" s="19" t="s">
        <v>119</v>
      </c>
      <c r="BM490" s="209" t="s">
        <v>454</v>
      </c>
    </row>
    <row r="491" s="2" customFormat="1" ht="16.5" customHeight="1">
      <c r="A491" s="40"/>
      <c r="B491" s="41"/>
      <c r="C491" s="198" t="s">
        <v>455</v>
      </c>
      <c r="D491" s="198" t="s">
        <v>114</v>
      </c>
      <c r="E491" s="199" t="s">
        <v>456</v>
      </c>
      <c r="F491" s="200" t="s">
        <v>457</v>
      </c>
      <c r="G491" s="201" t="s">
        <v>117</v>
      </c>
      <c r="H491" s="202">
        <v>30</v>
      </c>
      <c r="I491" s="203"/>
      <c r="J491" s="204">
        <f>ROUND(I491*H491,2)</f>
        <v>0</v>
      </c>
      <c r="K491" s="200" t="s">
        <v>118</v>
      </c>
      <c r="L491" s="46"/>
      <c r="M491" s="205" t="s">
        <v>21</v>
      </c>
      <c r="N491" s="206" t="s">
        <v>43</v>
      </c>
      <c r="O491" s="86"/>
      <c r="P491" s="207">
        <f>O491*H491</f>
        <v>0</v>
      </c>
      <c r="Q491" s="207">
        <v>0</v>
      </c>
      <c r="R491" s="207">
        <f>Q491*H491</f>
        <v>0</v>
      </c>
      <c r="S491" s="207">
        <v>0</v>
      </c>
      <c r="T491" s="208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09" t="s">
        <v>119</v>
      </c>
      <c r="AT491" s="209" t="s">
        <v>114</v>
      </c>
      <c r="AU491" s="209" t="s">
        <v>80</v>
      </c>
      <c r="AY491" s="19" t="s">
        <v>113</v>
      </c>
      <c r="BE491" s="210">
        <f>IF(N491="základní",J491,0)</f>
        <v>0</v>
      </c>
      <c r="BF491" s="210">
        <f>IF(N491="snížená",J491,0)</f>
        <v>0</v>
      </c>
      <c r="BG491" s="210">
        <f>IF(N491="zákl. přenesená",J491,0)</f>
        <v>0</v>
      </c>
      <c r="BH491" s="210">
        <f>IF(N491="sníž. přenesená",J491,0)</f>
        <v>0</v>
      </c>
      <c r="BI491" s="210">
        <f>IF(N491="nulová",J491,0)</f>
        <v>0</v>
      </c>
      <c r="BJ491" s="19" t="s">
        <v>80</v>
      </c>
      <c r="BK491" s="210">
        <f>ROUND(I491*H491,2)</f>
        <v>0</v>
      </c>
      <c r="BL491" s="19" t="s">
        <v>119</v>
      </c>
      <c r="BM491" s="209" t="s">
        <v>458</v>
      </c>
    </row>
    <row r="492" s="2" customFormat="1" ht="16.5" customHeight="1">
      <c r="A492" s="40"/>
      <c r="B492" s="41"/>
      <c r="C492" s="198" t="s">
        <v>459</v>
      </c>
      <c r="D492" s="198" t="s">
        <v>114</v>
      </c>
      <c r="E492" s="199" t="s">
        <v>460</v>
      </c>
      <c r="F492" s="200" t="s">
        <v>461</v>
      </c>
      <c r="G492" s="201" t="s">
        <v>117</v>
      </c>
      <c r="H492" s="202">
        <v>30</v>
      </c>
      <c r="I492" s="203"/>
      <c r="J492" s="204">
        <f>ROUND(I492*H492,2)</f>
        <v>0</v>
      </c>
      <c r="K492" s="200" t="s">
        <v>118</v>
      </c>
      <c r="L492" s="46"/>
      <c r="M492" s="205" t="s">
        <v>21</v>
      </c>
      <c r="N492" s="206" t="s">
        <v>43</v>
      </c>
      <c r="O492" s="86"/>
      <c r="P492" s="207">
        <f>O492*H492</f>
        <v>0</v>
      </c>
      <c r="Q492" s="207">
        <v>0</v>
      </c>
      <c r="R492" s="207">
        <f>Q492*H492</f>
        <v>0</v>
      </c>
      <c r="S492" s="207">
        <v>0</v>
      </c>
      <c r="T492" s="208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09" t="s">
        <v>119</v>
      </c>
      <c r="AT492" s="209" t="s">
        <v>114</v>
      </c>
      <c r="AU492" s="209" t="s">
        <v>80</v>
      </c>
      <c r="AY492" s="19" t="s">
        <v>113</v>
      </c>
      <c r="BE492" s="210">
        <f>IF(N492="základní",J492,0)</f>
        <v>0</v>
      </c>
      <c r="BF492" s="210">
        <f>IF(N492="snížená",J492,0)</f>
        <v>0</v>
      </c>
      <c r="BG492" s="210">
        <f>IF(N492="zákl. přenesená",J492,0)</f>
        <v>0</v>
      </c>
      <c r="BH492" s="210">
        <f>IF(N492="sníž. přenesená",J492,0)</f>
        <v>0</v>
      </c>
      <c r="BI492" s="210">
        <f>IF(N492="nulová",J492,0)</f>
        <v>0</v>
      </c>
      <c r="BJ492" s="19" t="s">
        <v>80</v>
      </c>
      <c r="BK492" s="210">
        <f>ROUND(I492*H492,2)</f>
        <v>0</v>
      </c>
      <c r="BL492" s="19" t="s">
        <v>119</v>
      </c>
      <c r="BM492" s="209" t="s">
        <v>462</v>
      </c>
    </row>
    <row r="493" s="2" customFormat="1" ht="37.8" customHeight="1">
      <c r="A493" s="40"/>
      <c r="B493" s="41"/>
      <c r="C493" s="244" t="s">
        <v>463</v>
      </c>
      <c r="D493" s="244" t="s">
        <v>133</v>
      </c>
      <c r="E493" s="245" t="s">
        <v>464</v>
      </c>
      <c r="F493" s="246" t="s">
        <v>465</v>
      </c>
      <c r="G493" s="247" t="s">
        <v>117</v>
      </c>
      <c r="H493" s="248">
        <v>30</v>
      </c>
      <c r="I493" s="249"/>
      <c r="J493" s="250">
        <f>ROUND(I493*H493,2)</f>
        <v>0</v>
      </c>
      <c r="K493" s="246" t="s">
        <v>118</v>
      </c>
      <c r="L493" s="251"/>
      <c r="M493" s="252" t="s">
        <v>21</v>
      </c>
      <c r="N493" s="253" t="s">
        <v>43</v>
      </c>
      <c r="O493" s="86"/>
      <c r="P493" s="207">
        <f>O493*H493</f>
        <v>0</v>
      </c>
      <c r="Q493" s="207">
        <v>0</v>
      </c>
      <c r="R493" s="207">
        <f>Q493*H493</f>
        <v>0</v>
      </c>
      <c r="S493" s="207">
        <v>0</v>
      </c>
      <c r="T493" s="208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09" t="s">
        <v>136</v>
      </c>
      <c r="AT493" s="209" t="s">
        <v>133</v>
      </c>
      <c r="AU493" s="209" t="s">
        <v>80</v>
      </c>
      <c r="AY493" s="19" t="s">
        <v>113</v>
      </c>
      <c r="BE493" s="210">
        <f>IF(N493="základní",J493,0)</f>
        <v>0</v>
      </c>
      <c r="BF493" s="210">
        <f>IF(N493="snížená",J493,0)</f>
        <v>0</v>
      </c>
      <c r="BG493" s="210">
        <f>IF(N493="zákl. přenesená",J493,0)</f>
        <v>0</v>
      </c>
      <c r="BH493" s="210">
        <f>IF(N493="sníž. přenesená",J493,0)</f>
        <v>0</v>
      </c>
      <c r="BI493" s="210">
        <f>IF(N493="nulová",J493,0)</f>
        <v>0</v>
      </c>
      <c r="BJ493" s="19" t="s">
        <v>80</v>
      </c>
      <c r="BK493" s="210">
        <f>ROUND(I493*H493,2)</f>
        <v>0</v>
      </c>
      <c r="BL493" s="19" t="s">
        <v>136</v>
      </c>
      <c r="BM493" s="209" t="s">
        <v>466</v>
      </c>
    </row>
    <row r="494" s="2" customFormat="1" ht="37.8" customHeight="1">
      <c r="A494" s="40"/>
      <c r="B494" s="41"/>
      <c r="C494" s="244" t="s">
        <v>467</v>
      </c>
      <c r="D494" s="244" t="s">
        <v>133</v>
      </c>
      <c r="E494" s="245" t="s">
        <v>468</v>
      </c>
      <c r="F494" s="246" t="s">
        <v>469</v>
      </c>
      <c r="G494" s="247" t="s">
        <v>117</v>
      </c>
      <c r="H494" s="248">
        <v>30</v>
      </c>
      <c r="I494" s="249"/>
      <c r="J494" s="250">
        <f>ROUND(I494*H494,2)</f>
        <v>0</v>
      </c>
      <c r="K494" s="246" t="s">
        <v>118</v>
      </c>
      <c r="L494" s="251"/>
      <c r="M494" s="252" t="s">
        <v>21</v>
      </c>
      <c r="N494" s="253" t="s">
        <v>43</v>
      </c>
      <c r="O494" s="86"/>
      <c r="P494" s="207">
        <f>O494*H494</f>
        <v>0</v>
      </c>
      <c r="Q494" s="207">
        <v>0</v>
      </c>
      <c r="R494" s="207">
        <f>Q494*H494</f>
        <v>0</v>
      </c>
      <c r="S494" s="207">
        <v>0</v>
      </c>
      <c r="T494" s="208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09" t="s">
        <v>136</v>
      </c>
      <c r="AT494" s="209" t="s">
        <v>133</v>
      </c>
      <c r="AU494" s="209" t="s">
        <v>80</v>
      </c>
      <c r="AY494" s="19" t="s">
        <v>113</v>
      </c>
      <c r="BE494" s="210">
        <f>IF(N494="základní",J494,0)</f>
        <v>0</v>
      </c>
      <c r="BF494" s="210">
        <f>IF(N494="snížená",J494,0)</f>
        <v>0</v>
      </c>
      <c r="BG494" s="210">
        <f>IF(N494="zákl. přenesená",J494,0)</f>
        <v>0</v>
      </c>
      <c r="BH494" s="210">
        <f>IF(N494="sníž. přenesená",J494,0)</f>
        <v>0</v>
      </c>
      <c r="BI494" s="210">
        <f>IF(N494="nulová",J494,0)</f>
        <v>0</v>
      </c>
      <c r="BJ494" s="19" t="s">
        <v>80</v>
      </c>
      <c r="BK494" s="210">
        <f>ROUND(I494*H494,2)</f>
        <v>0</v>
      </c>
      <c r="BL494" s="19" t="s">
        <v>136</v>
      </c>
      <c r="BM494" s="209" t="s">
        <v>470</v>
      </c>
    </row>
    <row r="495" s="2" customFormat="1" ht="37.8" customHeight="1">
      <c r="A495" s="40"/>
      <c r="B495" s="41"/>
      <c r="C495" s="244" t="s">
        <v>471</v>
      </c>
      <c r="D495" s="244" t="s">
        <v>133</v>
      </c>
      <c r="E495" s="245" t="s">
        <v>472</v>
      </c>
      <c r="F495" s="246" t="s">
        <v>473</v>
      </c>
      <c r="G495" s="247" t="s">
        <v>117</v>
      </c>
      <c r="H495" s="248">
        <v>30</v>
      </c>
      <c r="I495" s="249"/>
      <c r="J495" s="250">
        <f>ROUND(I495*H495,2)</f>
        <v>0</v>
      </c>
      <c r="K495" s="246" t="s">
        <v>118</v>
      </c>
      <c r="L495" s="251"/>
      <c r="M495" s="252" t="s">
        <v>21</v>
      </c>
      <c r="N495" s="253" t="s">
        <v>43</v>
      </c>
      <c r="O495" s="86"/>
      <c r="P495" s="207">
        <f>O495*H495</f>
        <v>0</v>
      </c>
      <c r="Q495" s="207">
        <v>0</v>
      </c>
      <c r="R495" s="207">
        <f>Q495*H495</f>
        <v>0</v>
      </c>
      <c r="S495" s="207">
        <v>0</v>
      </c>
      <c r="T495" s="208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09" t="s">
        <v>136</v>
      </c>
      <c r="AT495" s="209" t="s">
        <v>133</v>
      </c>
      <c r="AU495" s="209" t="s">
        <v>80</v>
      </c>
      <c r="AY495" s="19" t="s">
        <v>113</v>
      </c>
      <c r="BE495" s="210">
        <f>IF(N495="základní",J495,0)</f>
        <v>0</v>
      </c>
      <c r="BF495" s="210">
        <f>IF(N495="snížená",J495,0)</f>
        <v>0</v>
      </c>
      <c r="BG495" s="210">
        <f>IF(N495="zákl. přenesená",J495,0)</f>
        <v>0</v>
      </c>
      <c r="BH495" s="210">
        <f>IF(N495="sníž. přenesená",J495,0)</f>
        <v>0</v>
      </c>
      <c r="BI495" s="210">
        <f>IF(N495="nulová",J495,0)</f>
        <v>0</v>
      </c>
      <c r="BJ495" s="19" t="s">
        <v>80</v>
      </c>
      <c r="BK495" s="210">
        <f>ROUND(I495*H495,2)</f>
        <v>0</v>
      </c>
      <c r="BL495" s="19" t="s">
        <v>136</v>
      </c>
      <c r="BM495" s="209" t="s">
        <v>474</v>
      </c>
    </row>
    <row r="496" s="2" customFormat="1" ht="37.8" customHeight="1">
      <c r="A496" s="40"/>
      <c r="B496" s="41"/>
      <c r="C496" s="244" t="s">
        <v>475</v>
      </c>
      <c r="D496" s="244" t="s">
        <v>133</v>
      </c>
      <c r="E496" s="245" t="s">
        <v>476</v>
      </c>
      <c r="F496" s="246" t="s">
        <v>477</v>
      </c>
      <c r="G496" s="247" t="s">
        <v>117</v>
      </c>
      <c r="H496" s="248">
        <v>30</v>
      </c>
      <c r="I496" s="249"/>
      <c r="J496" s="250">
        <f>ROUND(I496*H496,2)</f>
        <v>0</v>
      </c>
      <c r="K496" s="246" t="s">
        <v>118</v>
      </c>
      <c r="L496" s="251"/>
      <c r="M496" s="252" t="s">
        <v>21</v>
      </c>
      <c r="N496" s="253" t="s">
        <v>43</v>
      </c>
      <c r="O496" s="86"/>
      <c r="P496" s="207">
        <f>O496*H496</f>
        <v>0</v>
      </c>
      <c r="Q496" s="207">
        <v>0</v>
      </c>
      <c r="R496" s="207">
        <f>Q496*H496</f>
        <v>0</v>
      </c>
      <c r="S496" s="207">
        <v>0</v>
      </c>
      <c r="T496" s="208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09" t="s">
        <v>136</v>
      </c>
      <c r="AT496" s="209" t="s">
        <v>133</v>
      </c>
      <c r="AU496" s="209" t="s">
        <v>80</v>
      </c>
      <c r="AY496" s="19" t="s">
        <v>113</v>
      </c>
      <c r="BE496" s="210">
        <f>IF(N496="základní",J496,0)</f>
        <v>0</v>
      </c>
      <c r="BF496" s="210">
        <f>IF(N496="snížená",J496,0)</f>
        <v>0</v>
      </c>
      <c r="BG496" s="210">
        <f>IF(N496="zákl. přenesená",J496,0)</f>
        <v>0</v>
      </c>
      <c r="BH496" s="210">
        <f>IF(N496="sníž. přenesená",J496,0)</f>
        <v>0</v>
      </c>
      <c r="BI496" s="210">
        <f>IF(N496="nulová",J496,0)</f>
        <v>0</v>
      </c>
      <c r="BJ496" s="19" t="s">
        <v>80</v>
      </c>
      <c r="BK496" s="210">
        <f>ROUND(I496*H496,2)</f>
        <v>0</v>
      </c>
      <c r="BL496" s="19" t="s">
        <v>136</v>
      </c>
      <c r="BM496" s="209" t="s">
        <v>478</v>
      </c>
    </row>
    <row r="497" s="2" customFormat="1" ht="33" customHeight="1">
      <c r="A497" s="40"/>
      <c r="B497" s="41"/>
      <c r="C497" s="244" t="s">
        <v>479</v>
      </c>
      <c r="D497" s="244" t="s">
        <v>133</v>
      </c>
      <c r="E497" s="245" t="s">
        <v>480</v>
      </c>
      <c r="F497" s="246" t="s">
        <v>481</v>
      </c>
      <c r="G497" s="247" t="s">
        <v>117</v>
      </c>
      <c r="H497" s="248">
        <v>30</v>
      </c>
      <c r="I497" s="249"/>
      <c r="J497" s="250">
        <f>ROUND(I497*H497,2)</f>
        <v>0</v>
      </c>
      <c r="K497" s="246" t="s">
        <v>118</v>
      </c>
      <c r="L497" s="251"/>
      <c r="M497" s="252" t="s">
        <v>21</v>
      </c>
      <c r="N497" s="253" t="s">
        <v>43</v>
      </c>
      <c r="O497" s="86"/>
      <c r="P497" s="207">
        <f>O497*H497</f>
        <v>0</v>
      </c>
      <c r="Q497" s="207">
        <v>0</v>
      </c>
      <c r="R497" s="207">
        <f>Q497*H497</f>
        <v>0</v>
      </c>
      <c r="S497" s="207">
        <v>0</v>
      </c>
      <c r="T497" s="208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09" t="s">
        <v>136</v>
      </c>
      <c r="AT497" s="209" t="s">
        <v>133</v>
      </c>
      <c r="AU497" s="209" t="s">
        <v>80</v>
      </c>
      <c r="AY497" s="19" t="s">
        <v>113</v>
      </c>
      <c r="BE497" s="210">
        <f>IF(N497="základní",J497,0)</f>
        <v>0</v>
      </c>
      <c r="BF497" s="210">
        <f>IF(N497="snížená",J497,0)</f>
        <v>0</v>
      </c>
      <c r="BG497" s="210">
        <f>IF(N497="zákl. přenesená",J497,0)</f>
        <v>0</v>
      </c>
      <c r="BH497" s="210">
        <f>IF(N497="sníž. přenesená",J497,0)</f>
        <v>0</v>
      </c>
      <c r="BI497" s="210">
        <f>IF(N497="nulová",J497,0)</f>
        <v>0</v>
      </c>
      <c r="BJ497" s="19" t="s">
        <v>80</v>
      </c>
      <c r="BK497" s="210">
        <f>ROUND(I497*H497,2)</f>
        <v>0</v>
      </c>
      <c r="BL497" s="19" t="s">
        <v>136</v>
      </c>
      <c r="BM497" s="209" t="s">
        <v>482</v>
      </c>
    </row>
    <row r="498" s="2" customFormat="1" ht="16.5" customHeight="1">
      <c r="A498" s="40"/>
      <c r="B498" s="41"/>
      <c r="C498" s="244" t="s">
        <v>483</v>
      </c>
      <c r="D498" s="244" t="s">
        <v>133</v>
      </c>
      <c r="E498" s="245" t="s">
        <v>484</v>
      </c>
      <c r="F498" s="246" t="s">
        <v>485</v>
      </c>
      <c r="G498" s="247" t="s">
        <v>117</v>
      </c>
      <c r="H498" s="248">
        <v>30</v>
      </c>
      <c r="I498" s="249"/>
      <c r="J498" s="250">
        <f>ROUND(I498*H498,2)</f>
        <v>0</v>
      </c>
      <c r="K498" s="246" t="s">
        <v>118</v>
      </c>
      <c r="L498" s="251"/>
      <c r="M498" s="252" t="s">
        <v>21</v>
      </c>
      <c r="N498" s="253" t="s">
        <v>43</v>
      </c>
      <c r="O498" s="86"/>
      <c r="P498" s="207">
        <f>O498*H498</f>
        <v>0</v>
      </c>
      <c r="Q498" s="207">
        <v>0</v>
      </c>
      <c r="R498" s="207">
        <f>Q498*H498</f>
        <v>0</v>
      </c>
      <c r="S498" s="207">
        <v>0</v>
      </c>
      <c r="T498" s="208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09" t="s">
        <v>136</v>
      </c>
      <c r="AT498" s="209" t="s">
        <v>133</v>
      </c>
      <c r="AU498" s="209" t="s">
        <v>80</v>
      </c>
      <c r="AY498" s="19" t="s">
        <v>113</v>
      </c>
      <c r="BE498" s="210">
        <f>IF(N498="základní",J498,0)</f>
        <v>0</v>
      </c>
      <c r="BF498" s="210">
        <f>IF(N498="snížená",J498,0)</f>
        <v>0</v>
      </c>
      <c r="BG498" s="210">
        <f>IF(N498="zákl. přenesená",J498,0)</f>
        <v>0</v>
      </c>
      <c r="BH498" s="210">
        <f>IF(N498="sníž. přenesená",J498,0)</f>
        <v>0</v>
      </c>
      <c r="BI498" s="210">
        <f>IF(N498="nulová",J498,0)</f>
        <v>0</v>
      </c>
      <c r="BJ498" s="19" t="s">
        <v>80</v>
      </c>
      <c r="BK498" s="210">
        <f>ROUND(I498*H498,2)</f>
        <v>0</v>
      </c>
      <c r="BL498" s="19" t="s">
        <v>136</v>
      </c>
      <c r="BM498" s="209" t="s">
        <v>486</v>
      </c>
    </row>
    <row r="499" s="2" customFormat="1" ht="24.15" customHeight="1">
      <c r="A499" s="40"/>
      <c r="B499" s="41"/>
      <c r="C499" s="198" t="s">
        <v>487</v>
      </c>
      <c r="D499" s="198" t="s">
        <v>114</v>
      </c>
      <c r="E499" s="199" t="s">
        <v>488</v>
      </c>
      <c r="F499" s="200" t="s">
        <v>489</v>
      </c>
      <c r="G499" s="201" t="s">
        <v>117</v>
      </c>
      <c r="H499" s="202">
        <v>30</v>
      </c>
      <c r="I499" s="203"/>
      <c r="J499" s="204">
        <f>ROUND(I499*H499,2)</f>
        <v>0</v>
      </c>
      <c r="K499" s="200" t="s">
        <v>118</v>
      </c>
      <c r="L499" s="46"/>
      <c r="M499" s="205" t="s">
        <v>21</v>
      </c>
      <c r="N499" s="206" t="s">
        <v>43</v>
      </c>
      <c r="O499" s="86"/>
      <c r="P499" s="207">
        <f>O499*H499</f>
        <v>0</v>
      </c>
      <c r="Q499" s="207">
        <v>0</v>
      </c>
      <c r="R499" s="207">
        <f>Q499*H499</f>
        <v>0</v>
      </c>
      <c r="S499" s="207">
        <v>0</v>
      </c>
      <c r="T499" s="208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09" t="s">
        <v>119</v>
      </c>
      <c r="AT499" s="209" t="s">
        <v>114</v>
      </c>
      <c r="AU499" s="209" t="s">
        <v>80</v>
      </c>
      <c r="AY499" s="19" t="s">
        <v>113</v>
      </c>
      <c r="BE499" s="210">
        <f>IF(N499="základní",J499,0)</f>
        <v>0</v>
      </c>
      <c r="BF499" s="210">
        <f>IF(N499="snížená",J499,0)</f>
        <v>0</v>
      </c>
      <c r="BG499" s="210">
        <f>IF(N499="zákl. přenesená",J499,0)</f>
        <v>0</v>
      </c>
      <c r="BH499" s="210">
        <f>IF(N499="sníž. přenesená",J499,0)</f>
        <v>0</v>
      </c>
      <c r="BI499" s="210">
        <f>IF(N499="nulová",J499,0)</f>
        <v>0</v>
      </c>
      <c r="BJ499" s="19" t="s">
        <v>80</v>
      </c>
      <c r="BK499" s="210">
        <f>ROUND(I499*H499,2)</f>
        <v>0</v>
      </c>
      <c r="BL499" s="19" t="s">
        <v>119</v>
      </c>
      <c r="BM499" s="209" t="s">
        <v>490</v>
      </c>
    </row>
    <row r="500" s="2" customFormat="1" ht="24.15" customHeight="1">
      <c r="A500" s="40"/>
      <c r="B500" s="41"/>
      <c r="C500" s="244" t="s">
        <v>491</v>
      </c>
      <c r="D500" s="244" t="s">
        <v>133</v>
      </c>
      <c r="E500" s="245" t="s">
        <v>492</v>
      </c>
      <c r="F500" s="246" t="s">
        <v>493</v>
      </c>
      <c r="G500" s="247" t="s">
        <v>117</v>
      </c>
      <c r="H500" s="248">
        <v>30</v>
      </c>
      <c r="I500" s="249"/>
      <c r="J500" s="250">
        <f>ROUND(I500*H500,2)</f>
        <v>0</v>
      </c>
      <c r="K500" s="246" t="s">
        <v>118</v>
      </c>
      <c r="L500" s="251"/>
      <c r="M500" s="252" t="s">
        <v>21</v>
      </c>
      <c r="N500" s="253" t="s">
        <v>43</v>
      </c>
      <c r="O500" s="86"/>
      <c r="P500" s="207">
        <f>O500*H500</f>
        <v>0</v>
      </c>
      <c r="Q500" s="207">
        <v>0</v>
      </c>
      <c r="R500" s="207">
        <f>Q500*H500</f>
        <v>0</v>
      </c>
      <c r="S500" s="207">
        <v>0</v>
      </c>
      <c r="T500" s="208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09" t="s">
        <v>136</v>
      </c>
      <c r="AT500" s="209" t="s">
        <v>133</v>
      </c>
      <c r="AU500" s="209" t="s">
        <v>80</v>
      </c>
      <c r="AY500" s="19" t="s">
        <v>113</v>
      </c>
      <c r="BE500" s="210">
        <f>IF(N500="základní",J500,0)</f>
        <v>0</v>
      </c>
      <c r="BF500" s="210">
        <f>IF(N500="snížená",J500,0)</f>
        <v>0</v>
      </c>
      <c r="BG500" s="210">
        <f>IF(N500="zákl. přenesená",J500,0)</f>
        <v>0</v>
      </c>
      <c r="BH500" s="210">
        <f>IF(N500="sníž. přenesená",J500,0)</f>
        <v>0</v>
      </c>
      <c r="BI500" s="210">
        <f>IF(N500="nulová",J500,0)</f>
        <v>0</v>
      </c>
      <c r="BJ500" s="19" t="s">
        <v>80</v>
      </c>
      <c r="BK500" s="210">
        <f>ROUND(I500*H500,2)</f>
        <v>0</v>
      </c>
      <c r="BL500" s="19" t="s">
        <v>136</v>
      </c>
      <c r="BM500" s="209" t="s">
        <v>494</v>
      </c>
    </row>
    <row r="501" s="2" customFormat="1" ht="24.15" customHeight="1">
      <c r="A501" s="40"/>
      <c r="B501" s="41"/>
      <c r="C501" s="198" t="s">
        <v>495</v>
      </c>
      <c r="D501" s="198" t="s">
        <v>114</v>
      </c>
      <c r="E501" s="199" t="s">
        <v>496</v>
      </c>
      <c r="F501" s="200" t="s">
        <v>497</v>
      </c>
      <c r="G501" s="201" t="s">
        <v>117</v>
      </c>
      <c r="H501" s="202">
        <v>15</v>
      </c>
      <c r="I501" s="203"/>
      <c r="J501" s="204">
        <f>ROUND(I501*H501,2)</f>
        <v>0</v>
      </c>
      <c r="K501" s="200" t="s">
        <v>118</v>
      </c>
      <c r="L501" s="46"/>
      <c r="M501" s="205" t="s">
        <v>21</v>
      </c>
      <c r="N501" s="206" t="s">
        <v>43</v>
      </c>
      <c r="O501" s="86"/>
      <c r="P501" s="207">
        <f>O501*H501</f>
        <v>0</v>
      </c>
      <c r="Q501" s="207">
        <v>0</v>
      </c>
      <c r="R501" s="207">
        <f>Q501*H501</f>
        <v>0</v>
      </c>
      <c r="S501" s="207">
        <v>0</v>
      </c>
      <c r="T501" s="208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09" t="s">
        <v>119</v>
      </c>
      <c r="AT501" s="209" t="s">
        <v>114</v>
      </c>
      <c r="AU501" s="209" t="s">
        <v>80</v>
      </c>
      <c r="AY501" s="19" t="s">
        <v>113</v>
      </c>
      <c r="BE501" s="210">
        <f>IF(N501="základní",J501,0)</f>
        <v>0</v>
      </c>
      <c r="BF501" s="210">
        <f>IF(N501="snížená",J501,0)</f>
        <v>0</v>
      </c>
      <c r="BG501" s="210">
        <f>IF(N501="zákl. přenesená",J501,0)</f>
        <v>0</v>
      </c>
      <c r="BH501" s="210">
        <f>IF(N501="sníž. přenesená",J501,0)</f>
        <v>0</v>
      </c>
      <c r="BI501" s="210">
        <f>IF(N501="nulová",J501,0)</f>
        <v>0</v>
      </c>
      <c r="BJ501" s="19" t="s">
        <v>80</v>
      </c>
      <c r="BK501" s="210">
        <f>ROUND(I501*H501,2)</f>
        <v>0</v>
      </c>
      <c r="BL501" s="19" t="s">
        <v>119</v>
      </c>
      <c r="BM501" s="209" t="s">
        <v>498</v>
      </c>
    </row>
    <row r="502" s="2" customFormat="1" ht="24.15" customHeight="1">
      <c r="A502" s="40"/>
      <c r="B502" s="41"/>
      <c r="C502" s="198" t="s">
        <v>499</v>
      </c>
      <c r="D502" s="198" t="s">
        <v>114</v>
      </c>
      <c r="E502" s="199" t="s">
        <v>500</v>
      </c>
      <c r="F502" s="200" t="s">
        <v>501</v>
      </c>
      <c r="G502" s="201" t="s">
        <v>117</v>
      </c>
      <c r="H502" s="202">
        <v>15</v>
      </c>
      <c r="I502" s="203"/>
      <c r="J502" s="204">
        <f>ROUND(I502*H502,2)</f>
        <v>0</v>
      </c>
      <c r="K502" s="200" t="s">
        <v>118</v>
      </c>
      <c r="L502" s="46"/>
      <c r="M502" s="205" t="s">
        <v>21</v>
      </c>
      <c r="N502" s="206" t="s">
        <v>43</v>
      </c>
      <c r="O502" s="86"/>
      <c r="P502" s="207">
        <f>O502*H502</f>
        <v>0</v>
      </c>
      <c r="Q502" s="207">
        <v>0</v>
      </c>
      <c r="R502" s="207">
        <f>Q502*H502</f>
        <v>0</v>
      </c>
      <c r="S502" s="207">
        <v>0</v>
      </c>
      <c r="T502" s="208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09" t="s">
        <v>119</v>
      </c>
      <c r="AT502" s="209" t="s">
        <v>114</v>
      </c>
      <c r="AU502" s="209" t="s">
        <v>80</v>
      </c>
      <c r="AY502" s="19" t="s">
        <v>113</v>
      </c>
      <c r="BE502" s="210">
        <f>IF(N502="základní",J502,0)</f>
        <v>0</v>
      </c>
      <c r="BF502" s="210">
        <f>IF(N502="snížená",J502,0)</f>
        <v>0</v>
      </c>
      <c r="BG502" s="210">
        <f>IF(N502="zákl. přenesená",J502,0)</f>
        <v>0</v>
      </c>
      <c r="BH502" s="210">
        <f>IF(N502="sníž. přenesená",J502,0)</f>
        <v>0</v>
      </c>
      <c r="BI502" s="210">
        <f>IF(N502="nulová",J502,0)</f>
        <v>0</v>
      </c>
      <c r="BJ502" s="19" t="s">
        <v>80</v>
      </c>
      <c r="BK502" s="210">
        <f>ROUND(I502*H502,2)</f>
        <v>0</v>
      </c>
      <c r="BL502" s="19" t="s">
        <v>119</v>
      </c>
      <c r="BM502" s="209" t="s">
        <v>502</v>
      </c>
    </row>
    <row r="503" s="2" customFormat="1" ht="24.15" customHeight="1">
      <c r="A503" s="40"/>
      <c r="B503" s="41"/>
      <c r="C503" s="198" t="s">
        <v>503</v>
      </c>
      <c r="D503" s="198" t="s">
        <v>114</v>
      </c>
      <c r="E503" s="199" t="s">
        <v>504</v>
      </c>
      <c r="F503" s="200" t="s">
        <v>505</v>
      </c>
      <c r="G503" s="201" t="s">
        <v>117</v>
      </c>
      <c r="H503" s="202">
        <v>15</v>
      </c>
      <c r="I503" s="203"/>
      <c r="J503" s="204">
        <f>ROUND(I503*H503,2)</f>
        <v>0</v>
      </c>
      <c r="K503" s="200" t="s">
        <v>118</v>
      </c>
      <c r="L503" s="46"/>
      <c r="M503" s="205" t="s">
        <v>21</v>
      </c>
      <c r="N503" s="206" t="s">
        <v>43</v>
      </c>
      <c r="O503" s="86"/>
      <c r="P503" s="207">
        <f>O503*H503</f>
        <v>0</v>
      </c>
      <c r="Q503" s="207">
        <v>0</v>
      </c>
      <c r="R503" s="207">
        <f>Q503*H503</f>
        <v>0</v>
      </c>
      <c r="S503" s="207">
        <v>0</v>
      </c>
      <c r="T503" s="208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09" t="s">
        <v>119</v>
      </c>
      <c r="AT503" s="209" t="s">
        <v>114</v>
      </c>
      <c r="AU503" s="209" t="s">
        <v>80</v>
      </c>
      <c r="AY503" s="19" t="s">
        <v>113</v>
      </c>
      <c r="BE503" s="210">
        <f>IF(N503="základní",J503,0)</f>
        <v>0</v>
      </c>
      <c r="BF503" s="210">
        <f>IF(N503="snížená",J503,0)</f>
        <v>0</v>
      </c>
      <c r="BG503" s="210">
        <f>IF(N503="zákl. přenesená",J503,0)</f>
        <v>0</v>
      </c>
      <c r="BH503" s="210">
        <f>IF(N503="sníž. přenesená",J503,0)</f>
        <v>0</v>
      </c>
      <c r="BI503" s="210">
        <f>IF(N503="nulová",J503,0)</f>
        <v>0</v>
      </c>
      <c r="BJ503" s="19" t="s">
        <v>80</v>
      </c>
      <c r="BK503" s="210">
        <f>ROUND(I503*H503,2)</f>
        <v>0</v>
      </c>
      <c r="BL503" s="19" t="s">
        <v>119</v>
      </c>
      <c r="BM503" s="209" t="s">
        <v>506</v>
      </c>
    </row>
    <row r="504" s="2" customFormat="1" ht="24.15" customHeight="1">
      <c r="A504" s="40"/>
      <c r="B504" s="41"/>
      <c r="C504" s="198" t="s">
        <v>507</v>
      </c>
      <c r="D504" s="198" t="s">
        <v>114</v>
      </c>
      <c r="E504" s="199" t="s">
        <v>508</v>
      </c>
      <c r="F504" s="200" t="s">
        <v>509</v>
      </c>
      <c r="G504" s="201" t="s">
        <v>117</v>
      </c>
      <c r="H504" s="202">
        <v>15</v>
      </c>
      <c r="I504" s="203"/>
      <c r="J504" s="204">
        <f>ROUND(I504*H504,2)</f>
        <v>0</v>
      </c>
      <c r="K504" s="200" t="s">
        <v>118</v>
      </c>
      <c r="L504" s="46"/>
      <c r="M504" s="205" t="s">
        <v>21</v>
      </c>
      <c r="N504" s="206" t="s">
        <v>43</v>
      </c>
      <c r="O504" s="86"/>
      <c r="P504" s="207">
        <f>O504*H504</f>
        <v>0</v>
      </c>
      <c r="Q504" s="207">
        <v>0</v>
      </c>
      <c r="R504" s="207">
        <f>Q504*H504</f>
        <v>0</v>
      </c>
      <c r="S504" s="207">
        <v>0</v>
      </c>
      <c r="T504" s="208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09" t="s">
        <v>119</v>
      </c>
      <c r="AT504" s="209" t="s">
        <v>114</v>
      </c>
      <c r="AU504" s="209" t="s">
        <v>80</v>
      </c>
      <c r="AY504" s="19" t="s">
        <v>113</v>
      </c>
      <c r="BE504" s="210">
        <f>IF(N504="základní",J504,0)</f>
        <v>0</v>
      </c>
      <c r="BF504" s="210">
        <f>IF(N504="snížená",J504,0)</f>
        <v>0</v>
      </c>
      <c r="BG504" s="210">
        <f>IF(N504="zákl. přenesená",J504,0)</f>
        <v>0</v>
      </c>
      <c r="BH504" s="210">
        <f>IF(N504="sníž. přenesená",J504,0)</f>
        <v>0</v>
      </c>
      <c r="BI504" s="210">
        <f>IF(N504="nulová",J504,0)</f>
        <v>0</v>
      </c>
      <c r="BJ504" s="19" t="s">
        <v>80</v>
      </c>
      <c r="BK504" s="210">
        <f>ROUND(I504*H504,2)</f>
        <v>0</v>
      </c>
      <c r="BL504" s="19" t="s">
        <v>119</v>
      </c>
      <c r="BM504" s="209" t="s">
        <v>510</v>
      </c>
    </row>
    <row r="505" s="2" customFormat="1" ht="24.15" customHeight="1">
      <c r="A505" s="40"/>
      <c r="B505" s="41"/>
      <c r="C505" s="198" t="s">
        <v>511</v>
      </c>
      <c r="D505" s="198" t="s">
        <v>114</v>
      </c>
      <c r="E505" s="199" t="s">
        <v>512</v>
      </c>
      <c r="F505" s="200" t="s">
        <v>513</v>
      </c>
      <c r="G505" s="201" t="s">
        <v>117</v>
      </c>
      <c r="H505" s="202">
        <v>15</v>
      </c>
      <c r="I505" s="203"/>
      <c r="J505" s="204">
        <f>ROUND(I505*H505,2)</f>
        <v>0</v>
      </c>
      <c r="K505" s="200" t="s">
        <v>118</v>
      </c>
      <c r="L505" s="46"/>
      <c r="M505" s="205" t="s">
        <v>21</v>
      </c>
      <c r="N505" s="206" t="s">
        <v>43</v>
      </c>
      <c r="O505" s="86"/>
      <c r="P505" s="207">
        <f>O505*H505</f>
        <v>0</v>
      </c>
      <c r="Q505" s="207">
        <v>0</v>
      </c>
      <c r="R505" s="207">
        <f>Q505*H505</f>
        <v>0</v>
      </c>
      <c r="S505" s="207">
        <v>0</v>
      </c>
      <c r="T505" s="208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09" t="s">
        <v>119</v>
      </c>
      <c r="AT505" s="209" t="s">
        <v>114</v>
      </c>
      <c r="AU505" s="209" t="s">
        <v>80</v>
      </c>
      <c r="AY505" s="19" t="s">
        <v>113</v>
      </c>
      <c r="BE505" s="210">
        <f>IF(N505="základní",J505,0)</f>
        <v>0</v>
      </c>
      <c r="BF505" s="210">
        <f>IF(N505="snížená",J505,0)</f>
        <v>0</v>
      </c>
      <c r="BG505" s="210">
        <f>IF(N505="zákl. přenesená",J505,0)</f>
        <v>0</v>
      </c>
      <c r="BH505" s="210">
        <f>IF(N505="sníž. přenesená",J505,0)</f>
        <v>0</v>
      </c>
      <c r="BI505" s="210">
        <f>IF(N505="nulová",J505,0)</f>
        <v>0</v>
      </c>
      <c r="BJ505" s="19" t="s">
        <v>80</v>
      </c>
      <c r="BK505" s="210">
        <f>ROUND(I505*H505,2)</f>
        <v>0</v>
      </c>
      <c r="BL505" s="19" t="s">
        <v>119</v>
      </c>
      <c r="BM505" s="209" t="s">
        <v>514</v>
      </c>
    </row>
    <row r="506" s="2" customFormat="1" ht="24.15" customHeight="1">
      <c r="A506" s="40"/>
      <c r="B506" s="41"/>
      <c r="C506" s="198" t="s">
        <v>515</v>
      </c>
      <c r="D506" s="198" t="s">
        <v>114</v>
      </c>
      <c r="E506" s="199" t="s">
        <v>516</v>
      </c>
      <c r="F506" s="200" t="s">
        <v>517</v>
      </c>
      <c r="G506" s="201" t="s">
        <v>117</v>
      </c>
      <c r="H506" s="202">
        <v>18</v>
      </c>
      <c r="I506" s="203"/>
      <c r="J506" s="204">
        <f>ROUND(I506*H506,2)</f>
        <v>0</v>
      </c>
      <c r="K506" s="200" t="s">
        <v>118</v>
      </c>
      <c r="L506" s="46"/>
      <c r="M506" s="205" t="s">
        <v>21</v>
      </c>
      <c r="N506" s="206" t="s">
        <v>43</v>
      </c>
      <c r="O506" s="86"/>
      <c r="P506" s="207">
        <f>O506*H506</f>
        <v>0</v>
      </c>
      <c r="Q506" s="207">
        <v>0</v>
      </c>
      <c r="R506" s="207">
        <f>Q506*H506</f>
        <v>0</v>
      </c>
      <c r="S506" s="207">
        <v>0</v>
      </c>
      <c r="T506" s="208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09" t="s">
        <v>119</v>
      </c>
      <c r="AT506" s="209" t="s">
        <v>114</v>
      </c>
      <c r="AU506" s="209" t="s">
        <v>80</v>
      </c>
      <c r="AY506" s="19" t="s">
        <v>113</v>
      </c>
      <c r="BE506" s="210">
        <f>IF(N506="základní",J506,0)</f>
        <v>0</v>
      </c>
      <c r="BF506" s="210">
        <f>IF(N506="snížená",J506,0)</f>
        <v>0</v>
      </c>
      <c r="BG506" s="210">
        <f>IF(N506="zákl. přenesená",J506,0)</f>
        <v>0</v>
      </c>
      <c r="BH506" s="210">
        <f>IF(N506="sníž. přenesená",J506,0)</f>
        <v>0</v>
      </c>
      <c r="BI506" s="210">
        <f>IF(N506="nulová",J506,0)</f>
        <v>0</v>
      </c>
      <c r="BJ506" s="19" t="s">
        <v>80</v>
      </c>
      <c r="BK506" s="210">
        <f>ROUND(I506*H506,2)</f>
        <v>0</v>
      </c>
      <c r="BL506" s="19" t="s">
        <v>119</v>
      </c>
      <c r="BM506" s="209" t="s">
        <v>518</v>
      </c>
    </row>
    <row r="507" s="12" customFormat="1">
      <c r="A507" s="12"/>
      <c r="B507" s="211"/>
      <c r="C507" s="212"/>
      <c r="D507" s="213" t="s">
        <v>121</v>
      </c>
      <c r="E507" s="214" t="s">
        <v>21</v>
      </c>
      <c r="F507" s="215" t="s">
        <v>82</v>
      </c>
      <c r="G507" s="212"/>
      <c r="H507" s="216">
        <v>2</v>
      </c>
      <c r="I507" s="217"/>
      <c r="J507" s="212"/>
      <c r="K507" s="212"/>
      <c r="L507" s="218"/>
      <c r="M507" s="219"/>
      <c r="N507" s="220"/>
      <c r="O507" s="220"/>
      <c r="P507" s="220"/>
      <c r="Q507" s="220"/>
      <c r="R507" s="220"/>
      <c r="S507" s="220"/>
      <c r="T507" s="221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T507" s="222" t="s">
        <v>121</v>
      </c>
      <c r="AU507" s="222" t="s">
        <v>80</v>
      </c>
      <c r="AV507" s="12" t="s">
        <v>82</v>
      </c>
      <c r="AW507" s="12" t="s">
        <v>33</v>
      </c>
      <c r="AX507" s="12" t="s">
        <v>72</v>
      </c>
      <c r="AY507" s="222" t="s">
        <v>113</v>
      </c>
    </row>
    <row r="508" s="13" customFormat="1">
      <c r="A508" s="13"/>
      <c r="B508" s="223"/>
      <c r="C508" s="224"/>
      <c r="D508" s="213" t="s">
        <v>121</v>
      </c>
      <c r="E508" s="225" t="s">
        <v>21</v>
      </c>
      <c r="F508" s="226" t="s">
        <v>125</v>
      </c>
      <c r="G508" s="224"/>
      <c r="H508" s="225" t="s">
        <v>21</v>
      </c>
      <c r="I508" s="227"/>
      <c r="J508" s="224"/>
      <c r="K508" s="224"/>
      <c r="L508" s="228"/>
      <c r="M508" s="229"/>
      <c r="N508" s="230"/>
      <c r="O508" s="230"/>
      <c r="P508" s="230"/>
      <c r="Q508" s="230"/>
      <c r="R508" s="230"/>
      <c r="S508" s="230"/>
      <c r="T508" s="23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2" t="s">
        <v>121</v>
      </c>
      <c r="AU508" s="232" t="s">
        <v>80</v>
      </c>
      <c r="AV508" s="13" t="s">
        <v>80</v>
      </c>
      <c r="AW508" s="13" t="s">
        <v>33</v>
      </c>
      <c r="AX508" s="13" t="s">
        <v>72</v>
      </c>
      <c r="AY508" s="232" t="s">
        <v>113</v>
      </c>
    </row>
    <row r="509" s="12" customFormat="1">
      <c r="A509" s="12"/>
      <c r="B509" s="211"/>
      <c r="C509" s="212"/>
      <c r="D509" s="213" t="s">
        <v>121</v>
      </c>
      <c r="E509" s="214" t="s">
        <v>21</v>
      </c>
      <c r="F509" s="215" t="s">
        <v>167</v>
      </c>
      <c r="G509" s="212"/>
      <c r="H509" s="216">
        <v>11</v>
      </c>
      <c r="I509" s="217"/>
      <c r="J509" s="212"/>
      <c r="K509" s="212"/>
      <c r="L509" s="218"/>
      <c r="M509" s="219"/>
      <c r="N509" s="220"/>
      <c r="O509" s="220"/>
      <c r="P509" s="220"/>
      <c r="Q509" s="220"/>
      <c r="R509" s="220"/>
      <c r="S509" s="220"/>
      <c r="T509" s="221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T509" s="222" t="s">
        <v>121</v>
      </c>
      <c r="AU509" s="222" t="s">
        <v>80</v>
      </c>
      <c r="AV509" s="12" t="s">
        <v>82</v>
      </c>
      <c r="AW509" s="12" t="s">
        <v>33</v>
      </c>
      <c r="AX509" s="12" t="s">
        <v>72</v>
      </c>
      <c r="AY509" s="222" t="s">
        <v>113</v>
      </c>
    </row>
    <row r="510" s="13" customFormat="1">
      <c r="A510" s="13"/>
      <c r="B510" s="223"/>
      <c r="C510" s="224"/>
      <c r="D510" s="213" t="s">
        <v>121</v>
      </c>
      <c r="E510" s="225" t="s">
        <v>21</v>
      </c>
      <c r="F510" s="226" t="s">
        <v>174</v>
      </c>
      <c r="G510" s="224"/>
      <c r="H510" s="225" t="s">
        <v>21</v>
      </c>
      <c r="I510" s="227"/>
      <c r="J510" s="224"/>
      <c r="K510" s="224"/>
      <c r="L510" s="228"/>
      <c r="M510" s="229"/>
      <c r="N510" s="230"/>
      <c r="O510" s="230"/>
      <c r="P510" s="230"/>
      <c r="Q510" s="230"/>
      <c r="R510" s="230"/>
      <c r="S510" s="230"/>
      <c r="T510" s="23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2" t="s">
        <v>121</v>
      </c>
      <c r="AU510" s="232" t="s">
        <v>80</v>
      </c>
      <c r="AV510" s="13" t="s">
        <v>80</v>
      </c>
      <c r="AW510" s="13" t="s">
        <v>33</v>
      </c>
      <c r="AX510" s="13" t="s">
        <v>72</v>
      </c>
      <c r="AY510" s="232" t="s">
        <v>113</v>
      </c>
    </row>
    <row r="511" s="12" customFormat="1">
      <c r="A511" s="12"/>
      <c r="B511" s="211"/>
      <c r="C511" s="212"/>
      <c r="D511" s="213" t="s">
        <v>121</v>
      </c>
      <c r="E511" s="214" t="s">
        <v>21</v>
      </c>
      <c r="F511" s="215" t="s">
        <v>142</v>
      </c>
      <c r="G511" s="212"/>
      <c r="H511" s="216">
        <v>5</v>
      </c>
      <c r="I511" s="217"/>
      <c r="J511" s="212"/>
      <c r="K511" s="212"/>
      <c r="L511" s="218"/>
      <c r="M511" s="219"/>
      <c r="N511" s="220"/>
      <c r="O511" s="220"/>
      <c r="P511" s="220"/>
      <c r="Q511" s="220"/>
      <c r="R511" s="220"/>
      <c r="S511" s="220"/>
      <c r="T511" s="221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T511" s="222" t="s">
        <v>121</v>
      </c>
      <c r="AU511" s="222" t="s">
        <v>80</v>
      </c>
      <c r="AV511" s="12" t="s">
        <v>82</v>
      </c>
      <c r="AW511" s="12" t="s">
        <v>33</v>
      </c>
      <c r="AX511" s="12" t="s">
        <v>72</v>
      </c>
      <c r="AY511" s="222" t="s">
        <v>113</v>
      </c>
    </row>
    <row r="512" s="13" customFormat="1">
      <c r="A512" s="13"/>
      <c r="B512" s="223"/>
      <c r="C512" s="224"/>
      <c r="D512" s="213" t="s">
        <v>121</v>
      </c>
      <c r="E512" s="225" t="s">
        <v>21</v>
      </c>
      <c r="F512" s="226" t="s">
        <v>241</v>
      </c>
      <c r="G512" s="224"/>
      <c r="H512" s="225" t="s">
        <v>21</v>
      </c>
      <c r="I512" s="227"/>
      <c r="J512" s="224"/>
      <c r="K512" s="224"/>
      <c r="L512" s="228"/>
      <c r="M512" s="229"/>
      <c r="N512" s="230"/>
      <c r="O512" s="230"/>
      <c r="P512" s="230"/>
      <c r="Q512" s="230"/>
      <c r="R512" s="230"/>
      <c r="S512" s="230"/>
      <c r="T512" s="23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2" t="s">
        <v>121</v>
      </c>
      <c r="AU512" s="232" t="s">
        <v>80</v>
      </c>
      <c r="AV512" s="13" t="s">
        <v>80</v>
      </c>
      <c r="AW512" s="13" t="s">
        <v>33</v>
      </c>
      <c r="AX512" s="13" t="s">
        <v>72</v>
      </c>
      <c r="AY512" s="232" t="s">
        <v>113</v>
      </c>
    </row>
    <row r="513" s="14" customFormat="1">
      <c r="A513" s="14"/>
      <c r="B513" s="233"/>
      <c r="C513" s="234"/>
      <c r="D513" s="213" t="s">
        <v>121</v>
      </c>
      <c r="E513" s="235" t="s">
        <v>21</v>
      </c>
      <c r="F513" s="236" t="s">
        <v>128</v>
      </c>
      <c r="G513" s="234"/>
      <c r="H513" s="237">
        <v>18</v>
      </c>
      <c r="I513" s="238"/>
      <c r="J513" s="234"/>
      <c r="K513" s="234"/>
      <c r="L513" s="239"/>
      <c r="M513" s="240"/>
      <c r="N513" s="241"/>
      <c r="O513" s="241"/>
      <c r="P513" s="241"/>
      <c r="Q513" s="241"/>
      <c r="R513" s="241"/>
      <c r="S513" s="241"/>
      <c r="T513" s="24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3" t="s">
        <v>121</v>
      </c>
      <c r="AU513" s="243" t="s">
        <v>80</v>
      </c>
      <c r="AV513" s="14" t="s">
        <v>119</v>
      </c>
      <c r="AW513" s="14" t="s">
        <v>33</v>
      </c>
      <c r="AX513" s="14" t="s">
        <v>80</v>
      </c>
      <c r="AY513" s="243" t="s">
        <v>113</v>
      </c>
    </row>
    <row r="514" s="2" customFormat="1" ht="24.15" customHeight="1">
      <c r="A514" s="40"/>
      <c r="B514" s="41"/>
      <c r="C514" s="198" t="s">
        <v>519</v>
      </c>
      <c r="D514" s="198" t="s">
        <v>114</v>
      </c>
      <c r="E514" s="199" t="s">
        <v>520</v>
      </c>
      <c r="F514" s="200" t="s">
        <v>521</v>
      </c>
      <c r="G514" s="201" t="s">
        <v>117</v>
      </c>
      <c r="H514" s="202">
        <v>24</v>
      </c>
      <c r="I514" s="203"/>
      <c r="J514" s="204">
        <f>ROUND(I514*H514,2)</f>
        <v>0</v>
      </c>
      <c r="K514" s="200" t="s">
        <v>118</v>
      </c>
      <c r="L514" s="46"/>
      <c r="M514" s="205" t="s">
        <v>21</v>
      </c>
      <c r="N514" s="206" t="s">
        <v>43</v>
      </c>
      <c r="O514" s="86"/>
      <c r="P514" s="207">
        <f>O514*H514</f>
        <v>0</v>
      </c>
      <c r="Q514" s="207">
        <v>0</v>
      </c>
      <c r="R514" s="207">
        <f>Q514*H514</f>
        <v>0</v>
      </c>
      <c r="S514" s="207">
        <v>0</v>
      </c>
      <c r="T514" s="208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09" t="s">
        <v>119</v>
      </c>
      <c r="AT514" s="209" t="s">
        <v>114</v>
      </c>
      <c r="AU514" s="209" t="s">
        <v>80</v>
      </c>
      <c r="AY514" s="19" t="s">
        <v>113</v>
      </c>
      <c r="BE514" s="210">
        <f>IF(N514="základní",J514,0)</f>
        <v>0</v>
      </c>
      <c r="BF514" s="210">
        <f>IF(N514="snížená",J514,0)</f>
        <v>0</v>
      </c>
      <c r="BG514" s="210">
        <f>IF(N514="zákl. přenesená",J514,0)</f>
        <v>0</v>
      </c>
      <c r="BH514" s="210">
        <f>IF(N514="sníž. přenesená",J514,0)</f>
        <v>0</v>
      </c>
      <c r="BI514" s="210">
        <f>IF(N514="nulová",J514,0)</f>
        <v>0</v>
      </c>
      <c r="BJ514" s="19" t="s">
        <v>80</v>
      </c>
      <c r="BK514" s="210">
        <f>ROUND(I514*H514,2)</f>
        <v>0</v>
      </c>
      <c r="BL514" s="19" t="s">
        <v>119</v>
      </c>
      <c r="BM514" s="209" t="s">
        <v>522</v>
      </c>
    </row>
    <row r="515" s="12" customFormat="1">
      <c r="A515" s="12"/>
      <c r="B515" s="211"/>
      <c r="C515" s="212"/>
      <c r="D515" s="213" t="s">
        <v>121</v>
      </c>
      <c r="E515" s="214" t="s">
        <v>21</v>
      </c>
      <c r="F515" s="215" t="s">
        <v>207</v>
      </c>
      <c r="G515" s="212"/>
      <c r="H515" s="216">
        <v>19</v>
      </c>
      <c r="I515" s="217"/>
      <c r="J515" s="212"/>
      <c r="K515" s="212"/>
      <c r="L515" s="218"/>
      <c r="M515" s="219"/>
      <c r="N515" s="220"/>
      <c r="O515" s="220"/>
      <c r="P515" s="220"/>
      <c r="Q515" s="220"/>
      <c r="R515" s="220"/>
      <c r="S515" s="220"/>
      <c r="T515" s="221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T515" s="222" t="s">
        <v>121</v>
      </c>
      <c r="AU515" s="222" t="s">
        <v>80</v>
      </c>
      <c r="AV515" s="12" t="s">
        <v>82</v>
      </c>
      <c r="AW515" s="12" t="s">
        <v>33</v>
      </c>
      <c r="AX515" s="12" t="s">
        <v>72</v>
      </c>
      <c r="AY515" s="222" t="s">
        <v>113</v>
      </c>
    </row>
    <row r="516" s="13" customFormat="1">
      <c r="A516" s="13"/>
      <c r="B516" s="223"/>
      <c r="C516" s="224"/>
      <c r="D516" s="213" t="s">
        <v>121</v>
      </c>
      <c r="E516" s="225" t="s">
        <v>21</v>
      </c>
      <c r="F516" s="226" t="s">
        <v>174</v>
      </c>
      <c r="G516" s="224"/>
      <c r="H516" s="225" t="s">
        <v>21</v>
      </c>
      <c r="I516" s="227"/>
      <c r="J516" s="224"/>
      <c r="K516" s="224"/>
      <c r="L516" s="228"/>
      <c r="M516" s="229"/>
      <c r="N516" s="230"/>
      <c r="O516" s="230"/>
      <c r="P516" s="230"/>
      <c r="Q516" s="230"/>
      <c r="R516" s="230"/>
      <c r="S516" s="230"/>
      <c r="T516" s="23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2" t="s">
        <v>121</v>
      </c>
      <c r="AU516" s="232" t="s">
        <v>80</v>
      </c>
      <c r="AV516" s="13" t="s">
        <v>80</v>
      </c>
      <c r="AW516" s="13" t="s">
        <v>33</v>
      </c>
      <c r="AX516" s="13" t="s">
        <v>72</v>
      </c>
      <c r="AY516" s="232" t="s">
        <v>113</v>
      </c>
    </row>
    <row r="517" s="12" customFormat="1">
      <c r="A517" s="12"/>
      <c r="B517" s="211"/>
      <c r="C517" s="212"/>
      <c r="D517" s="213" t="s">
        <v>121</v>
      </c>
      <c r="E517" s="214" t="s">
        <v>21</v>
      </c>
      <c r="F517" s="215" t="s">
        <v>142</v>
      </c>
      <c r="G517" s="212"/>
      <c r="H517" s="216">
        <v>5</v>
      </c>
      <c r="I517" s="217"/>
      <c r="J517" s="212"/>
      <c r="K517" s="212"/>
      <c r="L517" s="218"/>
      <c r="M517" s="219"/>
      <c r="N517" s="220"/>
      <c r="O517" s="220"/>
      <c r="P517" s="220"/>
      <c r="Q517" s="220"/>
      <c r="R517" s="220"/>
      <c r="S517" s="220"/>
      <c r="T517" s="221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T517" s="222" t="s">
        <v>121</v>
      </c>
      <c r="AU517" s="222" t="s">
        <v>80</v>
      </c>
      <c r="AV517" s="12" t="s">
        <v>82</v>
      </c>
      <c r="AW517" s="12" t="s">
        <v>33</v>
      </c>
      <c r="AX517" s="12" t="s">
        <v>72</v>
      </c>
      <c r="AY517" s="222" t="s">
        <v>113</v>
      </c>
    </row>
    <row r="518" s="13" customFormat="1">
      <c r="A518" s="13"/>
      <c r="B518" s="223"/>
      <c r="C518" s="224"/>
      <c r="D518" s="213" t="s">
        <v>121</v>
      </c>
      <c r="E518" s="225" t="s">
        <v>21</v>
      </c>
      <c r="F518" s="226" t="s">
        <v>241</v>
      </c>
      <c r="G518" s="224"/>
      <c r="H518" s="225" t="s">
        <v>21</v>
      </c>
      <c r="I518" s="227"/>
      <c r="J518" s="224"/>
      <c r="K518" s="224"/>
      <c r="L518" s="228"/>
      <c r="M518" s="229"/>
      <c r="N518" s="230"/>
      <c r="O518" s="230"/>
      <c r="P518" s="230"/>
      <c r="Q518" s="230"/>
      <c r="R518" s="230"/>
      <c r="S518" s="230"/>
      <c r="T518" s="23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2" t="s">
        <v>121</v>
      </c>
      <c r="AU518" s="232" t="s">
        <v>80</v>
      </c>
      <c r="AV518" s="13" t="s">
        <v>80</v>
      </c>
      <c r="AW518" s="13" t="s">
        <v>33</v>
      </c>
      <c r="AX518" s="13" t="s">
        <v>72</v>
      </c>
      <c r="AY518" s="232" t="s">
        <v>113</v>
      </c>
    </row>
    <row r="519" s="14" customFormat="1">
      <c r="A519" s="14"/>
      <c r="B519" s="233"/>
      <c r="C519" s="234"/>
      <c r="D519" s="213" t="s">
        <v>121</v>
      </c>
      <c r="E519" s="235" t="s">
        <v>21</v>
      </c>
      <c r="F519" s="236" t="s">
        <v>128</v>
      </c>
      <c r="G519" s="234"/>
      <c r="H519" s="237">
        <v>24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3" t="s">
        <v>121</v>
      </c>
      <c r="AU519" s="243" t="s">
        <v>80</v>
      </c>
      <c r="AV519" s="14" t="s">
        <v>119</v>
      </c>
      <c r="AW519" s="14" t="s">
        <v>33</v>
      </c>
      <c r="AX519" s="14" t="s">
        <v>80</v>
      </c>
      <c r="AY519" s="243" t="s">
        <v>113</v>
      </c>
    </row>
    <row r="520" s="2" customFormat="1" ht="78" customHeight="1">
      <c r="A520" s="40"/>
      <c r="B520" s="41"/>
      <c r="C520" s="198" t="s">
        <v>523</v>
      </c>
      <c r="D520" s="198" t="s">
        <v>114</v>
      </c>
      <c r="E520" s="199" t="s">
        <v>524</v>
      </c>
      <c r="F520" s="200" t="s">
        <v>525</v>
      </c>
      <c r="G520" s="201" t="s">
        <v>117</v>
      </c>
      <c r="H520" s="202">
        <v>11</v>
      </c>
      <c r="I520" s="203"/>
      <c r="J520" s="204">
        <f>ROUND(I520*H520,2)</f>
        <v>0</v>
      </c>
      <c r="K520" s="200" t="s">
        <v>118</v>
      </c>
      <c r="L520" s="46"/>
      <c r="M520" s="205" t="s">
        <v>21</v>
      </c>
      <c r="N520" s="206" t="s">
        <v>43</v>
      </c>
      <c r="O520" s="86"/>
      <c r="P520" s="207">
        <f>O520*H520</f>
        <v>0</v>
      </c>
      <c r="Q520" s="207">
        <v>0</v>
      </c>
      <c r="R520" s="207">
        <f>Q520*H520</f>
        <v>0</v>
      </c>
      <c r="S520" s="207">
        <v>0</v>
      </c>
      <c r="T520" s="208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09" t="s">
        <v>119</v>
      </c>
      <c r="AT520" s="209" t="s">
        <v>114</v>
      </c>
      <c r="AU520" s="209" t="s">
        <v>80</v>
      </c>
      <c r="AY520" s="19" t="s">
        <v>113</v>
      </c>
      <c r="BE520" s="210">
        <f>IF(N520="základní",J520,0)</f>
        <v>0</v>
      </c>
      <c r="BF520" s="210">
        <f>IF(N520="snížená",J520,0)</f>
        <v>0</v>
      </c>
      <c r="BG520" s="210">
        <f>IF(N520="zákl. přenesená",J520,0)</f>
        <v>0</v>
      </c>
      <c r="BH520" s="210">
        <f>IF(N520="sníž. přenesená",J520,0)</f>
        <v>0</v>
      </c>
      <c r="BI520" s="210">
        <f>IF(N520="nulová",J520,0)</f>
        <v>0</v>
      </c>
      <c r="BJ520" s="19" t="s">
        <v>80</v>
      </c>
      <c r="BK520" s="210">
        <f>ROUND(I520*H520,2)</f>
        <v>0</v>
      </c>
      <c r="BL520" s="19" t="s">
        <v>119</v>
      </c>
      <c r="BM520" s="209" t="s">
        <v>526</v>
      </c>
    </row>
    <row r="521" s="12" customFormat="1">
      <c r="A521" s="12"/>
      <c r="B521" s="211"/>
      <c r="C521" s="212"/>
      <c r="D521" s="213" t="s">
        <v>121</v>
      </c>
      <c r="E521" s="214" t="s">
        <v>21</v>
      </c>
      <c r="F521" s="215" t="s">
        <v>82</v>
      </c>
      <c r="G521" s="212"/>
      <c r="H521" s="216">
        <v>2</v>
      </c>
      <c r="I521" s="217"/>
      <c r="J521" s="212"/>
      <c r="K521" s="212"/>
      <c r="L521" s="218"/>
      <c r="M521" s="219"/>
      <c r="N521" s="220"/>
      <c r="O521" s="220"/>
      <c r="P521" s="220"/>
      <c r="Q521" s="220"/>
      <c r="R521" s="220"/>
      <c r="S521" s="220"/>
      <c r="T521" s="221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T521" s="222" t="s">
        <v>121</v>
      </c>
      <c r="AU521" s="222" t="s">
        <v>80</v>
      </c>
      <c r="AV521" s="12" t="s">
        <v>82</v>
      </c>
      <c r="AW521" s="12" t="s">
        <v>33</v>
      </c>
      <c r="AX521" s="12" t="s">
        <v>72</v>
      </c>
      <c r="AY521" s="222" t="s">
        <v>113</v>
      </c>
    </row>
    <row r="522" s="13" customFormat="1">
      <c r="A522" s="13"/>
      <c r="B522" s="223"/>
      <c r="C522" s="224"/>
      <c r="D522" s="213" t="s">
        <v>121</v>
      </c>
      <c r="E522" s="225" t="s">
        <v>21</v>
      </c>
      <c r="F522" s="226" t="s">
        <v>125</v>
      </c>
      <c r="G522" s="224"/>
      <c r="H522" s="225" t="s">
        <v>21</v>
      </c>
      <c r="I522" s="227"/>
      <c r="J522" s="224"/>
      <c r="K522" s="224"/>
      <c r="L522" s="228"/>
      <c r="M522" s="229"/>
      <c r="N522" s="230"/>
      <c r="O522" s="230"/>
      <c r="P522" s="230"/>
      <c r="Q522" s="230"/>
      <c r="R522" s="230"/>
      <c r="S522" s="230"/>
      <c r="T522" s="23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2" t="s">
        <v>121</v>
      </c>
      <c r="AU522" s="232" t="s">
        <v>80</v>
      </c>
      <c r="AV522" s="13" t="s">
        <v>80</v>
      </c>
      <c r="AW522" s="13" t="s">
        <v>33</v>
      </c>
      <c r="AX522" s="13" t="s">
        <v>72</v>
      </c>
      <c r="AY522" s="232" t="s">
        <v>113</v>
      </c>
    </row>
    <row r="523" s="12" customFormat="1">
      <c r="A523" s="12"/>
      <c r="B523" s="211"/>
      <c r="C523" s="212"/>
      <c r="D523" s="213" t="s">
        <v>121</v>
      </c>
      <c r="E523" s="214" t="s">
        <v>21</v>
      </c>
      <c r="F523" s="215" t="s">
        <v>119</v>
      </c>
      <c r="G523" s="212"/>
      <c r="H523" s="216">
        <v>4</v>
      </c>
      <c r="I523" s="217"/>
      <c r="J523" s="212"/>
      <c r="K523" s="212"/>
      <c r="L523" s="218"/>
      <c r="M523" s="219"/>
      <c r="N523" s="220"/>
      <c r="O523" s="220"/>
      <c r="P523" s="220"/>
      <c r="Q523" s="220"/>
      <c r="R523" s="220"/>
      <c r="S523" s="220"/>
      <c r="T523" s="221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T523" s="222" t="s">
        <v>121</v>
      </c>
      <c r="AU523" s="222" t="s">
        <v>80</v>
      </c>
      <c r="AV523" s="12" t="s">
        <v>82</v>
      </c>
      <c r="AW523" s="12" t="s">
        <v>33</v>
      </c>
      <c r="AX523" s="12" t="s">
        <v>72</v>
      </c>
      <c r="AY523" s="222" t="s">
        <v>113</v>
      </c>
    </row>
    <row r="524" s="13" customFormat="1">
      <c r="A524" s="13"/>
      <c r="B524" s="223"/>
      <c r="C524" s="224"/>
      <c r="D524" s="213" t="s">
        <v>121</v>
      </c>
      <c r="E524" s="225" t="s">
        <v>21</v>
      </c>
      <c r="F524" s="226" t="s">
        <v>174</v>
      </c>
      <c r="G524" s="224"/>
      <c r="H524" s="225" t="s">
        <v>21</v>
      </c>
      <c r="I524" s="227"/>
      <c r="J524" s="224"/>
      <c r="K524" s="224"/>
      <c r="L524" s="228"/>
      <c r="M524" s="229"/>
      <c r="N524" s="230"/>
      <c r="O524" s="230"/>
      <c r="P524" s="230"/>
      <c r="Q524" s="230"/>
      <c r="R524" s="230"/>
      <c r="S524" s="230"/>
      <c r="T524" s="23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2" t="s">
        <v>121</v>
      </c>
      <c r="AU524" s="232" t="s">
        <v>80</v>
      </c>
      <c r="AV524" s="13" t="s">
        <v>80</v>
      </c>
      <c r="AW524" s="13" t="s">
        <v>33</v>
      </c>
      <c r="AX524" s="13" t="s">
        <v>72</v>
      </c>
      <c r="AY524" s="232" t="s">
        <v>113</v>
      </c>
    </row>
    <row r="525" s="12" customFormat="1">
      <c r="A525" s="12"/>
      <c r="B525" s="211"/>
      <c r="C525" s="212"/>
      <c r="D525" s="213" t="s">
        <v>121</v>
      </c>
      <c r="E525" s="214" t="s">
        <v>21</v>
      </c>
      <c r="F525" s="215" t="s">
        <v>142</v>
      </c>
      <c r="G525" s="212"/>
      <c r="H525" s="216">
        <v>5</v>
      </c>
      <c r="I525" s="217"/>
      <c r="J525" s="212"/>
      <c r="K525" s="212"/>
      <c r="L525" s="218"/>
      <c r="M525" s="219"/>
      <c r="N525" s="220"/>
      <c r="O525" s="220"/>
      <c r="P525" s="220"/>
      <c r="Q525" s="220"/>
      <c r="R525" s="220"/>
      <c r="S525" s="220"/>
      <c r="T525" s="221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T525" s="222" t="s">
        <v>121</v>
      </c>
      <c r="AU525" s="222" t="s">
        <v>80</v>
      </c>
      <c r="AV525" s="12" t="s">
        <v>82</v>
      </c>
      <c r="AW525" s="12" t="s">
        <v>33</v>
      </c>
      <c r="AX525" s="12" t="s">
        <v>72</v>
      </c>
      <c r="AY525" s="222" t="s">
        <v>113</v>
      </c>
    </row>
    <row r="526" s="13" customFormat="1">
      <c r="A526" s="13"/>
      <c r="B526" s="223"/>
      <c r="C526" s="224"/>
      <c r="D526" s="213" t="s">
        <v>121</v>
      </c>
      <c r="E526" s="225" t="s">
        <v>21</v>
      </c>
      <c r="F526" s="226" t="s">
        <v>241</v>
      </c>
      <c r="G526" s="224"/>
      <c r="H526" s="225" t="s">
        <v>21</v>
      </c>
      <c r="I526" s="227"/>
      <c r="J526" s="224"/>
      <c r="K526" s="224"/>
      <c r="L526" s="228"/>
      <c r="M526" s="229"/>
      <c r="N526" s="230"/>
      <c r="O526" s="230"/>
      <c r="P526" s="230"/>
      <c r="Q526" s="230"/>
      <c r="R526" s="230"/>
      <c r="S526" s="230"/>
      <c r="T526" s="23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2" t="s">
        <v>121</v>
      </c>
      <c r="AU526" s="232" t="s">
        <v>80</v>
      </c>
      <c r="AV526" s="13" t="s">
        <v>80</v>
      </c>
      <c r="AW526" s="13" t="s">
        <v>33</v>
      </c>
      <c r="AX526" s="13" t="s">
        <v>72</v>
      </c>
      <c r="AY526" s="232" t="s">
        <v>113</v>
      </c>
    </row>
    <row r="527" s="14" customFormat="1">
      <c r="A527" s="14"/>
      <c r="B527" s="233"/>
      <c r="C527" s="234"/>
      <c r="D527" s="213" t="s">
        <v>121</v>
      </c>
      <c r="E527" s="235" t="s">
        <v>21</v>
      </c>
      <c r="F527" s="236" t="s">
        <v>128</v>
      </c>
      <c r="G527" s="234"/>
      <c r="H527" s="237">
        <v>11</v>
      </c>
      <c r="I527" s="238"/>
      <c r="J527" s="234"/>
      <c r="K527" s="234"/>
      <c r="L527" s="239"/>
      <c r="M527" s="240"/>
      <c r="N527" s="241"/>
      <c r="O527" s="241"/>
      <c r="P527" s="241"/>
      <c r="Q527" s="241"/>
      <c r="R527" s="241"/>
      <c r="S527" s="241"/>
      <c r="T527" s="24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3" t="s">
        <v>121</v>
      </c>
      <c r="AU527" s="243" t="s">
        <v>80</v>
      </c>
      <c r="AV527" s="14" t="s">
        <v>119</v>
      </c>
      <c r="AW527" s="14" t="s">
        <v>33</v>
      </c>
      <c r="AX527" s="14" t="s">
        <v>80</v>
      </c>
      <c r="AY527" s="243" t="s">
        <v>113</v>
      </c>
    </row>
    <row r="528" s="2" customFormat="1" ht="66.75" customHeight="1">
      <c r="A528" s="40"/>
      <c r="B528" s="41"/>
      <c r="C528" s="198" t="s">
        <v>527</v>
      </c>
      <c r="D528" s="198" t="s">
        <v>114</v>
      </c>
      <c r="E528" s="199" t="s">
        <v>528</v>
      </c>
      <c r="F528" s="200" t="s">
        <v>529</v>
      </c>
      <c r="G528" s="201" t="s">
        <v>117</v>
      </c>
      <c r="H528" s="202">
        <v>9</v>
      </c>
      <c r="I528" s="203"/>
      <c r="J528" s="204">
        <f>ROUND(I528*H528,2)</f>
        <v>0</v>
      </c>
      <c r="K528" s="200" t="s">
        <v>118</v>
      </c>
      <c r="L528" s="46"/>
      <c r="M528" s="205" t="s">
        <v>21</v>
      </c>
      <c r="N528" s="206" t="s">
        <v>43</v>
      </c>
      <c r="O528" s="86"/>
      <c r="P528" s="207">
        <f>O528*H528</f>
        <v>0</v>
      </c>
      <c r="Q528" s="207">
        <v>0</v>
      </c>
      <c r="R528" s="207">
        <f>Q528*H528</f>
        <v>0</v>
      </c>
      <c r="S528" s="207">
        <v>0</v>
      </c>
      <c r="T528" s="208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09" t="s">
        <v>119</v>
      </c>
      <c r="AT528" s="209" t="s">
        <v>114</v>
      </c>
      <c r="AU528" s="209" t="s">
        <v>80</v>
      </c>
      <c r="AY528" s="19" t="s">
        <v>113</v>
      </c>
      <c r="BE528" s="210">
        <f>IF(N528="základní",J528,0)</f>
        <v>0</v>
      </c>
      <c r="BF528" s="210">
        <f>IF(N528="snížená",J528,0)</f>
        <v>0</v>
      </c>
      <c r="BG528" s="210">
        <f>IF(N528="zákl. přenesená",J528,0)</f>
        <v>0</v>
      </c>
      <c r="BH528" s="210">
        <f>IF(N528="sníž. přenesená",J528,0)</f>
        <v>0</v>
      </c>
      <c r="BI528" s="210">
        <f>IF(N528="nulová",J528,0)</f>
        <v>0</v>
      </c>
      <c r="BJ528" s="19" t="s">
        <v>80</v>
      </c>
      <c r="BK528" s="210">
        <f>ROUND(I528*H528,2)</f>
        <v>0</v>
      </c>
      <c r="BL528" s="19" t="s">
        <v>119</v>
      </c>
      <c r="BM528" s="209" t="s">
        <v>530</v>
      </c>
    </row>
    <row r="529" s="12" customFormat="1">
      <c r="A529" s="12"/>
      <c r="B529" s="211"/>
      <c r="C529" s="212"/>
      <c r="D529" s="213" t="s">
        <v>121</v>
      </c>
      <c r="E529" s="214" t="s">
        <v>21</v>
      </c>
      <c r="F529" s="215" t="s">
        <v>119</v>
      </c>
      <c r="G529" s="212"/>
      <c r="H529" s="216">
        <v>4</v>
      </c>
      <c r="I529" s="217"/>
      <c r="J529" s="212"/>
      <c r="K529" s="212"/>
      <c r="L529" s="218"/>
      <c r="M529" s="219"/>
      <c r="N529" s="220"/>
      <c r="O529" s="220"/>
      <c r="P529" s="220"/>
      <c r="Q529" s="220"/>
      <c r="R529" s="220"/>
      <c r="S529" s="220"/>
      <c r="T529" s="221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T529" s="222" t="s">
        <v>121</v>
      </c>
      <c r="AU529" s="222" t="s">
        <v>80</v>
      </c>
      <c r="AV529" s="12" t="s">
        <v>82</v>
      </c>
      <c r="AW529" s="12" t="s">
        <v>33</v>
      </c>
      <c r="AX529" s="12" t="s">
        <v>72</v>
      </c>
      <c r="AY529" s="222" t="s">
        <v>113</v>
      </c>
    </row>
    <row r="530" s="13" customFormat="1">
      <c r="A530" s="13"/>
      <c r="B530" s="223"/>
      <c r="C530" s="224"/>
      <c r="D530" s="213" t="s">
        <v>121</v>
      </c>
      <c r="E530" s="225" t="s">
        <v>21</v>
      </c>
      <c r="F530" s="226" t="s">
        <v>174</v>
      </c>
      <c r="G530" s="224"/>
      <c r="H530" s="225" t="s">
        <v>21</v>
      </c>
      <c r="I530" s="227"/>
      <c r="J530" s="224"/>
      <c r="K530" s="224"/>
      <c r="L530" s="228"/>
      <c r="M530" s="229"/>
      <c r="N530" s="230"/>
      <c r="O530" s="230"/>
      <c r="P530" s="230"/>
      <c r="Q530" s="230"/>
      <c r="R530" s="230"/>
      <c r="S530" s="230"/>
      <c r="T530" s="23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2" t="s">
        <v>121</v>
      </c>
      <c r="AU530" s="232" t="s">
        <v>80</v>
      </c>
      <c r="AV530" s="13" t="s">
        <v>80</v>
      </c>
      <c r="AW530" s="13" t="s">
        <v>33</v>
      </c>
      <c r="AX530" s="13" t="s">
        <v>72</v>
      </c>
      <c r="AY530" s="232" t="s">
        <v>113</v>
      </c>
    </row>
    <row r="531" s="12" customFormat="1">
      <c r="A531" s="12"/>
      <c r="B531" s="211"/>
      <c r="C531" s="212"/>
      <c r="D531" s="213" t="s">
        <v>121</v>
      </c>
      <c r="E531" s="214" t="s">
        <v>21</v>
      </c>
      <c r="F531" s="215" t="s">
        <v>142</v>
      </c>
      <c r="G531" s="212"/>
      <c r="H531" s="216">
        <v>5</v>
      </c>
      <c r="I531" s="217"/>
      <c r="J531" s="212"/>
      <c r="K531" s="212"/>
      <c r="L531" s="218"/>
      <c r="M531" s="219"/>
      <c r="N531" s="220"/>
      <c r="O531" s="220"/>
      <c r="P531" s="220"/>
      <c r="Q531" s="220"/>
      <c r="R531" s="220"/>
      <c r="S531" s="220"/>
      <c r="T531" s="221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T531" s="222" t="s">
        <v>121</v>
      </c>
      <c r="AU531" s="222" t="s">
        <v>80</v>
      </c>
      <c r="AV531" s="12" t="s">
        <v>82</v>
      </c>
      <c r="AW531" s="12" t="s">
        <v>33</v>
      </c>
      <c r="AX531" s="12" t="s">
        <v>72</v>
      </c>
      <c r="AY531" s="222" t="s">
        <v>113</v>
      </c>
    </row>
    <row r="532" s="13" customFormat="1">
      <c r="A532" s="13"/>
      <c r="B532" s="223"/>
      <c r="C532" s="224"/>
      <c r="D532" s="213" t="s">
        <v>121</v>
      </c>
      <c r="E532" s="225" t="s">
        <v>21</v>
      </c>
      <c r="F532" s="226" t="s">
        <v>241</v>
      </c>
      <c r="G532" s="224"/>
      <c r="H532" s="225" t="s">
        <v>21</v>
      </c>
      <c r="I532" s="227"/>
      <c r="J532" s="224"/>
      <c r="K532" s="224"/>
      <c r="L532" s="228"/>
      <c r="M532" s="229"/>
      <c r="N532" s="230"/>
      <c r="O532" s="230"/>
      <c r="P532" s="230"/>
      <c r="Q532" s="230"/>
      <c r="R532" s="230"/>
      <c r="S532" s="230"/>
      <c r="T532" s="23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2" t="s">
        <v>121</v>
      </c>
      <c r="AU532" s="232" t="s">
        <v>80</v>
      </c>
      <c r="AV532" s="13" t="s">
        <v>80</v>
      </c>
      <c r="AW532" s="13" t="s">
        <v>33</v>
      </c>
      <c r="AX532" s="13" t="s">
        <v>72</v>
      </c>
      <c r="AY532" s="232" t="s">
        <v>113</v>
      </c>
    </row>
    <row r="533" s="14" customFormat="1">
      <c r="A533" s="14"/>
      <c r="B533" s="233"/>
      <c r="C533" s="234"/>
      <c r="D533" s="213" t="s">
        <v>121</v>
      </c>
      <c r="E533" s="235" t="s">
        <v>21</v>
      </c>
      <c r="F533" s="236" t="s">
        <v>128</v>
      </c>
      <c r="G533" s="234"/>
      <c r="H533" s="237">
        <v>9</v>
      </c>
      <c r="I533" s="238"/>
      <c r="J533" s="234"/>
      <c r="K533" s="234"/>
      <c r="L533" s="239"/>
      <c r="M533" s="240"/>
      <c r="N533" s="241"/>
      <c r="O533" s="241"/>
      <c r="P533" s="241"/>
      <c r="Q533" s="241"/>
      <c r="R533" s="241"/>
      <c r="S533" s="241"/>
      <c r="T533" s="24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3" t="s">
        <v>121</v>
      </c>
      <c r="AU533" s="243" t="s">
        <v>80</v>
      </c>
      <c r="AV533" s="14" t="s">
        <v>119</v>
      </c>
      <c r="AW533" s="14" t="s">
        <v>33</v>
      </c>
      <c r="AX533" s="14" t="s">
        <v>80</v>
      </c>
      <c r="AY533" s="243" t="s">
        <v>113</v>
      </c>
    </row>
    <row r="534" s="2" customFormat="1" ht="62.7" customHeight="1">
      <c r="A534" s="40"/>
      <c r="B534" s="41"/>
      <c r="C534" s="198" t="s">
        <v>531</v>
      </c>
      <c r="D534" s="198" t="s">
        <v>114</v>
      </c>
      <c r="E534" s="199" t="s">
        <v>532</v>
      </c>
      <c r="F534" s="200" t="s">
        <v>533</v>
      </c>
      <c r="G534" s="201" t="s">
        <v>117</v>
      </c>
      <c r="H534" s="202">
        <v>8</v>
      </c>
      <c r="I534" s="203"/>
      <c r="J534" s="204">
        <f>ROUND(I534*H534,2)</f>
        <v>0</v>
      </c>
      <c r="K534" s="200" t="s">
        <v>118</v>
      </c>
      <c r="L534" s="46"/>
      <c r="M534" s="205" t="s">
        <v>21</v>
      </c>
      <c r="N534" s="206" t="s">
        <v>43</v>
      </c>
      <c r="O534" s="86"/>
      <c r="P534" s="207">
        <f>O534*H534</f>
        <v>0</v>
      </c>
      <c r="Q534" s="207">
        <v>0</v>
      </c>
      <c r="R534" s="207">
        <f>Q534*H534</f>
        <v>0</v>
      </c>
      <c r="S534" s="207">
        <v>0</v>
      </c>
      <c r="T534" s="208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09" t="s">
        <v>119</v>
      </c>
      <c r="AT534" s="209" t="s">
        <v>114</v>
      </c>
      <c r="AU534" s="209" t="s">
        <v>80</v>
      </c>
      <c r="AY534" s="19" t="s">
        <v>113</v>
      </c>
      <c r="BE534" s="210">
        <f>IF(N534="základní",J534,0)</f>
        <v>0</v>
      </c>
      <c r="BF534" s="210">
        <f>IF(N534="snížená",J534,0)</f>
        <v>0</v>
      </c>
      <c r="BG534" s="210">
        <f>IF(N534="zákl. přenesená",J534,0)</f>
        <v>0</v>
      </c>
      <c r="BH534" s="210">
        <f>IF(N534="sníž. přenesená",J534,0)</f>
        <v>0</v>
      </c>
      <c r="BI534" s="210">
        <f>IF(N534="nulová",J534,0)</f>
        <v>0</v>
      </c>
      <c r="BJ534" s="19" t="s">
        <v>80</v>
      </c>
      <c r="BK534" s="210">
        <f>ROUND(I534*H534,2)</f>
        <v>0</v>
      </c>
      <c r="BL534" s="19" t="s">
        <v>119</v>
      </c>
      <c r="BM534" s="209" t="s">
        <v>534</v>
      </c>
    </row>
    <row r="535" s="12" customFormat="1">
      <c r="A535" s="12"/>
      <c r="B535" s="211"/>
      <c r="C535" s="212"/>
      <c r="D535" s="213" t="s">
        <v>121</v>
      </c>
      <c r="E535" s="214" t="s">
        <v>21</v>
      </c>
      <c r="F535" s="215" t="s">
        <v>132</v>
      </c>
      <c r="G535" s="212"/>
      <c r="H535" s="216">
        <v>3</v>
      </c>
      <c r="I535" s="217"/>
      <c r="J535" s="212"/>
      <c r="K535" s="212"/>
      <c r="L535" s="218"/>
      <c r="M535" s="219"/>
      <c r="N535" s="220"/>
      <c r="O535" s="220"/>
      <c r="P535" s="220"/>
      <c r="Q535" s="220"/>
      <c r="R535" s="220"/>
      <c r="S535" s="220"/>
      <c r="T535" s="221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T535" s="222" t="s">
        <v>121</v>
      </c>
      <c r="AU535" s="222" t="s">
        <v>80</v>
      </c>
      <c r="AV535" s="12" t="s">
        <v>82</v>
      </c>
      <c r="AW535" s="12" t="s">
        <v>33</v>
      </c>
      <c r="AX535" s="12" t="s">
        <v>72</v>
      </c>
      <c r="AY535" s="222" t="s">
        <v>113</v>
      </c>
    </row>
    <row r="536" s="13" customFormat="1">
      <c r="A536" s="13"/>
      <c r="B536" s="223"/>
      <c r="C536" s="224"/>
      <c r="D536" s="213" t="s">
        <v>121</v>
      </c>
      <c r="E536" s="225" t="s">
        <v>21</v>
      </c>
      <c r="F536" s="226" t="s">
        <v>174</v>
      </c>
      <c r="G536" s="224"/>
      <c r="H536" s="225" t="s">
        <v>21</v>
      </c>
      <c r="I536" s="227"/>
      <c r="J536" s="224"/>
      <c r="K536" s="224"/>
      <c r="L536" s="228"/>
      <c r="M536" s="229"/>
      <c r="N536" s="230"/>
      <c r="O536" s="230"/>
      <c r="P536" s="230"/>
      <c r="Q536" s="230"/>
      <c r="R536" s="230"/>
      <c r="S536" s="230"/>
      <c r="T536" s="23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2" t="s">
        <v>121</v>
      </c>
      <c r="AU536" s="232" t="s">
        <v>80</v>
      </c>
      <c r="AV536" s="13" t="s">
        <v>80</v>
      </c>
      <c r="AW536" s="13" t="s">
        <v>33</v>
      </c>
      <c r="AX536" s="13" t="s">
        <v>72</v>
      </c>
      <c r="AY536" s="232" t="s">
        <v>113</v>
      </c>
    </row>
    <row r="537" s="12" customFormat="1">
      <c r="A537" s="12"/>
      <c r="B537" s="211"/>
      <c r="C537" s="212"/>
      <c r="D537" s="213" t="s">
        <v>121</v>
      </c>
      <c r="E537" s="214" t="s">
        <v>21</v>
      </c>
      <c r="F537" s="215" t="s">
        <v>142</v>
      </c>
      <c r="G537" s="212"/>
      <c r="H537" s="216">
        <v>5</v>
      </c>
      <c r="I537" s="217"/>
      <c r="J537" s="212"/>
      <c r="K537" s="212"/>
      <c r="L537" s="218"/>
      <c r="M537" s="219"/>
      <c r="N537" s="220"/>
      <c r="O537" s="220"/>
      <c r="P537" s="220"/>
      <c r="Q537" s="220"/>
      <c r="R537" s="220"/>
      <c r="S537" s="220"/>
      <c r="T537" s="221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T537" s="222" t="s">
        <v>121</v>
      </c>
      <c r="AU537" s="222" t="s">
        <v>80</v>
      </c>
      <c r="AV537" s="12" t="s">
        <v>82</v>
      </c>
      <c r="AW537" s="12" t="s">
        <v>33</v>
      </c>
      <c r="AX537" s="12" t="s">
        <v>72</v>
      </c>
      <c r="AY537" s="222" t="s">
        <v>113</v>
      </c>
    </row>
    <row r="538" s="13" customFormat="1">
      <c r="A538" s="13"/>
      <c r="B538" s="223"/>
      <c r="C538" s="224"/>
      <c r="D538" s="213" t="s">
        <v>121</v>
      </c>
      <c r="E538" s="225" t="s">
        <v>21</v>
      </c>
      <c r="F538" s="226" t="s">
        <v>241</v>
      </c>
      <c r="G538" s="224"/>
      <c r="H538" s="225" t="s">
        <v>21</v>
      </c>
      <c r="I538" s="227"/>
      <c r="J538" s="224"/>
      <c r="K538" s="224"/>
      <c r="L538" s="228"/>
      <c r="M538" s="229"/>
      <c r="N538" s="230"/>
      <c r="O538" s="230"/>
      <c r="P538" s="230"/>
      <c r="Q538" s="230"/>
      <c r="R538" s="230"/>
      <c r="S538" s="230"/>
      <c r="T538" s="23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2" t="s">
        <v>121</v>
      </c>
      <c r="AU538" s="232" t="s">
        <v>80</v>
      </c>
      <c r="AV538" s="13" t="s">
        <v>80</v>
      </c>
      <c r="AW538" s="13" t="s">
        <v>33</v>
      </c>
      <c r="AX538" s="13" t="s">
        <v>72</v>
      </c>
      <c r="AY538" s="232" t="s">
        <v>113</v>
      </c>
    </row>
    <row r="539" s="14" customFormat="1">
      <c r="A539" s="14"/>
      <c r="B539" s="233"/>
      <c r="C539" s="234"/>
      <c r="D539" s="213" t="s">
        <v>121</v>
      </c>
      <c r="E539" s="235" t="s">
        <v>21</v>
      </c>
      <c r="F539" s="236" t="s">
        <v>128</v>
      </c>
      <c r="G539" s="234"/>
      <c r="H539" s="237">
        <v>8</v>
      </c>
      <c r="I539" s="238"/>
      <c r="J539" s="234"/>
      <c r="K539" s="234"/>
      <c r="L539" s="239"/>
      <c r="M539" s="240"/>
      <c r="N539" s="241"/>
      <c r="O539" s="241"/>
      <c r="P539" s="241"/>
      <c r="Q539" s="241"/>
      <c r="R539" s="241"/>
      <c r="S539" s="241"/>
      <c r="T539" s="24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3" t="s">
        <v>121</v>
      </c>
      <c r="AU539" s="243" t="s">
        <v>80</v>
      </c>
      <c r="AV539" s="14" t="s">
        <v>119</v>
      </c>
      <c r="AW539" s="14" t="s">
        <v>33</v>
      </c>
      <c r="AX539" s="14" t="s">
        <v>80</v>
      </c>
      <c r="AY539" s="243" t="s">
        <v>113</v>
      </c>
    </row>
    <row r="540" s="2" customFormat="1" ht="78" customHeight="1">
      <c r="A540" s="40"/>
      <c r="B540" s="41"/>
      <c r="C540" s="198" t="s">
        <v>535</v>
      </c>
      <c r="D540" s="198" t="s">
        <v>114</v>
      </c>
      <c r="E540" s="199" t="s">
        <v>536</v>
      </c>
      <c r="F540" s="200" t="s">
        <v>537</v>
      </c>
      <c r="G540" s="201" t="s">
        <v>117</v>
      </c>
      <c r="H540" s="202">
        <v>24</v>
      </c>
      <c r="I540" s="203"/>
      <c r="J540" s="204">
        <f>ROUND(I540*H540,2)</f>
        <v>0</v>
      </c>
      <c r="K540" s="200" t="s">
        <v>118</v>
      </c>
      <c r="L540" s="46"/>
      <c r="M540" s="205" t="s">
        <v>21</v>
      </c>
      <c r="N540" s="206" t="s">
        <v>43</v>
      </c>
      <c r="O540" s="86"/>
      <c r="P540" s="207">
        <f>O540*H540</f>
        <v>0</v>
      </c>
      <c r="Q540" s="207">
        <v>0</v>
      </c>
      <c r="R540" s="207">
        <f>Q540*H540</f>
        <v>0</v>
      </c>
      <c r="S540" s="207">
        <v>0</v>
      </c>
      <c r="T540" s="208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09" t="s">
        <v>119</v>
      </c>
      <c r="AT540" s="209" t="s">
        <v>114</v>
      </c>
      <c r="AU540" s="209" t="s">
        <v>80</v>
      </c>
      <c r="AY540" s="19" t="s">
        <v>113</v>
      </c>
      <c r="BE540" s="210">
        <f>IF(N540="základní",J540,0)</f>
        <v>0</v>
      </c>
      <c r="BF540" s="210">
        <f>IF(N540="snížená",J540,0)</f>
        <v>0</v>
      </c>
      <c r="BG540" s="210">
        <f>IF(N540="zákl. přenesená",J540,0)</f>
        <v>0</v>
      </c>
      <c r="BH540" s="210">
        <f>IF(N540="sníž. přenesená",J540,0)</f>
        <v>0</v>
      </c>
      <c r="BI540" s="210">
        <f>IF(N540="nulová",J540,0)</f>
        <v>0</v>
      </c>
      <c r="BJ540" s="19" t="s">
        <v>80</v>
      </c>
      <c r="BK540" s="210">
        <f>ROUND(I540*H540,2)</f>
        <v>0</v>
      </c>
      <c r="BL540" s="19" t="s">
        <v>119</v>
      </c>
      <c r="BM540" s="209" t="s">
        <v>538</v>
      </c>
    </row>
    <row r="541" s="12" customFormat="1">
      <c r="A541" s="12"/>
      <c r="B541" s="211"/>
      <c r="C541" s="212"/>
      <c r="D541" s="213" t="s">
        <v>121</v>
      </c>
      <c r="E541" s="214" t="s">
        <v>21</v>
      </c>
      <c r="F541" s="215" t="s">
        <v>207</v>
      </c>
      <c r="G541" s="212"/>
      <c r="H541" s="216">
        <v>19</v>
      </c>
      <c r="I541" s="217"/>
      <c r="J541" s="212"/>
      <c r="K541" s="212"/>
      <c r="L541" s="218"/>
      <c r="M541" s="219"/>
      <c r="N541" s="220"/>
      <c r="O541" s="220"/>
      <c r="P541" s="220"/>
      <c r="Q541" s="220"/>
      <c r="R541" s="220"/>
      <c r="S541" s="220"/>
      <c r="T541" s="221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T541" s="222" t="s">
        <v>121</v>
      </c>
      <c r="AU541" s="222" t="s">
        <v>80</v>
      </c>
      <c r="AV541" s="12" t="s">
        <v>82</v>
      </c>
      <c r="AW541" s="12" t="s">
        <v>33</v>
      </c>
      <c r="AX541" s="12" t="s">
        <v>72</v>
      </c>
      <c r="AY541" s="222" t="s">
        <v>113</v>
      </c>
    </row>
    <row r="542" s="13" customFormat="1">
      <c r="A542" s="13"/>
      <c r="B542" s="223"/>
      <c r="C542" s="224"/>
      <c r="D542" s="213" t="s">
        <v>121</v>
      </c>
      <c r="E542" s="225" t="s">
        <v>21</v>
      </c>
      <c r="F542" s="226" t="s">
        <v>174</v>
      </c>
      <c r="G542" s="224"/>
      <c r="H542" s="225" t="s">
        <v>21</v>
      </c>
      <c r="I542" s="227"/>
      <c r="J542" s="224"/>
      <c r="K542" s="224"/>
      <c r="L542" s="228"/>
      <c r="M542" s="229"/>
      <c r="N542" s="230"/>
      <c r="O542" s="230"/>
      <c r="P542" s="230"/>
      <c r="Q542" s="230"/>
      <c r="R542" s="230"/>
      <c r="S542" s="230"/>
      <c r="T542" s="23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2" t="s">
        <v>121</v>
      </c>
      <c r="AU542" s="232" t="s">
        <v>80</v>
      </c>
      <c r="AV542" s="13" t="s">
        <v>80</v>
      </c>
      <c r="AW542" s="13" t="s">
        <v>33</v>
      </c>
      <c r="AX542" s="13" t="s">
        <v>72</v>
      </c>
      <c r="AY542" s="232" t="s">
        <v>113</v>
      </c>
    </row>
    <row r="543" s="12" customFormat="1">
      <c r="A543" s="12"/>
      <c r="B543" s="211"/>
      <c r="C543" s="212"/>
      <c r="D543" s="213" t="s">
        <v>121</v>
      </c>
      <c r="E543" s="214" t="s">
        <v>21</v>
      </c>
      <c r="F543" s="215" t="s">
        <v>142</v>
      </c>
      <c r="G543" s="212"/>
      <c r="H543" s="216">
        <v>5</v>
      </c>
      <c r="I543" s="217"/>
      <c r="J543" s="212"/>
      <c r="K543" s="212"/>
      <c r="L543" s="218"/>
      <c r="M543" s="219"/>
      <c r="N543" s="220"/>
      <c r="O543" s="220"/>
      <c r="P543" s="220"/>
      <c r="Q543" s="220"/>
      <c r="R543" s="220"/>
      <c r="S543" s="220"/>
      <c r="T543" s="221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T543" s="222" t="s">
        <v>121</v>
      </c>
      <c r="AU543" s="222" t="s">
        <v>80</v>
      </c>
      <c r="AV543" s="12" t="s">
        <v>82</v>
      </c>
      <c r="AW543" s="12" t="s">
        <v>33</v>
      </c>
      <c r="AX543" s="12" t="s">
        <v>72</v>
      </c>
      <c r="AY543" s="222" t="s">
        <v>113</v>
      </c>
    </row>
    <row r="544" s="13" customFormat="1">
      <c r="A544" s="13"/>
      <c r="B544" s="223"/>
      <c r="C544" s="224"/>
      <c r="D544" s="213" t="s">
        <v>121</v>
      </c>
      <c r="E544" s="225" t="s">
        <v>21</v>
      </c>
      <c r="F544" s="226" t="s">
        <v>241</v>
      </c>
      <c r="G544" s="224"/>
      <c r="H544" s="225" t="s">
        <v>21</v>
      </c>
      <c r="I544" s="227"/>
      <c r="J544" s="224"/>
      <c r="K544" s="224"/>
      <c r="L544" s="228"/>
      <c r="M544" s="229"/>
      <c r="N544" s="230"/>
      <c r="O544" s="230"/>
      <c r="P544" s="230"/>
      <c r="Q544" s="230"/>
      <c r="R544" s="230"/>
      <c r="S544" s="230"/>
      <c r="T544" s="23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2" t="s">
        <v>121</v>
      </c>
      <c r="AU544" s="232" t="s">
        <v>80</v>
      </c>
      <c r="AV544" s="13" t="s">
        <v>80</v>
      </c>
      <c r="AW544" s="13" t="s">
        <v>33</v>
      </c>
      <c r="AX544" s="13" t="s">
        <v>72</v>
      </c>
      <c r="AY544" s="232" t="s">
        <v>113</v>
      </c>
    </row>
    <row r="545" s="14" customFormat="1">
      <c r="A545" s="14"/>
      <c r="B545" s="233"/>
      <c r="C545" s="234"/>
      <c r="D545" s="213" t="s">
        <v>121</v>
      </c>
      <c r="E545" s="235" t="s">
        <v>21</v>
      </c>
      <c r="F545" s="236" t="s">
        <v>128</v>
      </c>
      <c r="G545" s="234"/>
      <c r="H545" s="237">
        <v>24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3" t="s">
        <v>121</v>
      </c>
      <c r="AU545" s="243" t="s">
        <v>80</v>
      </c>
      <c r="AV545" s="14" t="s">
        <v>119</v>
      </c>
      <c r="AW545" s="14" t="s">
        <v>33</v>
      </c>
      <c r="AX545" s="14" t="s">
        <v>80</v>
      </c>
      <c r="AY545" s="243" t="s">
        <v>113</v>
      </c>
    </row>
    <row r="546" s="2" customFormat="1" ht="44.25" customHeight="1">
      <c r="A546" s="40"/>
      <c r="B546" s="41"/>
      <c r="C546" s="198" t="s">
        <v>539</v>
      </c>
      <c r="D546" s="198" t="s">
        <v>114</v>
      </c>
      <c r="E546" s="199" t="s">
        <v>540</v>
      </c>
      <c r="F546" s="200" t="s">
        <v>541</v>
      </c>
      <c r="G546" s="201" t="s">
        <v>117</v>
      </c>
      <c r="H546" s="202">
        <v>18</v>
      </c>
      <c r="I546" s="203"/>
      <c r="J546" s="204">
        <f>ROUND(I546*H546,2)</f>
        <v>0</v>
      </c>
      <c r="K546" s="200" t="s">
        <v>118</v>
      </c>
      <c r="L546" s="46"/>
      <c r="M546" s="205" t="s">
        <v>21</v>
      </c>
      <c r="N546" s="206" t="s">
        <v>43</v>
      </c>
      <c r="O546" s="86"/>
      <c r="P546" s="207">
        <f>O546*H546</f>
        <v>0</v>
      </c>
      <c r="Q546" s="207">
        <v>0</v>
      </c>
      <c r="R546" s="207">
        <f>Q546*H546</f>
        <v>0</v>
      </c>
      <c r="S546" s="207">
        <v>0</v>
      </c>
      <c r="T546" s="208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09" t="s">
        <v>119</v>
      </c>
      <c r="AT546" s="209" t="s">
        <v>114</v>
      </c>
      <c r="AU546" s="209" t="s">
        <v>80</v>
      </c>
      <c r="AY546" s="19" t="s">
        <v>113</v>
      </c>
      <c r="BE546" s="210">
        <f>IF(N546="základní",J546,0)</f>
        <v>0</v>
      </c>
      <c r="BF546" s="210">
        <f>IF(N546="snížená",J546,0)</f>
        <v>0</v>
      </c>
      <c r="BG546" s="210">
        <f>IF(N546="zákl. přenesená",J546,0)</f>
        <v>0</v>
      </c>
      <c r="BH546" s="210">
        <f>IF(N546="sníž. přenesená",J546,0)</f>
        <v>0</v>
      </c>
      <c r="BI546" s="210">
        <f>IF(N546="nulová",J546,0)</f>
        <v>0</v>
      </c>
      <c r="BJ546" s="19" t="s">
        <v>80</v>
      </c>
      <c r="BK546" s="210">
        <f>ROUND(I546*H546,2)</f>
        <v>0</v>
      </c>
      <c r="BL546" s="19" t="s">
        <v>119</v>
      </c>
      <c r="BM546" s="209" t="s">
        <v>542</v>
      </c>
    </row>
    <row r="547" s="12" customFormat="1">
      <c r="A547" s="12"/>
      <c r="B547" s="211"/>
      <c r="C547" s="212"/>
      <c r="D547" s="213" t="s">
        <v>121</v>
      </c>
      <c r="E547" s="214" t="s">
        <v>21</v>
      </c>
      <c r="F547" s="215" t="s">
        <v>82</v>
      </c>
      <c r="G547" s="212"/>
      <c r="H547" s="216">
        <v>2</v>
      </c>
      <c r="I547" s="217"/>
      <c r="J547" s="212"/>
      <c r="K547" s="212"/>
      <c r="L547" s="218"/>
      <c r="M547" s="219"/>
      <c r="N547" s="220"/>
      <c r="O547" s="220"/>
      <c r="P547" s="220"/>
      <c r="Q547" s="220"/>
      <c r="R547" s="220"/>
      <c r="S547" s="220"/>
      <c r="T547" s="221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T547" s="222" t="s">
        <v>121</v>
      </c>
      <c r="AU547" s="222" t="s">
        <v>80</v>
      </c>
      <c r="AV547" s="12" t="s">
        <v>82</v>
      </c>
      <c r="AW547" s="12" t="s">
        <v>33</v>
      </c>
      <c r="AX547" s="12" t="s">
        <v>72</v>
      </c>
      <c r="AY547" s="222" t="s">
        <v>113</v>
      </c>
    </row>
    <row r="548" s="13" customFormat="1">
      <c r="A548" s="13"/>
      <c r="B548" s="223"/>
      <c r="C548" s="224"/>
      <c r="D548" s="213" t="s">
        <v>121</v>
      </c>
      <c r="E548" s="225" t="s">
        <v>21</v>
      </c>
      <c r="F548" s="226" t="s">
        <v>125</v>
      </c>
      <c r="G548" s="224"/>
      <c r="H548" s="225" t="s">
        <v>21</v>
      </c>
      <c r="I548" s="227"/>
      <c r="J548" s="224"/>
      <c r="K548" s="224"/>
      <c r="L548" s="228"/>
      <c r="M548" s="229"/>
      <c r="N548" s="230"/>
      <c r="O548" s="230"/>
      <c r="P548" s="230"/>
      <c r="Q548" s="230"/>
      <c r="R548" s="230"/>
      <c r="S548" s="230"/>
      <c r="T548" s="23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2" t="s">
        <v>121</v>
      </c>
      <c r="AU548" s="232" t="s">
        <v>80</v>
      </c>
      <c r="AV548" s="13" t="s">
        <v>80</v>
      </c>
      <c r="AW548" s="13" t="s">
        <v>33</v>
      </c>
      <c r="AX548" s="13" t="s">
        <v>72</v>
      </c>
      <c r="AY548" s="232" t="s">
        <v>113</v>
      </c>
    </row>
    <row r="549" s="12" customFormat="1">
      <c r="A549" s="12"/>
      <c r="B549" s="211"/>
      <c r="C549" s="212"/>
      <c r="D549" s="213" t="s">
        <v>121</v>
      </c>
      <c r="E549" s="214" t="s">
        <v>21</v>
      </c>
      <c r="F549" s="215" t="s">
        <v>167</v>
      </c>
      <c r="G549" s="212"/>
      <c r="H549" s="216">
        <v>11</v>
      </c>
      <c r="I549" s="217"/>
      <c r="J549" s="212"/>
      <c r="K549" s="212"/>
      <c r="L549" s="218"/>
      <c r="M549" s="219"/>
      <c r="N549" s="220"/>
      <c r="O549" s="220"/>
      <c r="P549" s="220"/>
      <c r="Q549" s="220"/>
      <c r="R549" s="220"/>
      <c r="S549" s="220"/>
      <c r="T549" s="221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T549" s="222" t="s">
        <v>121</v>
      </c>
      <c r="AU549" s="222" t="s">
        <v>80</v>
      </c>
      <c r="AV549" s="12" t="s">
        <v>82</v>
      </c>
      <c r="AW549" s="12" t="s">
        <v>33</v>
      </c>
      <c r="AX549" s="12" t="s">
        <v>72</v>
      </c>
      <c r="AY549" s="222" t="s">
        <v>113</v>
      </c>
    </row>
    <row r="550" s="13" customFormat="1">
      <c r="A550" s="13"/>
      <c r="B550" s="223"/>
      <c r="C550" s="224"/>
      <c r="D550" s="213" t="s">
        <v>121</v>
      </c>
      <c r="E550" s="225" t="s">
        <v>21</v>
      </c>
      <c r="F550" s="226" t="s">
        <v>174</v>
      </c>
      <c r="G550" s="224"/>
      <c r="H550" s="225" t="s">
        <v>21</v>
      </c>
      <c r="I550" s="227"/>
      <c r="J550" s="224"/>
      <c r="K550" s="224"/>
      <c r="L550" s="228"/>
      <c r="M550" s="229"/>
      <c r="N550" s="230"/>
      <c r="O550" s="230"/>
      <c r="P550" s="230"/>
      <c r="Q550" s="230"/>
      <c r="R550" s="230"/>
      <c r="S550" s="230"/>
      <c r="T550" s="23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2" t="s">
        <v>121</v>
      </c>
      <c r="AU550" s="232" t="s">
        <v>80</v>
      </c>
      <c r="AV550" s="13" t="s">
        <v>80</v>
      </c>
      <c r="AW550" s="13" t="s">
        <v>33</v>
      </c>
      <c r="AX550" s="13" t="s">
        <v>72</v>
      </c>
      <c r="AY550" s="232" t="s">
        <v>113</v>
      </c>
    </row>
    <row r="551" s="12" customFormat="1">
      <c r="A551" s="12"/>
      <c r="B551" s="211"/>
      <c r="C551" s="212"/>
      <c r="D551" s="213" t="s">
        <v>121</v>
      </c>
      <c r="E551" s="214" t="s">
        <v>21</v>
      </c>
      <c r="F551" s="215" t="s">
        <v>142</v>
      </c>
      <c r="G551" s="212"/>
      <c r="H551" s="216">
        <v>5</v>
      </c>
      <c r="I551" s="217"/>
      <c r="J551" s="212"/>
      <c r="K551" s="212"/>
      <c r="L551" s="218"/>
      <c r="M551" s="219"/>
      <c r="N551" s="220"/>
      <c r="O551" s="220"/>
      <c r="P551" s="220"/>
      <c r="Q551" s="220"/>
      <c r="R551" s="220"/>
      <c r="S551" s="220"/>
      <c r="T551" s="221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T551" s="222" t="s">
        <v>121</v>
      </c>
      <c r="AU551" s="222" t="s">
        <v>80</v>
      </c>
      <c r="AV551" s="12" t="s">
        <v>82</v>
      </c>
      <c r="AW551" s="12" t="s">
        <v>33</v>
      </c>
      <c r="AX551" s="12" t="s">
        <v>72</v>
      </c>
      <c r="AY551" s="222" t="s">
        <v>113</v>
      </c>
    </row>
    <row r="552" s="13" customFormat="1">
      <c r="A552" s="13"/>
      <c r="B552" s="223"/>
      <c r="C552" s="224"/>
      <c r="D552" s="213" t="s">
        <v>121</v>
      </c>
      <c r="E552" s="225" t="s">
        <v>21</v>
      </c>
      <c r="F552" s="226" t="s">
        <v>241</v>
      </c>
      <c r="G552" s="224"/>
      <c r="H552" s="225" t="s">
        <v>21</v>
      </c>
      <c r="I552" s="227"/>
      <c r="J552" s="224"/>
      <c r="K552" s="224"/>
      <c r="L552" s="228"/>
      <c r="M552" s="229"/>
      <c r="N552" s="230"/>
      <c r="O552" s="230"/>
      <c r="P552" s="230"/>
      <c r="Q552" s="230"/>
      <c r="R552" s="230"/>
      <c r="S552" s="230"/>
      <c r="T552" s="23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2" t="s">
        <v>121</v>
      </c>
      <c r="AU552" s="232" t="s">
        <v>80</v>
      </c>
      <c r="AV552" s="13" t="s">
        <v>80</v>
      </c>
      <c r="AW552" s="13" t="s">
        <v>33</v>
      </c>
      <c r="AX552" s="13" t="s">
        <v>72</v>
      </c>
      <c r="AY552" s="232" t="s">
        <v>113</v>
      </c>
    </row>
    <row r="553" s="14" customFormat="1">
      <c r="A553" s="14"/>
      <c r="B553" s="233"/>
      <c r="C553" s="234"/>
      <c r="D553" s="213" t="s">
        <v>121</v>
      </c>
      <c r="E553" s="235" t="s">
        <v>21</v>
      </c>
      <c r="F553" s="236" t="s">
        <v>128</v>
      </c>
      <c r="G553" s="234"/>
      <c r="H553" s="237">
        <v>18</v>
      </c>
      <c r="I553" s="238"/>
      <c r="J553" s="234"/>
      <c r="K553" s="234"/>
      <c r="L553" s="239"/>
      <c r="M553" s="240"/>
      <c r="N553" s="241"/>
      <c r="O553" s="241"/>
      <c r="P553" s="241"/>
      <c r="Q553" s="241"/>
      <c r="R553" s="241"/>
      <c r="S553" s="241"/>
      <c r="T553" s="24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3" t="s">
        <v>121</v>
      </c>
      <c r="AU553" s="243" t="s">
        <v>80</v>
      </c>
      <c r="AV553" s="14" t="s">
        <v>119</v>
      </c>
      <c r="AW553" s="14" t="s">
        <v>33</v>
      </c>
      <c r="AX553" s="14" t="s">
        <v>80</v>
      </c>
      <c r="AY553" s="243" t="s">
        <v>113</v>
      </c>
    </row>
    <row r="554" s="2" customFormat="1" ht="44.25" customHeight="1">
      <c r="A554" s="40"/>
      <c r="B554" s="41"/>
      <c r="C554" s="198" t="s">
        <v>543</v>
      </c>
      <c r="D554" s="198" t="s">
        <v>114</v>
      </c>
      <c r="E554" s="199" t="s">
        <v>544</v>
      </c>
      <c r="F554" s="200" t="s">
        <v>545</v>
      </c>
      <c r="G554" s="201" t="s">
        <v>117</v>
      </c>
      <c r="H554" s="202">
        <v>24</v>
      </c>
      <c r="I554" s="203"/>
      <c r="J554" s="204">
        <f>ROUND(I554*H554,2)</f>
        <v>0</v>
      </c>
      <c r="K554" s="200" t="s">
        <v>118</v>
      </c>
      <c r="L554" s="46"/>
      <c r="M554" s="205" t="s">
        <v>21</v>
      </c>
      <c r="N554" s="206" t="s">
        <v>43</v>
      </c>
      <c r="O554" s="86"/>
      <c r="P554" s="207">
        <f>O554*H554</f>
        <v>0</v>
      </c>
      <c r="Q554" s="207">
        <v>0</v>
      </c>
      <c r="R554" s="207">
        <f>Q554*H554</f>
        <v>0</v>
      </c>
      <c r="S554" s="207">
        <v>0</v>
      </c>
      <c r="T554" s="208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09" t="s">
        <v>119</v>
      </c>
      <c r="AT554" s="209" t="s">
        <v>114</v>
      </c>
      <c r="AU554" s="209" t="s">
        <v>80</v>
      </c>
      <c r="AY554" s="19" t="s">
        <v>113</v>
      </c>
      <c r="BE554" s="210">
        <f>IF(N554="základní",J554,0)</f>
        <v>0</v>
      </c>
      <c r="BF554" s="210">
        <f>IF(N554="snížená",J554,0)</f>
        <v>0</v>
      </c>
      <c r="BG554" s="210">
        <f>IF(N554="zákl. přenesená",J554,0)</f>
        <v>0</v>
      </c>
      <c r="BH554" s="210">
        <f>IF(N554="sníž. přenesená",J554,0)</f>
        <v>0</v>
      </c>
      <c r="BI554" s="210">
        <f>IF(N554="nulová",J554,0)</f>
        <v>0</v>
      </c>
      <c r="BJ554" s="19" t="s">
        <v>80</v>
      </c>
      <c r="BK554" s="210">
        <f>ROUND(I554*H554,2)</f>
        <v>0</v>
      </c>
      <c r="BL554" s="19" t="s">
        <v>119</v>
      </c>
      <c r="BM554" s="209" t="s">
        <v>546</v>
      </c>
    </row>
    <row r="555" s="12" customFormat="1">
      <c r="A555" s="12"/>
      <c r="B555" s="211"/>
      <c r="C555" s="212"/>
      <c r="D555" s="213" t="s">
        <v>121</v>
      </c>
      <c r="E555" s="214" t="s">
        <v>21</v>
      </c>
      <c r="F555" s="215" t="s">
        <v>207</v>
      </c>
      <c r="G555" s="212"/>
      <c r="H555" s="216">
        <v>19</v>
      </c>
      <c r="I555" s="217"/>
      <c r="J555" s="212"/>
      <c r="K555" s="212"/>
      <c r="L555" s="218"/>
      <c r="M555" s="219"/>
      <c r="N555" s="220"/>
      <c r="O555" s="220"/>
      <c r="P555" s="220"/>
      <c r="Q555" s="220"/>
      <c r="R555" s="220"/>
      <c r="S555" s="220"/>
      <c r="T555" s="221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T555" s="222" t="s">
        <v>121</v>
      </c>
      <c r="AU555" s="222" t="s">
        <v>80</v>
      </c>
      <c r="AV555" s="12" t="s">
        <v>82</v>
      </c>
      <c r="AW555" s="12" t="s">
        <v>33</v>
      </c>
      <c r="AX555" s="12" t="s">
        <v>72</v>
      </c>
      <c r="AY555" s="222" t="s">
        <v>113</v>
      </c>
    </row>
    <row r="556" s="13" customFormat="1">
      <c r="A556" s="13"/>
      <c r="B556" s="223"/>
      <c r="C556" s="224"/>
      <c r="D556" s="213" t="s">
        <v>121</v>
      </c>
      <c r="E556" s="225" t="s">
        <v>21</v>
      </c>
      <c r="F556" s="226" t="s">
        <v>174</v>
      </c>
      <c r="G556" s="224"/>
      <c r="H556" s="225" t="s">
        <v>21</v>
      </c>
      <c r="I556" s="227"/>
      <c r="J556" s="224"/>
      <c r="K556" s="224"/>
      <c r="L556" s="228"/>
      <c r="M556" s="229"/>
      <c r="N556" s="230"/>
      <c r="O556" s="230"/>
      <c r="P556" s="230"/>
      <c r="Q556" s="230"/>
      <c r="R556" s="230"/>
      <c r="S556" s="230"/>
      <c r="T556" s="23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2" t="s">
        <v>121</v>
      </c>
      <c r="AU556" s="232" t="s">
        <v>80</v>
      </c>
      <c r="AV556" s="13" t="s">
        <v>80</v>
      </c>
      <c r="AW556" s="13" t="s">
        <v>33</v>
      </c>
      <c r="AX556" s="13" t="s">
        <v>72</v>
      </c>
      <c r="AY556" s="232" t="s">
        <v>113</v>
      </c>
    </row>
    <row r="557" s="12" customFormat="1">
      <c r="A557" s="12"/>
      <c r="B557" s="211"/>
      <c r="C557" s="212"/>
      <c r="D557" s="213" t="s">
        <v>121</v>
      </c>
      <c r="E557" s="214" t="s">
        <v>21</v>
      </c>
      <c r="F557" s="215" t="s">
        <v>142</v>
      </c>
      <c r="G557" s="212"/>
      <c r="H557" s="216">
        <v>5</v>
      </c>
      <c r="I557" s="217"/>
      <c r="J557" s="212"/>
      <c r="K557" s="212"/>
      <c r="L557" s="218"/>
      <c r="M557" s="219"/>
      <c r="N557" s="220"/>
      <c r="O557" s="220"/>
      <c r="P557" s="220"/>
      <c r="Q557" s="220"/>
      <c r="R557" s="220"/>
      <c r="S557" s="220"/>
      <c r="T557" s="221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T557" s="222" t="s">
        <v>121</v>
      </c>
      <c r="AU557" s="222" t="s">
        <v>80</v>
      </c>
      <c r="AV557" s="12" t="s">
        <v>82</v>
      </c>
      <c r="AW557" s="12" t="s">
        <v>33</v>
      </c>
      <c r="AX557" s="12" t="s">
        <v>72</v>
      </c>
      <c r="AY557" s="222" t="s">
        <v>113</v>
      </c>
    </row>
    <row r="558" s="13" customFormat="1">
      <c r="A558" s="13"/>
      <c r="B558" s="223"/>
      <c r="C558" s="224"/>
      <c r="D558" s="213" t="s">
        <v>121</v>
      </c>
      <c r="E558" s="225" t="s">
        <v>21</v>
      </c>
      <c r="F558" s="226" t="s">
        <v>241</v>
      </c>
      <c r="G558" s="224"/>
      <c r="H558" s="225" t="s">
        <v>21</v>
      </c>
      <c r="I558" s="227"/>
      <c r="J558" s="224"/>
      <c r="K558" s="224"/>
      <c r="L558" s="228"/>
      <c r="M558" s="229"/>
      <c r="N558" s="230"/>
      <c r="O558" s="230"/>
      <c r="P558" s="230"/>
      <c r="Q558" s="230"/>
      <c r="R558" s="230"/>
      <c r="S558" s="230"/>
      <c r="T558" s="23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2" t="s">
        <v>121</v>
      </c>
      <c r="AU558" s="232" t="s">
        <v>80</v>
      </c>
      <c r="AV558" s="13" t="s">
        <v>80</v>
      </c>
      <c r="AW558" s="13" t="s">
        <v>33</v>
      </c>
      <c r="AX558" s="13" t="s">
        <v>72</v>
      </c>
      <c r="AY558" s="232" t="s">
        <v>113</v>
      </c>
    </row>
    <row r="559" s="14" customFormat="1">
      <c r="A559" s="14"/>
      <c r="B559" s="233"/>
      <c r="C559" s="234"/>
      <c r="D559" s="213" t="s">
        <v>121</v>
      </c>
      <c r="E559" s="235" t="s">
        <v>21</v>
      </c>
      <c r="F559" s="236" t="s">
        <v>128</v>
      </c>
      <c r="G559" s="234"/>
      <c r="H559" s="237">
        <v>24</v>
      </c>
      <c r="I559" s="238"/>
      <c r="J559" s="234"/>
      <c r="K559" s="234"/>
      <c r="L559" s="239"/>
      <c r="M559" s="240"/>
      <c r="N559" s="241"/>
      <c r="O559" s="241"/>
      <c r="P559" s="241"/>
      <c r="Q559" s="241"/>
      <c r="R559" s="241"/>
      <c r="S559" s="241"/>
      <c r="T559" s="24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3" t="s">
        <v>121</v>
      </c>
      <c r="AU559" s="243" t="s">
        <v>80</v>
      </c>
      <c r="AV559" s="14" t="s">
        <v>119</v>
      </c>
      <c r="AW559" s="14" t="s">
        <v>33</v>
      </c>
      <c r="AX559" s="14" t="s">
        <v>80</v>
      </c>
      <c r="AY559" s="243" t="s">
        <v>113</v>
      </c>
    </row>
    <row r="560" s="2" customFormat="1" ht="90" customHeight="1">
      <c r="A560" s="40"/>
      <c r="B560" s="41"/>
      <c r="C560" s="198" t="s">
        <v>547</v>
      </c>
      <c r="D560" s="198" t="s">
        <v>114</v>
      </c>
      <c r="E560" s="199" t="s">
        <v>548</v>
      </c>
      <c r="F560" s="200" t="s">
        <v>549</v>
      </c>
      <c r="G560" s="201" t="s">
        <v>117</v>
      </c>
      <c r="H560" s="202">
        <v>37</v>
      </c>
      <c r="I560" s="203"/>
      <c r="J560" s="204">
        <f>ROUND(I560*H560,2)</f>
        <v>0</v>
      </c>
      <c r="K560" s="200" t="s">
        <v>118</v>
      </c>
      <c r="L560" s="46"/>
      <c r="M560" s="205" t="s">
        <v>21</v>
      </c>
      <c r="N560" s="206" t="s">
        <v>43</v>
      </c>
      <c r="O560" s="86"/>
      <c r="P560" s="207">
        <f>O560*H560</f>
        <v>0</v>
      </c>
      <c r="Q560" s="207">
        <v>0</v>
      </c>
      <c r="R560" s="207">
        <f>Q560*H560</f>
        <v>0</v>
      </c>
      <c r="S560" s="207">
        <v>0</v>
      </c>
      <c r="T560" s="208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09" t="s">
        <v>119</v>
      </c>
      <c r="AT560" s="209" t="s">
        <v>114</v>
      </c>
      <c r="AU560" s="209" t="s">
        <v>80</v>
      </c>
      <c r="AY560" s="19" t="s">
        <v>113</v>
      </c>
      <c r="BE560" s="210">
        <f>IF(N560="základní",J560,0)</f>
        <v>0</v>
      </c>
      <c r="BF560" s="210">
        <f>IF(N560="snížená",J560,0)</f>
        <v>0</v>
      </c>
      <c r="BG560" s="210">
        <f>IF(N560="zákl. přenesená",J560,0)</f>
        <v>0</v>
      </c>
      <c r="BH560" s="210">
        <f>IF(N560="sníž. přenesená",J560,0)</f>
        <v>0</v>
      </c>
      <c r="BI560" s="210">
        <f>IF(N560="nulová",J560,0)</f>
        <v>0</v>
      </c>
      <c r="BJ560" s="19" t="s">
        <v>80</v>
      </c>
      <c r="BK560" s="210">
        <f>ROUND(I560*H560,2)</f>
        <v>0</v>
      </c>
      <c r="BL560" s="19" t="s">
        <v>119</v>
      </c>
      <c r="BM560" s="209" t="s">
        <v>550</v>
      </c>
    </row>
    <row r="561" s="12" customFormat="1">
      <c r="A561" s="12"/>
      <c r="B561" s="211"/>
      <c r="C561" s="212"/>
      <c r="D561" s="213" t="s">
        <v>121</v>
      </c>
      <c r="E561" s="214" t="s">
        <v>21</v>
      </c>
      <c r="F561" s="215" t="s">
        <v>82</v>
      </c>
      <c r="G561" s="212"/>
      <c r="H561" s="216">
        <v>2</v>
      </c>
      <c r="I561" s="217"/>
      <c r="J561" s="212"/>
      <c r="K561" s="212"/>
      <c r="L561" s="218"/>
      <c r="M561" s="219"/>
      <c r="N561" s="220"/>
      <c r="O561" s="220"/>
      <c r="P561" s="220"/>
      <c r="Q561" s="220"/>
      <c r="R561" s="220"/>
      <c r="S561" s="220"/>
      <c r="T561" s="221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T561" s="222" t="s">
        <v>121</v>
      </c>
      <c r="AU561" s="222" t="s">
        <v>80</v>
      </c>
      <c r="AV561" s="12" t="s">
        <v>82</v>
      </c>
      <c r="AW561" s="12" t="s">
        <v>33</v>
      </c>
      <c r="AX561" s="12" t="s">
        <v>72</v>
      </c>
      <c r="AY561" s="222" t="s">
        <v>113</v>
      </c>
    </row>
    <row r="562" s="13" customFormat="1">
      <c r="A562" s="13"/>
      <c r="B562" s="223"/>
      <c r="C562" s="224"/>
      <c r="D562" s="213" t="s">
        <v>121</v>
      </c>
      <c r="E562" s="225" t="s">
        <v>21</v>
      </c>
      <c r="F562" s="226" t="s">
        <v>125</v>
      </c>
      <c r="G562" s="224"/>
      <c r="H562" s="225" t="s">
        <v>21</v>
      </c>
      <c r="I562" s="227"/>
      <c r="J562" s="224"/>
      <c r="K562" s="224"/>
      <c r="L562" s="228"/>
      <c r="M562" s="229"/>
      <c r="N562" s="230"/>
      <c r="O562" s="230"/>
      <c r="P562" s="230"/>
      <c r="Q562" s="230"/>
      <c r="R562" s="230"/>
      <c r="S562" s="230"/>
      <c r="T562" s="231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2" t="s">
        <v>121</v>
      </c>
      <c r="AU562" s="232" t="s">
        <v>80</v>
      </c>
      <c r="AV562" s="13" t="s">
        <v>80</v>
      </c>
      <c r="AW562" s="13" t="s">
        <v>33</v>
      </c>
      <c r="AX562" s="13" t="s">
        <v>72</v>
      </c>
      <c r="AY562" s="232" t="s">
        <v>113</v>
      </c>
    </row>
    <row r="563" s="12" customFormat="1">
      <c r="A563" s="12"/>
      <c r="B563" s="211"/>
      <c r="C563" s="212"/>
      <c r="D563" s="213" t="s">
        <v>121</v>
      </c>
      <c r="E563" s="214" t="s">
        <v>21</v>
      </c>
      <c r="F563" s="215" t="s">
        <v>249</v>
      </c>
      <c r="G563" s="212"/>
      <c r="H563" s="216">
        <v>30</v>
      </c>
      <c r="I563" s="217"/>
      <c r="J563" s="212"/>
      <c r="K563" s="212"/>
      <c r="L563" s="218"/>
      <c r="M563" s="219"/>
      <c r="N563" s="220"/>
      <c r="O563" s="220"/>
      <c r="P563" s="220"/>
      <c r="Q563" s="220"/>
      <c r="R563" s="220"/>
      <c r="S563" s="220"/>
      <c r="T563" s="221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T563" s="222" t="s">
        <v>121</v>
      </c>
      <c r="AU563" s="222" t="s">
        <v>80</v>
      </c>
      <c r="AV563" s="12" t="s">
        <v>82</v>
      </c>
      <c r="AW563" s="12" t="s">
        <v>33</v>
      </c>
      <c r="AX563" s="12" t="s">
        <v>72</v>
      </c>
      <c r="AY563" s="222" t="s">
        <v>113</v>
      </c>
    </row>
    <row r="564" s="13" customFormat="1">
      <c r="A564" s="13"/>
      <c r="B564" s="223"/>
      <c r="C564" s="224"/>
      <c r="D564" s="213" t="s">
        <v>121</v>
      </c>
      <c r="E564" s="225" t="s">
        <v>21</v>
      </c>
      <c r="F564" s="226" t="s">
        <v>174</v>
      </c>
      <c r="G564" s="224"/>
      <c r="H564" s="225" t="s">
        <v>21</v>
      </c>
      <c r="I564" s="227"/>
      <c r="J564" s="224"/>
      <c r="K564" s="224"/>
      <c r="L564" s="228"/>
      <c r="M564" s="229"/>
      <c r="N564" s="230"/>
      <c r="O564" s="230"/>
      <c r="P564" s="230"/>
      <c r="Q564" s="230"/>
      <c r="R564" s="230"/>
      <c r="S564" s="230"/>
      <c r="T564" s="23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2" t="s">
        <v>121</v>
      </c>
      <c r="AU564" s="232" t="s">
        <v>80</v>
      </c>
      <c r="AV564" s="13" t="s">
        <v>80</v>
      </c>
      <c r="AW564" s="13" t="s">
        <v>33</v>
      </c>
      <c r="AX564" s="13" t="s">
        <v>72</v>
      </c>
      <c r="AY564" s="232" t="s">
        <v>113</v>
      </c>
    </row>
    <row r="565" s="12" customFormat="1">
      <c r="A565" s="12"/>
      <c r="B565" s="211"/>
      <c r="C565" s="212"/>
      <c r="D565" s="213" t="s">
        <v>121</v>
      </c>
      <c r="E565" s="214" t="s">
        <v>21</v>
      </c>
      <c r="F565" s="215" t="s">
        <v>142</v>
      </c>
      <c r="G565" s="212"/>
      <c r="H565" s="216">
        <v>5</v>
      </c>
      <c r="I565" s="217"/>
      <c r="J565" s="212"/>
      <c r="K565" s="212"/>
      <c r="L565" s="218"/>
      <c r="M565" s="219"/>
      <c r="N565" s="220"/>
      <c r="O565" s="220"/>
      <c r="P565" s="220"/>
      <c r="Q565" s="220"/>
      <c r="R565" s="220"/>
      <c r="S565" s="220"/>
      <c r="T565" s="221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T565" s="222" t="s">
        <v>121</v>
      </c>
      <c r="AU565" s="222" t="s">
        <v>80</v>
      </c>
      <c r="AV565" s="12" t="s">
        <v>82</v>
      </c>
      <c r="AW565" s="12" t="s">
        <v>33</v>
      </c>
      <c r="AX565" s="12" t="s">
        <v>72</v>
      </c>
      <c r="AY565" s="222" t="s">
        <v>113</v>
      </c>
    </row>
    <row r="566" s="13" customFormat="1">
      <c r="A566" s="13"/>
      <c r="B566" s="223"/>
      <c r="C566" s="224"/>
      <c r="D566" s="213" t="s">
        <v>121</v>
      </c>
      <c r="E566" s="225" t="s">
        <v>21</v>
      </c>
      <c r="F566" s="226" t="s">
        <v>241</v>
      </c>
      <c r="G566" s="224"/>
      <c r="H566" s="225" t="s">
        <v>21</v>
      </c>
      <c r="I566" s="227"/>
      <c r="J566" s="224"/>
      <c r="K566" s="224"/>
      <c r="L566" s="228"/>
      <c r="M566" s="229"/>
      <c r="N566" s="230"/>
      <c r="O566" s="230"/>
      <c r="P566" s="230"/>
      <c r="Q566" s="230"/>
      <c r="R566" s="230"/>
      <c r="S566" s="230"/>
      <c r="T566" s="23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2" t="s">
        <v>121</v>
      </c>
      <c r="AU566" s="232" t="s">
        <v>80</v>
      </c>
      <c r="AV566" s="13" t="s">
        <v>80</v>
      </c>
      <c r="AW566" s="13" t="s">
        <v>33</v>
      </c>
      <c r="AX566" s="13" t="s">
        <v>72</v>
      </c>
      <c r="AY566" s="232" t="s">
        <v>113</v>
      </c>
    </row>
    <row r="567" s="14" customFormat="1">
      <c r="A567" s="14"/>
      <c r="B567" s="233"/>
      <c r="C567" s="234"/>
      <c r="D567" s="213" t="s">
        <v>121</v>
      </c>
      <c r="E567" s="235" t="s">
        <v>21</v>
      </c>
      <c r="F567" s="236" t="s">
        <v>128</v>
      </c>
      <c r="G567" s="234"/>
      <c r="H567" s="237">
        <v>37</v>
      </c>
      <c r="I567" s="238"/>
      <c r="J567" s="234"/>
      <c r="K567" s="234"/>
      <c r="L567" s="239"/>
      <c r="M567" s="240"/>
      <c r="N567" s="241"/>
      <c r="O567" s="241"/>
      <c r="P567" s="241"/>
      <c r="Q567" s="241"/>
      <c r="R567" s="241"/>
      <c r="S567" s="241"/>
      <c r="T567" s="24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3" t="s">
        <v>121</v>
      </c>
      <c r="AU567" s="243" t="s">
        <v>80</v>
      </c>
      <c r="AV567" s="14" t="s">
        <v>119</v>
      </c>
      <c r="AW567" s="14" t="s">
        <v>33</v>
      </c>
      <c r="AX567" s="14" t="s">
        <v>80</v>
      </c>
      <c r="AY567" s="243" t="s">
        <v>113</v>
      </c>
    </row>
    <row r="568" s="2" customFormat="1" ht="90" customHeight="1">
      <c r="A568" s="40"/>
      <c r="B568" s="41"/>
      <c r="C568" s="198" t="s">
        <v>551</v>
      </c>
      <c r="D568" s="198" t="s">
        <v>114</v>
      </c>
      <c r="E568" s="199" t="s">
        <v>552</v>
      </c>
      <c r="F568" s="200" t="s">
        <v>553</v>
      </c>
      <c r="G568" s="201" t="s">
        <v>117</v>
      </c>
      <c r="H568" s="202">
        <v>1</v>
      </c>
      <c r="I568" s="203"/>
      <c r="J568" s="204">
        <f>ROUND(I568*H568,2)</f>
        <v>0</v>
      </c>
      <c r="K568" s="200" t="s">
        <v>118</v>
      </c>
      <c r="L568" s="46"/>
      <c r="M568" s="205" t="s">
        <v>21</v>
      </c>
      <c r="N568" s="206" t="s">
        <v>43</v>
      </c>
      <c r="O568" s="86"/>
      <c r="P568" s="207">
        <f>O568*H568</f>
        <v>0</v>
      </c>
      <c r="Q568" s="207">
        <v>0</v>
      </c>
      <c r="R568" s="207">
        <f>Q568*H568</f>
        <v>0</v>
      </c>
      <c r="S568" s="207">
        <v>0</v>
      </c>
      <c r="T568" s="208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09" t="s">
        <v>119</v>
      </c>
      <c r="AT568" s="209" t="s">
        <v>114</v>
      </c>
      <c r="AU568" s="209" t="s">
        <v>80</v>
      </c>
      <c r="AY568" s="19" t="s">
        <v>113</v>
      </c>
      <c r="BE568" s="210">
        <f>IF(N568="základní",J568,0)</f>
        <v>0</v>
      </c>
      <c r="BF568" s="210">
        <f>IF(N568="snížená",J568,0)</f>
        <v>0</v>
      </c>
      <c r="BG568" s="210">
        <f>IF(N568="zákl. přenesená",J568,0)</f>
        <v>0</v>
      </c>
      <c r="BH568" s="210">
        <f>IF(N568="sníž. přenesená",J568,0)</f>
        <v>0</v>
      </c>
      <c r="BI568" s="210">
        <f>IF(N568="nulová",J568,0)</f>
        <v>0</v>
      </c>
      <c r="BJ568" s="19" t="s">
        <v>80</v>
      </c>
      <c r="BK568" s="210">
        <f>ROUND(I568*H568,2)</f>
        <v>0</v>
      </c>
      <c r="BL568" s="19" t="s">
        <v>119</v>
      </c>
      <c r="BM568" s="209" t="s">
        <v>554</v>
      </c>
    </row>
    <row r="569" s="12" customFormat="1">
      <c r="A569" s="12"/>
      <c r="B569" s="211"/>
      <c r="C569" s="212"/>
      <c r="D569" s="213" t="s">
        <v>121</v>
      </c>
      <c r="E569" s="214" t="s">
        <v>21</v>
      </c>
      <c r="F569" s="215" t="s">
        <v>80</v>
      </c>
      <c r="G569" s="212"/>
      <c r="H569" s="216">
        <v>1</v>
      </c>
      <c r="I569" s="217"/>
      <c r="J569" s="212"/>
      <c r="K569" s="212"/>
      <c r="L569" s="218"/>
      <c r="M569" s="219"/>
      <c r="N569" s="220"/>
      <c r="O569" s="220"/>
      <c r="P569" s="220"/>
      <c r="Q569" s="220"/>
      <c r="R569" s="220"/>
      <c r="S569" s="220"/>
      <c r="T569" s="221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T569" s="222" t="s">
        <v>121</v>
      </c>
      <c r="AU569" s="222" t="s">
        <v>80</v>
      </c>
      <c r="AV569" s="12" t="s">
        <v>82</v>
      </c>
      <c r="AW569" s="12" t="s">
        <v>33</v>
      </c>
      <c r="AX569" s="12" t="s">
        <v>72</v>
      </c>
      <c r="AY569" s="222" t="s">
        <v>113</v>
      </c>
    </row>
    <row r="570" s="13" customFormat="1">
      <c r="A570" s="13"/>
      <c r="B570" s="223"/>
      <c r="C570" s="224"/>
      <c r="D570" s="213" t="s">
        <v>121</v>
      </c>
      <c r="E570" s="225" t="s">
        <v>21</v>
      </c>
      <c r="F570" s="226" t="s">
        <v>125</v>
      </c>
      <c r="G570" s="224"/>
      <c r="H570" s="225" t="s">
        <v>21</v>
      </c>
      <c r="I570" s="227"/>
      <c r="J570" s="224"/>
      <c r="K570" s="224"/>
      <c r="L570" s="228"/>
      <c r="M570" s="229"/>
      <c r="N570" s="230"/>
      <c r="O570" s="230"/>
      <c r="P570" s="230"/>
      <c r="Q570" s="230"/>
      <c r="R570" s="230"/>
      <c r="S570" s="230"/>
      <c r="T570" s="23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2" t="s">
        <v>121</v>
      </c>
      <c r="AU570" s="232" t="s">
        <v>80</v>
      </c>
      <c r="AV570" s="13" t="s">
        <v>80</v>
      </c>
      <c r="AW570" s="13" t="s">
        <v>33</v>
      </c>
      <c r="AX570" s="13" t="s">
        <v>72</v>
      </c>
      <c r="AY570" s="232" t="s">
        <v>113</v>
      </c>
    </row>
    <row r="571" s="14" customFormat="1">
      <c r="A571" s="14"/>
      <c r="B571" s="233"/>
      <c r="C571" s="234"/>
      <c r="D571" s="213" t="s">
        <v>121</v>
      </c>
      <c r="E571" s="235" t="s">
        <v>21</v>
      </c>
      <c r="F571" s="236" t="s">
        <v>128</v>
      </c>
      <c r="G571" s="234"/>
      <c r="H571" s="237">
        <v>1</v>
      </c>
      <c r="I571" s="238"/>
      <c r="J571" s="234"/>
      <c r="K571" s="234"/>
      <c r="L571" s="239"/>
      <c r="M571" s="240"/>
      <c r="N571" s="241"/>
      <c r="O571" s="241"/>
      <c r="P571" s="241"/>
      <c r="Q571" s="241"/>
      <c r="R571" s="241"/>
      <c r="S571" s="241"/>
      <c r="T571" s="24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3" t="s">
        <v>121</v>
      </c>
      <c r="AU571" s="243" t="s">
        <v>80</v>
      </c>
      <c r="AV571" s="14" t="s">
        <v>119</v>
      </c>
      <c r="AW571" s="14" t="s">
        <v>33</v>
      </c>
      <c r="AX571" s="14" t="s">
        <v>80</v>
      </c>
      <c r="AY571" s="243" t="s">
        <v>113</v>
      </c>
    </row>
    <row r="572" s="2" customFormat="1" ht="90" customHeight="1">
      <c r="A572" s="40"/>
      <c r="B572" s="41"/>
      <c r="C572" s="198" t="s">
        <v>555</v>
      </c>
      <c r="D572" s="198" t="s">
        <v>114</v>
      </c>
      <c r="E572" s="199" t="s">
        <v>556</v>
      </c>
      <c r="F572" s="200" t="s">
        <v>557</v>
      </c>
      <c r="G572" s="201" t="s">
        <v>117</v>
      </c>
      <c r="H572" s="202">
        <v>4</v>
      </c>
      <c r="I572" s="203"/>
      <c r="J572" s="204">
        <f>ROUND(I572*H572,2)</f>
        <v>0</v>
      </c>
      <c r="K572" s="200" t="s">
        <v>118</v>
      </c>
      <c r="L572" s="46"/>
      <c r="M572" s="205" t="s">
        <v>21</v>
      </c>
      <c r="N572" s="206" t="s">
        <v>43</v>
      </c>
      <c r="O572" s="86"/>
      <c r="P572" s="207">
        <f>O572*H572</f>
        <v>0</v>
      </c>
      <c r="Q572" s="207">
        <v>0</v>
      </c>
      <c r="R572" s="207">
        <f>Q572*H572</f>
        <v>0</v>
      </c>
      <c r="S572" s="207">
        <v>0</v>
      </c>
      <c r="T572" s="208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09" t="s">
        <v>119</v>
      </c>
      <c r="AT572" s="209" t="s">
        <v>114</v>
      </c>
      <c r="AU572" s="209" t="s">
        <v>80</v>
      </c>
      <c r="AY572" s="19" t="s">
        <v>113</v>
      </c>
      <c r="BE572" s="210">
        <f>IF(N572="základní",J572,0)</f>
        <v>0</v>
      </c>
      <c r="BF572" s="210">
        <f>IF(N572="snížená",J572,0)</f>
        <v>0</v>
      </c>
      <c r="BG572" s="210">
        <f>IF(N572="zákl. přenesená",J572,0)</f>
        <v>0</v>
      </c>
      <c r="BH572" s="210">
        <f>IF(N572="sníž. přenesená",J572,0)</f>
        <v>0</v>
      </c>
      <c r="BI572" s="210">
        <f>IF(N572="nulová",J572,0)</f>
        <v>0</v>
      </c>
      <c r="BJ572" s="19" t="s">
        <v>80</v>
      </c>
      <c r="BK572" s="210">
        <f>ROUND(I572*H572,2)</f>
        <v>0</v>
      </c>
      <c r="BL572" s="19" t="s">
        <v>119</v>
      </c>
      <c r="BM572" s="209" t="s">
        <v>558</v>
      </c>
    </row>
    <row r="573" s="12" customFormat="1">
      <c r="A573" s="12"/>
      <c r="B573" s="211"/>
      <c r="C573" s="212"/>
      <c r="D573" s="213" t="s">
        <v>121</v>
      </c>
      <c r="E573" s="214" t="s">
        <v>21</v>
      </c>
      <c r="F573" s="215" t="s">
        <v>80</v>
      </c>
      <c r="G573" s="212"/>
      <c r="H573" s="216">
        <v>1</v>
      </c>
      <c r="I573" s="217"/>
      <c r="J573" s="212"/>
      <c r="K573" s="212"/>
      <c r="L573" s="218"/>
      <c r="M573" s="219"/>
      <c r="N573" s="220"/>
      <c r="O573" s="220"/>
      <c r="P573" s="220"/>
      <c r="Q573" s="220"/>
      <c r="R573" s="220"/>
      <c r="S573" s="220"/>
      <c r="T573" s="221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T573" s="222" t="s">
        <v>121</v>
      </c>
      <c r="AU573" s="222" t="s">
        <v>80</v>
      </c>
      <c r="AV573" s="12" t="s">
        <v>82</v>
      </c>
      <c r="AW573" s="12" t="s">
        <v>33</v>
      </c>
      <c r="AX573" s="12" t="s">
        <v>72</v>
      </c>
      <c r="AY573" s="222" t="s">
        <v>113</v>
      </c>
    </row>
    <row r="574" s="13" customFormat="1">
      <c r="A574" s="13"/>
      <c r="B574" s="223"/>
      <c r="C574" s="224"/>
      <c r="D574" s="213" t="s">
        <v>121</v>
      </c>
      <c r="E574" s="225" t="s">
        <v>21</v>
      </c>
      <c r="F574" s="226" t="s">
        <v>125</v>
      </c>
      <c r="G574" s="224"/>
      <c r="H574" s="225" t="s">
        <v>21</v>
      </c>
      <c r="I574" s="227"/>
      <c r="J574" s="224"/>
      <c r="K574" s="224"/>
      <c r="L574" s="228"/>
      <c r="M574" s="229"/>
      <c r="N574" s="230"/>
      <c r="O574" s="230"/>
      <c r="P574" s="230"/>
      <c r="Q574" s="230"/>
      <c r="R574" s="230"/>
      <c r="S574" s="230"/>
      <c r="T574" s="23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2" t="s">
        <v>121</v>
      </c>
      <c r="AU574" s="232" t="s">
        <v>80</v>
      </c>
      <c r="AV574" s="13" t="s">
        <v>80</v>
      </c>
      <c r="AW574" s="13" t="s">
        <v>33</v>
      </c>
      <c r="AX574" s="13" t="s">
        <v>72</v>
      </c>
      <c r="AY574" s="232" t="s">
        <v>113</v>
      </c>
    </row>
    <row r="575" s="12" customFormat="1">
      <c r="A575" s="12"/>
      <c r="B575" s="211"/>
      <c r="C575" s="212"/>
      <c r="D575" s="213" t="s">
        <v>121</v>
      </c>
      <c r="E575" s="214" t="s">
        <v>21</v>
      </c>
      <c r="F575" s="215" t="s">
        <v>132</v>
      </c>
      <c r="G575" s="212"/>
      <c r="H575" s="216">
        <v>3</v>
      </c>
      <c r="I575" s="217"/>
      <c r="J575" s="212"/>
      <c r="K575" s="212"/>
      <c r="L575" s="218"/>
      <c r="M575" s="219"/>
      <c r="N575" s="220"/>
      <c r="O575" s="220"/>
      <c r="P575" s="220"/>
      <c r="Q575" s="220"/>
      <c r="R575" s="220"/>
      <c r="S575" s="220"/>
      <c r="T575" s="221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T575" s="222" t="s">
        <v>121</v>
      </c>
      <c r="AU575" s="222" t="s">
        <v>80</v>
      </c>
      <c r="AV575" s="12" t="s">
        <v>82</v>
      </c>
      <c r="AW575" s="12" t="s">
        <v>33</v>
      </c>
      <c r="AX575" s="12" t="s">
        <v>72</v>
      </c>
      <c r="AY575" s="222" t="s">
        <v>113</v>
      </c>
    </row>
    <row r="576" s="13" customFormat="1">
      <c r="A576" s="13"/>
      <c r="B576" s="223"/>
      <c r="C576" s="224"/>
      <c r="D576" s="213" t="s">
        <v>121</v>
      </c>
      <c r="E576" s="225" t="s">
        <v>21</v>
      </c>
      <c r="F576" s="226" t="s">
        <v>174</v>
      </c>
      <c r="G576" s="224"/>
      <c r="H576" s="225" t="s">
        <v>21</v>
      </c>
      <c r="I576" s="227"/>
      <c r="J576" s="224"/>
      <c r="K576" s="224"/>
      <c r="L576" s="228"/>
      <c r="M576" s="229"/>
      <c r="N576" s="230"/>
      <c r="O576" s="230"/>
      <c r="P576" s="230"/>
      <c r="Q576" s="230"/>
      <c r="R576" s="230"/>
      <c r="S576" s="230"/>
      <c r="T576" s="23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2" t="s">
        <v>121</v>
      </c>
      <c r="AU576" s="232" t="s">
        <v>80</v>
      </c>
      <c r="AV576" s="13" t="s">
        <v>80</v>
      </c>
      <c r="AW576" s="13" t="s">
        <v>33</v>
      </c>
      <c r="AX576" s="13" t="s">
        <v>72</v>
      </c>
      <c r="AY576" s="232" t="s">
        <v>113</v>
      </c>
    </row>
    <row r="577" s="14" customFormat="1">
      <c r="A577" s="14"/>
      <c r="B577" s="233"/>
      <c r="C577" s="234"/>
      <c r="D577" s="213" t="s">
        <v>121</v>
      </c>
      <c r="E577" s="235" t="s">
        <v>21</v>
      </c>
      <c r="F577" s="236" t="s">
        <v>128</v>
      </c>
      <c r="G577" s="234"/>
      <c r="H577" s="237">
        <v>4</v>
      </c>
      <c r="I577" s="238"/>
      <c r="J577" s="234"/>
      <c r="K577" s="234"/>
      <c r="L577" s="239"/>
      <c r="M577" s="240"/>
      <c r="N577" s="241"/>
      <c r="O577" s="241"/>
      <c r="P577" s="241"/>
      <c r="Q577" s="241"/>
      <c r="R577" s="241"/>
      <c r="S577" s="241"/>
      <c r="T577" s="24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3" t="s">
        <v>121</v>
      </c>
      <c r="AU577" s="243" t="s">
        <v>80</v>
      </c>
      <c r="AV577" s="14" t="s">
        <v>119</v>
      </c>
      <c r="AW577" s="14" t="s">
        <v>33</v>
      </c>
      <c r="AX577" s="14" t="s">
        <v>80</v>
      </c>
      <c r="AY577" s="243" t="s">
        <v>113</v>
      </c>
    </row>
    <row r="578" s="2" customFormat="1" ht="153.45" customHeight="1">
      <c r="A578" s="40"/>
      <c r="B578" s="41"/>
      <c r="C578" s="198" t="s">
        <v>559</v>
      </c>
      <c r="D578" s="198" t="s">
        <v>114</v>
      </c>
      <c r="E578" s="199" t="s">
        <v>560</v>
      </c>
      <c r="F578" s="200" t="s">
        <v>561</v>
      </c>
      <c r="G578" s="201" t="s">
        <v>117</v>
      </c>
      <c r="H578" s="202">
        <v>4</v>
      </c>
      <c r="I578" s="203"/>
      <c r="J578" s="204">
        <f>ROUND(I578*H578,2)</f>
        <v>0</v>
      </c>
      <c r="K578" s="200" t="s">
        <v>118</v>
      </c>
      <c r="L578" s="46"/>
      <c r="M578" s="205" t="s">
        <v>21</v>
      </c>
      <c r="N578" s="206" t="s">
        <v>43</v>
      </c>
      <c r="O578" s="86"/>
      <c r="P578" s="207">
        <f>O578*H578</f>
        <v>0</v>
      </c>
      <c r="Q578" s="207">
        <v>0</v>
      </c>
      <c r="R578" s="207">
        <f>Q578*H578</f>
        <v>0</v>
      </c>
      <c r="S578" s="207">
        <v>0</v>
      </c>
      <c r="T578" s="208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09" t="s">
        <v>119</v>
      </c>
      <c r="AT578" s="209" t="s">
        <v>114</v>
      </c>
      <c r="AU578" s="209" t="s">
        <v>80</v>
      </c>
      <c r="AY578" s="19" t="s">
        <v>113</v>
      </c>
      <c r="BE578" s="210">
        <f>IF(N578="základní",J578,0)</f>
        <v>0</v>
      </c>
      <c r="BF578" s="210">
        <f>IF(N578="snížená",J578,0)</f>
        <v>0</v>
      </c>
      <c r="BG578" s="210">
        <f>IF(N578="zákl. přenesená",J578,0)</f>
        <v>0</v>
      </c>
      <c r="BH578" s="210">
        <f>IF(N578="sníž. přenesená",J578,0)</f>
        <v>0</v>
      </c>
      <c r="BI578" s="210">
        <f>IF(N578="nulová",J578,0)</f>
        <v>0</v>
      </c>
      <c r="BJ578" s="19" t="s">
        <v>80</v>
      </c>
      <c r="BK578" s="210">
        <f>ROUND(I578*H578,2)</f>
        <v>0</v>
      </c>
      <c r="BL578" s="19" t="s">
        <v>119</v>
      </c>
      <c r="BM578" s="209" t="s">
        <v>562</v>
      </c>
    </row>
    <row r="579" s="12" customFormat="1">
      <c r="A579" s="12"/>
      <c r="B579" s="211"/>
      <c r="C579" s="212"/>
      <c r="D579" s="213" t="s">
        <v>121</v>
      </c>
      <c r="E579" s="214" t="s">
        <v>21</v>
      </c>
      <c r="F579" s="215" t="s">
        <v>119</v>
      </c>
      <c r="G579" s="212"/>
      <c r="H579" s="216">
        <v>4</v>
      </c>
      <c r="I579" s="217"/>
      <c r="J579" s="212"/>
      <c r="K579" s="212"/>
      <c r="L579" s="218"/>
      <c r="M579" s="219"/>
      <c r="N579" s="220"/>
      <c r="O579" s="220"/>
      <c r="P579" s="220"/>
      <c r="Q579" s="220"/>
      <c r="R579" s="220"/>
      <c r="S579" s="220"/>
      <c r="T579" s="221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T579" s="222" t="s">
        <v>121</v>
      </c>
      <c r="AU579" s="222" t="s">
        <v>80</v>
      </c>
      <c r="AV579" s="12" t="s">
        <v>82</v>
      </c>
      <c r="AW579" s="12" t="s">
        <v>33</v>
      </c>
      <c r="AX579" s="12" t="s">
        <v>72</v>
      </c>
      <c r="AY579" s="222" t="s">
        <v>113</v>
      </c>
    </row>
    <row r="580" s="13" customFormat="1">
      <c r="A580" s="13"/>
      <c r="B580" s="223"/>
      <c r="C580" s="224"/>
      <c r="D580" s="213" t="s">
        <v>121</v>
      </c>
      <c r="E580" s="225" t="s">
        <v>21</v>
      </c>
      <c r="F580" s="226" t="s">
        <v>174</v>
      </c>
      <c r="G580" s="224"/>
      <c r="H580" s="225" t="s">
        <v>21</v>
      </c>
      <c r="I580" s="227"/>
      <c r="J580" s="224"/>
      <c r="K580" s="224"/>
      <c r="L580" s="228"/>
      <c r="M580" s="229"/>
      <c r="N580" s="230"/>
      <c r="O580" s="230"/>
      <c r="P580" s="230"/>
      <c r="Q580" s="230"/>
      <c r="R580" s="230"/>
      <c r="S580" s="230"/>
      <c r="T580" s="23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2" t="s">
        <v>121</v>
      </c>
      <c r="AU580" s="232" t="s">
        <v>80</v>
      </c>
      <c r="AV580" s="13" t="s">
        <v>80</v>
      </c>
      <c r="AW580" s="13" t="s">
        <v>33</v>
      </c>
      <c r="AX580" s="13" t="s">
        <v>72</v>
      </c>
      <c r="AY580" s="232" t="s">
        <v>113</v>
      </c>
    </row>
    <row r="581" s="14" customFormat="1">
      <c r="A581" s="14"/>
      <c r="B581" s="233"/>
      <c r="C581" s="234"/>
      <c r="D581" s="213" t="s">
        <v>121</v>
      </c>
      <c r="E581" s="235" t="s">
        <v>21</v>
      </c>
      <c r="F581" s="236" t="s">
        <v>128</v>
      </c>
      <c r="G581" s="234"/>
      <c r="H581" s="237">
        <v>4</v>
      </c>
      <c r="I581" s="238"/>
      <c r="J581" s="234"/>
      <c r="K581" s="234"/>
      <c r="L581" s="239"/>
      <c r="M581" s="240"/>
      <c r="N581" s="241"/>
      <c r="O581" s="241"/>
      <c r="P581" s="241"/>
      <c r="Q581" s="241"/>
      <c r="R581" s="241"/>
      <c r="S581" s="241"/>
      <c r="T581" s="242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3" t="s">
        <v>121</v>
      </c>
      <c r="AU581" s="243" t="s">
        <v>80</v>
      </c>
      <c r="AV581" s="14" t="s">
        <v>119</v>
      </c>
      <c r="AW581" s="14" t="s">
        <v>33</v>
      </c>
      <c r="AX581" s="14" t="s">
        <v>80</v>
      </c>
      <c r="AY581" s="243" t="s">
        <v>113</v>
      </c>
    </row>
    <row r="582" s="2" customFormat="1" ht="90" customHeight="1">
      <c r="A582" s="40"/>
      <c r="B582" s="41"/>
      <c r="C582" s="198" t="s">
        <v>563</v>
      </c>
      <c r="D582" s="198" t="s">
        <v>114</v>
      </c>
      <c r="E582" s="199" t="s">
        <v>564</v>
      </c>
      <c r="F582" s="200" t="s">
        <v>565</v>
      </c>
      <c r="G582" s="201" t="s">
        <v>117</v>
      </c>
      <c r="H582" s="202">
        <v>4</v>
      </c>
      <c r="I582" s="203"/>
      <c r="J582" s="204">
        <f>ROUND(I582*H582,2)</f>
        <v>0</v>
      </c>
      <c r="K582" s="200" t="s">
        <v>118</v>
      </c>
      <c r="L582" s="46"/>
      <c r="M582" s="205" t="s">
        <v>21</v>
      </c>
      <c r="N582" s="206" t="s">
        <v>43</v>
      </c>
      <c r="O582" s="86"/>
      <c r="P582" s="207">
        <f>O582*H582</f>
        <v>0</v>
      </c>
      <c r="Q582" s="207">
        <v>0</v>
      </c>
      <c r="R582" s="207">
        <f>Q582*H582</f>
        <v>0</v>
      </c>
      <c r="S582" s="207">
        <v>0</v>
      </c>
      <c r="T582" s="208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09" t="s">
        <v>119</v>
      </c>
      <c r="AT582" s="209" t="s">
        <v>114</v>
      </c>
      <c r="AU582" s="209" t="s">
        <v>80</v>
      </c>
      <c r="AY582" s="19" t="s">
        <v>113</v>
      </c>
      <c r="BE582" s="210">
        <f>IF(N582="základní",J582,0)</f>
        <v>0</v>
      </c>
      <c r="BF582" s="210">
        <f>IF(N582="snížená",J582,0)</f>
        <v>0</v>
      </c>
      <c r="BG582" s="210">
        <f>IF(N582="zákl. přenesená",J582,0)</f>
        <v>0</v>
      </c>
      <c r="BH582" s="210">
        <f>IF(N582="sníž. přenesená",J582,0)</f>
        <v>0</v>
      </c>
      <c r="BI582" s="210">
        <f>IF(N582="nulová",J582,0)</f>
        <v>0</v>
      </c>
      <c r="BJ582" s="19" t="s">
        <v>80</v>
      </c>
      <c r="BK582" s="210">
        <f>ROUND(I582*H582,2)</f>
        <v>0</v>
      </c>
      <c r="BL582" s="19" t="s">
        <v>119</v>
      </c>
      <c r="BM582" s="209" t="s">
        <v>566</v>
      </c>
    </row>
    <row r="583" s="12" customFormat="1">
      <c r="A583" s="12"/>
      <c r="B583" s="211"/>
      <c r="C583" s="212"/>
      <c r="D583" s="213" t="s">
        <v>121</v>
      </c>
      <c r="E583" s="214" t="s">
        <v>21</v>
      </c>
      <c r="F583" s="215" t="s">
        <v>119</v>
      </c>
      <c r="G583" s="212"/>
      <c r="H583" s="216">
        <v>4</v>
      </c>
      <c r="I583" s="217"/>
      <c r="J583" s="212"/>
      <c r="K583" s="212"/>
      <c r="L583" s="218"/>
      <c r="M583" s="219"/>
      <c r="N583" s="220"/>
      <c r="O583" s="220"/>
      <c r="P583" s="220"/>
      <c r="Q583" s="220"/>
      <c r="R583" s="220"/>
      <c r="S583" s="220"/>
      <c r="T583" s="221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T583" s="222" t="s">
        <v>121</v>
      </c>
      <c r="AU583" s="222" t="s">
        <v>80</v>
      </c>
      <c r="AV583" s="12" t="s">
        <v>82</v>
      </c>
      <c r="AW583" s="12" t="s">
        <v>33</v>
      </c>
      <c r="AX583" s="12" t="s">
        <v>72</v>
      </c>
      <c r="AY583" s="222" t="s">
        <v>113</v>
      </c>
    </row>
    <row r="584" s="13" customFormat="1">
      <c r="A584" s="13"/>
      <c r="B584" s="223"/>
      <c r="C584" s="224"/>
      <c r="D584" s="213" t="s">
        <v>121</v>
      </c>
      <c r="E584" s="225" t="s">
        <v>21</v>
      </c>
      <c r="F584" s="226" t="s">
        <v>174</v>
      </c>
      <c r="G584" s="224"/>
      <c r="H584" s="225" t="s">
        <v>21</v>
      </c>
      <c r="I584" s="227"/>
      <c r="J584" s="224"/>
      <c r="K584" s="224"/>
      <c r="L584" s="228"/>
      <c r="M584" s="229"/>
      <c r="N584" s="230"/>
      <c r="O584" s="230"/>
      <c r="P584" s="230"/>
      <c r="Q584" s="230"/>
      <c r="R584" s="230"/>
      <c r="S584" s="230"/>
      <c r="T584" s="23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2" t="s">
        <v>121</v>
      </c>
      <c r="AU584" s="232" t="s">
        <v>80</v>
      </c>
      <c r="AV584" s="13" t="s">
        <v>80</v>
      </c>
      <c r="AW584" s="13" t="s">
        <v>33</v>
      </c>
      <c r="AX584" s="13" t="s">
        <v>72</v>
      </c>
      <c r="AY584" s="232" t="s">
        <v>113</v>
      </c>
    </row>
    <row r="585" s="14" customFormat="1">
      <c r="A585" s="14"/>
      <c r="B585" s="233"/>
      <c r="C585" s="234"/>
      <c r="D585" s="213" t="s">
        <v>121</v>
      </c>
      <c r="E585" s="235" t="s">
        <v>21</v>
      </c>
      <c r="F585" s="236" t="s">
        <v>128</v>
      </c>
      <c r="G585" s="234"/>
      <c r="H585" s="237">
        <v>4</v>
      </c>
      <c r="I585" s="238"/>
      <c r="J585" s="234"/>
      <c r="K585" s="234"/>
      <c r="L585" s="239"/>
      <c r="M585" s="240"/>
      <c r="N585" s="241"/>
      <c r="O585" s="241"/>
      <c r="P585" s="241"/>
      <c r="Q585" s="241"/>
      <c r="R585" s="241"/>
      <c r="S585" s="241"/>
      <c r="T585" s="24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3" t="s">
        <v>121</v>
      </c>
      <c r="AU585" s="243" t="s">
        <v>80</v>
      </c>
      <c r="AV585" s="14" t="s">
        <v>119</v>
      </c>
      <c r="AW585" s="14" t="s">
        <v>33</v>
      </c>
      <c r="AX585" s="14" t="s">
        <v>80</v>
      </c>
      <c r="AY585" s="243" t="s">
        <v>113</v>
      </c>
    </row>
    <row r="586" s="2" customFormat="1" ht="90" customHeight="1">
      <c r="A586" s="40"/>
      <c r="B586" s="41"/>
      <c r="C586" s="198" t="s">
        <v>567</v>
      </c>
      <c r="D586" s="198" t="s">
        <v>114</v>
      </c>
      <c r="E586" s="199" t="s">
        <v>568</v>
      </c>
      <c r="F586" s="200" t="s">
        <v>569</v>
      </c>
      <c r="G586" s="201" t="s">
        <v>117</v>
      </c>
      <c r="H586" s="202">
        <v>19</v>
      </c>
      <c r="I586" s="203"/>
      <c r="J586" s="204">
        <f>ROUND(I586*H586,2)</f>
        <v>0</v>
      </c>
      <c r="K586" s="200" t="s">
        <v>118</v>
      </c>
      <c r="L586" s="46"/>
      <c r="M586" s="205" t="s">
        <v>21</v>
      </c>
      <c r="N586" s="206" t="s">
        <v>43</v>
      </c>
      <c r="O586" s="86"/>
      <c r="P586" s="207">
        <f>O586*H586</f>
        <v>0</v>
      </c>
      <c r="Q586" s="207">
        <v>0</v>
      </c>
      <c r="R586" s="207">
        <f>Q586*H586</f>
        <v>0</v>
      </c>
      <c r="S586" s="207">
        <v>0</v>
      </c>
      <c r="T586" s="208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09" t="s">
        <v>119</v>
      </c>
      <c r="AT586" s="209" t="s">
        <v>114</v>
      </c>
      <c r="AU586" s="209" t="s">
        <v>80</v>
      </c>
      <c r="AY586" s="19" t="s">
        <v>113</v>
      </c>
      <c r="BE586" s="210">
        <f>IF(N586="základní",J586,0)</f>
        <v>0</v>
      </c>
      <c r="BF586" s="210">
        <f>IF(N586="snížená",J586,0)</f>
        <v>0</v>
      </c>
      <c r="BG586" s="210">
        <f>IF(N586="zákl. přenesená",J586,0)</f>
        <v>0</v>
      </c>
      <c r="BH586" s="210">
        <f>IF(N586="sníž. přenesená",J586,0)</f>
        <v>0</v>
      </c>
      <c r="BI586" s="210">
        <f>IF(N586="nulová",J586,0)</f>
        <v>0</v>
      </c>
      <c r="BJ586" s="19" t="s">
        <v>80</v>
      </c>
      <c r="BK586" s="210">
        <f>ROUND(I586*H586,2)</f>
        <v>0</v>
      </c>
      <c r="BL586" s="19" t="s">
        <v>119</v>
      </c>
      <c r="BM586" s="209" t="s">
        <v>570</v>
      </c>
    </row>
    <row r="587" s="12" customFormat="1">
      <c r="A587" s="12"/>
      <c r="B587" s="211"/>
      <c r="C587" s="212"/>
      <c r="D587" s="213" t="s">
        <v>121</v>
      </c>
      <c r="E587" s="214" t="s">
        <v>21</v>
      </c>
      <c r="F587" s="215" t="s">
        <v>207</v>
      </c>
      <c r="G587" s="212"/>
      <c r="H587" s="216">
        <v>19</v>
      </c>
      <c r="I587" s="217"/>
      <c r="J587" s="212"/>
      <c r="K587" s="212"/>
      <c r="L587" s="218"/>
      <c r="M587" s="219"/>
      <c r="N587" s="220"/>
      <c r="O587" s="220"/>
      <c r="P587" s="220"/>
      <c r="Q587" s="220"/>
      <c r="R587" s="220"/>
      <c r="S587" s="220"/>
      <c r="T587" s="221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T587" s="222" t="s">
        <v>121</v>
      </c>
      <c r="AU587" s="222" t="s">
        <v>80</v>
      </c>
      <c r="AV587" s="12" t="s">
        <v>82</v>
      </c>
      <c r="AW587" s="12" t="s">
        <v>33</v>
      </c>
      <c r="AX587" s="12" t="s">
        <v>72</v>
      </c>
      <c r="AY587" s="222" t="s">
        <v>113</v>
      </c>
    </row>
    <row r="588" s="13" customFormat="1">
      <c r="A588" s="13"/>
      <c r="B588" s="223"/>
      <c r="C588" s="224"/>
      <c r="D588" s="213" t="s">
        <v>121</v>
      </c>
      <c r="E588" s="225" t="s">
        <v>21</v>
      </c>
      <c r="F588" s="226" t="s">
        <v>174</v>
      </c>
      <c r="G588" s="224"/>
      <c r="H588" s="225" t="s">
        <v>21</v>
      </c>
      <c r="I588" s="227"/>
      <c r="J588" s="224"/>
      <c r="K588" s="224"/>
      <c r="L588" s="228"/>
      <c r="M588" s="229"/>
      <c r="N588" s="230"/>
      <c r="O588" s="230"/>
      <c r="P588" s="230"/>
      <c r="Q588" s="230"/>
      <c r="R588" s="230"/>
      <c r="S588" s="230"/>
      <c r="T588" s="23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2" t="s">
        <v>121</v>
      </c>
      <c r="AU588" s="232" t="s">
        <v>80</v>
      </c>
      <c r="AV588" s="13" t="s">
        <v>80</v>
      </c>
      <c r="AW588" s="13" t="s">
        <v>33</v>
      </c>
      <c r="AX588" s="13" t="s">
        <v>72</v>
      </c>
      <c r="AY588" s="232" t="s">
        <v>113</v>
      </c>
    </row>
    <row r="589" s="14" customFormat="1">
      <c r="A589" s="14"/>
      <c r="B589" s="233"/>
      <c r="C589" s="234"/>
      <c r="D589" s="213" t="s">
        <v>121</v>
      </c>
      <c r="E589" s="235" t="s">
        <v>21</v>
      </c>
      <c r="F589" s="236" t="s">
        <v>128</v>
      </c>
      <c r="G589" s="234"/>
      <c r="H589" s="237">
        <v>19</v>
      </c>
      <c r="I589" s="238"/>
      <c r="J589" s="234"/>
      <c r="K589" s="234"/>
      <c r="L589" s="239"/>
      <c r="M589" s="240"/>
      <c r="N589" s="241"/>
      <c r="O589" s="241"/>
      <c r="P589" s="241"/>
      <c r="Q589" s="241"/>
      <c r="R589" s="241"/>
      <c r="S589" s="241"/>
      <c r="T589" s="242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3" t="s">
        <v>121</v>
      </c>
      <c r="AU589" s="243" t="s">
        <v>80</v>
      </c>
      <c r="AV589" s="14" t="s">
        <v>119</v>
      </c>
      <c r="AW589" s="14" t="s">
        <v>33</v>
      </c>
      <c r="AX589" s="14" t="s">
        <v>80</v>
      </c>
      <c r="AY589" s="243" t="s">
        <v>113</v>
      </c>
    </row>
    <row r="590" s="2" customFormat="1" ht="21.75" customHeight="1">
      <c r="A590" s="40"/>
      <c r="B590" s="41"/>
      <c r="C590" s="244" t="s">
        <v>571</v>
      </c>
      <c r="D590" s="244" t="s">
        <v>133</v>
      </c>
      <c r="E590" s="245" t="s">
        <v>572</v>
      </c>
      <c r="F590" s="246" t="s">
        <v>573</v>
      </c>
      <c r="G590" s="247" t="s">
        <v>117</v>
      </c>
      <c r="H590" s="248">
        <v>4</v>
      </c>
      <c r="I590" s="249"/>
      <c r="J590" s="250">
        <f>ROUND(I590*H590,2)</f>
        <v>0</v>
      </c>
      <c r="K590" s="246" t="s">
        <v>118</v>
      </c>
      <c r="L590" s="251"/>
      <c r="M590" s="252" t="s">
        <v>21</v>
      </c>
      <c r="N590" s="253" t="s">
        <v>43</v>
      </c>
      <c r="O590" s="86"/>
      <c r="P590" s="207">
        <f>O590*H590</f>
        <v>0</v>
      </c>
      <c r="Q590" s="207">
        <v>0</v>
      </c>
      <c r="R590" s="207">
        <f>Q590*H590</f>
        <v>0</v>
      </c>
      <c r="S590" s="207">
        <v>0</v>
      </c>
      <c r="T590" s="208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09" t="s">
        <v>136</v>
      </c>
      <c r="AT590" s="209" t="s">
        <v>133</v>
      </c>
      <c r="AU590" s="209" t="s">
        <v>80</v>
      </c>
      <c r="AY590" s="19" t="s">
        <v>113</v>
      </c>
      <c r="BE590" s="210">
        <f>IF(N590="základní",J590,0)</f>
        <v>0</v>
      </c>
      <c r="BF590" s="210">
        <f>IF(N590="snížená",J590,0)</f>
        <v>0</v>
      </c>
      <c r="BG590" s="210">
        <f>IF(N590="zákl. přenesená",J590,0)</f>
        <v>0</v>
      </c>
      <c r="BH590" s="210">
        <f>IF(N590="sníž. přenesená",J590,0)</f>
        <v>0</v>
      </c>
      <c r="BI590" s="210">
        <f>IF(N590="nulová",J590,0)</f>
        <v>0</v>
      </c>
      <c r="BJ590" s="19" t="s">
        <v>80</v>
      </c>
      <c r="BK590" s="210">
        <f>ROUND(I590*H590,2)</f>
        <v>0</v>
      </c>
      <c r="BL590" s="19" t="s">
        <v>136</v>
      </c>
      <c r="BM590" s="209" t="s">
        <v>574</v>
      </c>
    </row>
    <row r="591" s="12" customFormat="1">
      <c r="A591" s="12"/>
      <c r="B591" s="211"/>
      <c r="C591" s="212"/>
      <c r="D591" s="213" t="s">
        <v>121</v>
      </c>
      <c r="E591" s="214" t="s">
        <v>21</v>
      </c>
      <c r="F591" s="215" t="s">
        <v>119</v>
      </c>
      <c r="G591" s="212"/>
      <c r="H591" s="216">
        <v>4</v>
      </c>
      <c r="I591" s="217"/>
      <c r="J591" s="212"/>
      <c r="K591" s="212"/>
      <c r="L591" s="218"/>
      <c r="M591" s="219"/>
      <c r="N591" s="220"/>
      <c r="O591" s="220"/>
      <c r="P591" s="220"/>
      <c r="Q591" s="220"/>
      <c r="R591" s="220"/>
      <c r="S591" s="220"/>
      <c r="T591" s="221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T591" s="222" t="s">
        <v>121</v>
      </c>
      <c r="AU591" s="222" t="s">
        <v>80</v>
      </c>
      <c r="AV591" s="12" t="s">
        <v>82</v>
      </c>
      <c r="AW591" s="12" t="s">
        <v>33</v>
      </c>
      <c r="AX591" s="12" t="s">
        <v>72</v>
      </c>
      <c r="AY591" s="222" t="s">
        <v>113</v>
      </c>
    </row>
    <row r="592" s="13" customFormat="1">
      <c r="A592" s="13"/>
      <c r="B592" s="223"/>
      <c r="C592" s="224"/>
      <c r="D592" s="213" t="s">
        <v>121</v>
      </c>
      <c r="E592" s="225" t="s">
        <v>21</v>
      </c>
      <c r="F592" s="226" t="s">
        <v>174</v>
      </c>
      <c r="G592" s="224"/>
      <c r="H592" s="225" t="s">
        <v>21</v>
      </c>
      <c r="I592" s="227"/>
      <c r="J592" s="224"/>
      <c r="K592" s="224"/>
      <c r="L592" s="228"/>
      <c r="M592" s="229"/>
      <c r="N592" s="230"/>
      <c r="O592" s="230"/>
      <c r="P592" s="230"/>
      <c r="Q592" s="230"/>
      <c r="R592" s="230"/>
      <c r="S592" s="230"/>
      <c r="T592" s="231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2" t="s">
        <v>121</v>
      </c>
      <c r="AU592" s="232" t="s">
        <v>80</v>
      </c>
      <c r="AV592" s="13" t="s">
        <v>80</v>
      </c>
      <c r="AW592" s="13" t="s">
        <v>33</v>
      </c>
      <c r="AX592" s="13" t="s">
        <v>72</v>
      </c>
      <c r="AY592" s="232" t="s">
        <v>113</v>
      </c>
    </row>
    <row r="593" s="14" customFormat="1">
      <c r="A593" s="14"/>
      <c r="B593" s="233"/>
      <c r="C593" s="234"/>
      <c r="D593" s="213" t="s">
        <v>121</v>
      </c>
      <c r="E593" s="235" t="s">
        <v>21</v>
      </c>
      <c r="F593" s="236" t="s">
        <v>128</v>
      </c>
      <c r="G593" s="234"/>
      <c r="H593" s="237">
        <v>4</v>
      </c>
      <c r="I593" s="238"/>
      <c r="J593" s="234"/>
      <c r="K593" s="234"/>
      <c r="L593" s="239"/>
      <c r="M593" s="240"/>
      <c r="N593" s="241"/>
      <c r="O593" s="241"/>
      <c r="P593" s="241"/>
      <c r="Q593" s="241"/>
      <c r="R593" s="241"/>
      <c r="S593" s="241"/>
      <c r="T593" s="242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3" t="s">
        <v>121</v>
      </c>
      <c r="AU593" s="243" t="s">
        <v>80</v>
      </c>
      <c r="AV593" s="14" t="s">
        <v>119</v>
      </c>
      <c r="AW593" s="14" t="s">
        <v>33</v>
      </c>
      <c r="AX593" s="14" t="s">
        <v>80</v>
      </c>
      <c r="AY593" s="243" t="s">
        <v>113</v>
      </c>
    </row>
    <row r="594" s="2" customFormat="1" ht="21.75" customHeight="1">
      <c r="A594" s="40"/>
      <c r="B594" s="41"/>
      <c r="C594" s="244" t="s">
        <v>575</v>
      </c>
      <c r="D594" s="244" t="s">
        <v>133</v>
      </c>
      <c r="E594" s="245" t="s">
        <v>576</v>
      </c>
      <c r="F594" s="246" t="s">
        <v>577</v>
      </c>
      <c r="G594" s="247" t="s">
        <v>117</v>
      </c>
      <c r="H594" s="248">
        <v>21</v>
      </c>
      <c r="I594" s="249"/>
      <c r="J594" s="250">
        <f>ROUND(I594*H594,2)</f>
        <v>0</v>
      </c>
      <c r="K594" s="246" t="s">
        <v>118</v>
      </c>
      <c r="L594" s="251"/>
      <c r="M594" s="252" t="s">
        <v>21</v>
      </c>
      <c r="N594" s="253" t="s">
        <v>43</v>
      </c>
      <c r="O594" s="86"/>
      <c r="P594" s="207">
        <f>O594*H594</f>
        <v>0</v>
      </c>
      <c r="Q594" s="207">
        <v>0</v>
      </c>
      <c r="R594" s="207">
        <f>Q594*H594</f>
        <v>0</v>
      </c>
      <c r="S594" s="207">
        <v>0</v>
      </c>
      <c r="T594" s="208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09" t="s">
        <v>136</v>
      </c>
      <c r="AT594" s="209" t="s">
        <v>133</v>
      </c>
      <c r="AU594" s="209" t="s">
        <v>80</v>
      </c>
      <c r="AY594" s="19" t="s">
        <v>113</v>
      </c>
      <c r="BE594" s="210">
        <f>IF(N594="základní",J594,0)</f>
        <v>0</v>
      </c>
      <c r="BF594" s="210">
        <f>IF(N594="snížená",J594,0)</f>
        <v>0</v>
      </c>
      <c r="BG594" s="210">
        <f>IF(N594="zákl. přenesená",J594,0)</f>
        <v>0</v>
      </c>
      <c r="BH594" s="210">
        <f>IF(N594="sníž. přenesená",J594,0)</f>
        <v>0</v>
      </c>
      <c r="BI594" s="210">
        <f>IF(N594="nulová",J594,0)</f>
        <v>0</v>
      </c>
      <c r="BJ594" s="19" t="s">
        <v>80</v>
      </c>
      <c r="BK594" s="210">
        <f>ROUND(I594*H594,2)</f>
        <v>0</v>
      </c>
      <c r="BL594" s="19" t="s">
        <v>136</v>
      </c>
      <c r="BM594" s="209" t="s">
        <v>578</v>
      </c>
    </row>
    <row r="595" s="12" customFormat="1">
      <c r="A595" s="12"/>
      <c r="B595" s="211"/>
      <c r="C595" s="212"/>
      <c r="D595" s="213" t="s">
        <v>121</v>
      </c>
      <c r="E595" s="214" t="s">
        <v>21</v>
      </c>
      <c r="F595" s="215" t="s">
        <v>82</v>
      </c>
      <c r="G595" s="212"/>
      <c r="H595" s="216">
        <v>2</v>
      </c>
      <c r="I595" s="217"/>
      <c r="J595" s="212"/>
      <c r="K595" s="212"/>
      <c r="L595" s="218"/>
      <c r="M595" s="219"/>
      <c r="N595" s="220"/>
      <c r="O595" s="220"/>
      <c r="P595" s="220"/>
      <c r="Q595" s="220"/>
      <c r="R595" s="220"/>
      <c r="S595" s="220"/>
      <c r="T595" s="221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T595" s="222" t="s">
        <v>121</v>
      </c>
      <c r="AU595" s="222" t="s">
        <v>80</v>
      </c>
      <c r="AV595" s="12" t="s">
        <v>82</v>
      </c>
      <c r="AW595" s="12" t="s">
        <v>33</v>
      </c>
      <c r="AX595" s="12" t="s">
        <v>72</v>
      </c>
      <c r="AY595" s="222" t="s">
        <v>113</v>
      </c>
    </row>
    <row r="596" s="13" customFormat="1">
      <c r="A596" s="13"/>
      <c r="B596" s="223"/>
      <c r="C596" s="224"/>
      <c r="D596" s="213" t="s">
        <v>121</v>
      </c>
      <c r="E596" s="225" t="s">
        <v>21</v>
      </c>
      <c r="F596" s="226" t="s">
        <v>125</v>
      </c>
      <c r="G596" s="224"/>
      <c r="H596" s="225" t="s">
        <v>21</v>
      </c>
      <c r="I596" s="227"/>
      <c r="J596" s="224"/>
      <c r="K596" s="224"/>
      <c r="L596" s="228"/>
      <c r="M596" s="229"/>
      <c r="N596" s="230"/>
      <c r="O596" s="230"/>
      <c r="P596" s="230"/>
      <c r="Q596" s="230"/>
      <c r="R596" s="230"/>
      <c r="S596" s="230"/>
      <c r="T596" s="231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2" t="s">
        <v>121</v>
      </c>
      <c r="AU596" s="232" t="s">
        <v>80</v>
      </c>
      <c r="AV596" s="13" t="s">
        <v>80</v>
      </c>
      <c r="AW596" s="13" t="s">
        <v>33</v>
      </c>
      <c r="AX596" s="13" t="s">
        <v>72</v>
      </c>
      <c r="AY596" s="232" t="s">
        <v>113</v>
      </c>
    </row>
    <row r="597" s="12" customFormat="1">
      <c r="A597" s="12"/>
      <c r="B597" s="211"/>
      <c r="C597" s="212"/>
      <c r="D597" s="213" t="s">
        <v>121</v>
      </c>
      <c r="E597" s="214" t="s">
        <v>21</v>
      </c>
      <c r="F597" s="215" t="s">
        <v>207</v>
      </c>
      <c r="G597" s="212"/>
      <c r="H597" s="216">
        <v>19</v>
      </c>
      <c r="I597" s="217"/>
      <c r="J597" s="212"/>
      <c r="K597" s="212"/>
      <c r="L597" s="218"/>
      <c r="M597" s="219"/>
      <c r="N597" s="220"/>
      <c r="O597" s="220"/>
      <c r="P597" s="220"/>
      <c r="Q597" s="220"/>
      <c r="R597" s="220"/>
      <c r="S597" s="220"/>
      <c r="T597" s="221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T597" s="222" t="s">
        <v>121</v>
      </c>
      <c r="AU597" s="222" t="s">
        <v>80</v>
      </c>
      <c r="AV597" s="12" t="s">
        <v>82</v>
      </c>
      <c r="AW597" s="12" t="s">
        <v>33</v>
      </c>
      <c r="AX597" s="12" t="s">
        <v>72</v>
      </c>
      <c r="AY597" s="222" t="s">
        <v>113</v>
      </c>
    </row>
    <row r="598" s="13" customFormat="1">
      <c r="A598" s="13"/>
      <c r="B598" s="223"/>
      <c r="C598" s="224"/>
      <c r="D598" s="213" t="s">
        <v>121</v>
      </c>
      <c r="E598" s="225" t="s">
        <v>21</v>
      </c>
      <c r="F598" s="226" t="s">
        <v>174</v>
      </c>
      <c r="G598" s="224"/>
      <c r="H598" s="225" t="s">
        <v>21</v>
      </c>
      <c r="I598" s="227"/>
      <c r="J598" s="224"/>
      <c r="K598" s="224"/>
      <c r="L598" s="228"/>
      <c r="M598" s="229"/>
      <c r="N598" s="230"/>
      <c r="O598" s="230"/>
      <c r="P598" s="230"/>
      <c r="Q598" s="230"/>
      <c r="R598" s="230"/>
      <c r="S598" s="230"/>
      <c r="T598" s="23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2" t="s">
        <v>121</v>
      </c>
      <c r="AU598" s="232" t="s">
        <v>80</v>
      </c>
      <c r="AV598" s="13" t="s">
        <v>80</v>
      </c>
      <c r="AW598" s="13" t="s">
        <v>33</v>
      </c>
      <c r="AX598" s="13" t="s">
        <v>72</v>
      </c>
      <c r="AY598" s="232" t="s">
        <v>113</v>
      </c>
    </row>
    <row r="599" s="14" customFormat="1">
      <c r="A599" s="14"/>
      <c r="B599" s="233"/>
      <c r="C599" s="234"/>
      <c r="D599" s="213" t="s">
        <v>121</v>
      </c>
      <c r="E599" s="235" t="s">
        <v>21</v>
      </c>
      <c r="F599" s="236" t="s">
        <v>128</v>
      </c>
      <c r="G599" s="234"/>
      <c r="H599" s="237">
        <v>21</v>
      </c>
      <c r="I599" s="238"/>
      <c r="J599" s="234"/>
      <c r="K599" s="234"/>
      <c r="L599" s="239"/>
      <c r="M599" s="240"/>
      <c r="N599" s="241"/>
      <c r="O599" s="241"/>
      <c r="P599" s="241"/>
      <c r="Q599" s="241"/>
      <c r="R599" s="241"/>
      <c r="S599" s="241"/>
      <c r="T599" s="24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3" t="s">
        <v>121</v>
      </c>
      <c r="AU599" s="243" t="s">
        <v>80</v>
      </c>
      <c r="AV599" s="14" t="s">
        <v>119</v>
      </c>
      <c r="AW599" s="14" t="s">
        <v>33</v>
      </c>
      <c r="AX599" s="14" t="s">
        <v>80</v>
      </c>
      <c r="AY599" s="243" t="s">
        <v>113</v>
      </c>
    </row>
    <row r="600" s="2" customFormat="1" ht="33" customHeight="1">
      <c r="A600" s="40"/>
      <c r="B600" s="41"/>
      <c r="C600" s="244" t="s">
        <v>579</v>
      </c>
      <c r="D600" s="244" t="s">
        <v>133</v>
      </c>
      <c r="E600" s="245" t="s">
        <v>580</v>
      </c>
      <c r="F600" s="246" t="s">
        <v>581</v>
      </c>
      <c r="G600" s="247" t="s">
        <v>117</v>
      </c>
      <c r="H600" s="248">
        <v>2</v>
      </c>
      <c r="I600" s="249"/>
      <c r="J600" s="250">
        <f>ROUND(I600*H600,2)</f>
        <v>0</v>
      </c>
      <c r="K600" s="246" t="s">
        <v>118</v>
      </c>
      <c r="L600" s="251"/>
      <c r="M600" s="252" t="s">
        <v>21</v>
      </c>
      <c r="N600" s="253" t="s">
        <v>43</v>
      </c>
      <c r="O600" s="86"/>
      <c r="P600" s="207">
        <f>O600*H600</f>
        <v>0</v>
      </c>
      <c r="Q600" s="207">
        <v>0</v>
      </c>
      <c r="R600" s="207">
        <f>Q600*H600</f>
        <v>0</v>
      </c>
      <c r="S600" s="207">
        <v>0</v>
      </c>
      <c r="T600" s="208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09" t="s">
        <v>136</v>
      </c>
      <c r="AT600" s="209" t="s">
        <v>133</v>
      </c>
      <c r="AU600" s="209" t="s">
        <v>80</v>
      </c>
      <c r="AY600" s="19" t="s">
        <v>113</v>
      </c>
      <c r="BE600" s="210">
        <f>IF(N600="základní",J600,0)</f>
        <v>0</v>
      </c>
      <c r="BF600" s="210">
        <f>IF(N600="snížená",J600,0)</f>
        <v>0</v>
      </c>
      <c r="BG600" s="210">
        <f>IF(N600="zákl. přenesená",J600,0)</f>
        <v>0</v>
      </c>
      <c r="BH600" s="210">
        <f>IF(N600="sníž. přenesená",J600,0)</f>
        <v>0</v>
      </c>
      <c r="BI600" s="210">
        <f>IF(N600="nulová",J600,0)</f>
        <v>0</v>
      </c>
      <c r="BJ600" s="19" t="s">
        <v>80</v>
      </c>
      <c r="BK600" s="210">
        <f>ROUND(I600*H600,2)</f>
        <v>0</v>
      </c>
      <c r="BL600" s="19" t="s">
        <v>136</v>
      </c>
      <c r="BM600" s="209" t="s">
        <v>582</v>
      </c>
    </row>
    <row r="601" s="12" customFormat="1">
      <c r="A601" s="12"/>
      <c r="B601" s="211"/>
      <c r="C601" s="212"/>
      <c r="D601" s="213" t="s">
        <v>121</v>
      </c>
      <c r="E601" s="214" t="s">
        <v>21</v>
      </c>
      <c r="F601" s="215" t="s">
        <v>82</v>
      </c>
      <c r="G601" s="212"/>
      <c r="H601" s="216">
        <v>2</v>
      </c>
      <c r="I601" s="217"/>
      <c r="J601" s="212"/>
      <c r="K601" s="212"/>
      <c r="L601" s="218"/>
      <c r="M601" s="219"/>
      <c r="N601" s="220"/>
      <c r="O601" s="220"/>
      <c r="P601" s="220"/>
      <c r="Q601" s="220"/>
      <c r="R601" s="220"/>
      <c r="S601" s="220"/>
      <c r="T601" s="221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T601" s="222" t="s">
        <v>121</v>
      </c>
      <c r="AU601" s="222" t="s">
        <v>80</v>
      </c>
      <c r="AV601" s="12" t="s">
        <v>82</v>
      </c>
      <c r="AW601" s="12" t="s">
        <v>33</v>
      </c>
      <c r="AX601" s="12" t="s">
        <v>72</v>
      </c>
      <c r="AY601" s="222" t="s">
        <v>113</v>
      </c>
    </row>
    <row r="602" s="13" customFormat="1">
      <c r="A602" s="13"/>
      <c r="B602" s="223"/>
      <c r="C602" s="224"/>
      <c r="D602" s="213" t="s">
        <v>121</v>
      </c>
      <c r="E602" s="225" t="s">
        <v>21</v>
      </c>
      <c r="F602" s="226" t="s">
        <v>125</v>
      </c>
      <c r="G602" s="224"/>
      <c r="H602" s="225" t="s">
        <v>21</v>
      </c>
      <c r="I602" s="227"/>
      <c r="J602" s="224"/>
      <c r="K602" s="224"/>
      <c r="L602" s="228"/>
      <c r="M602" s="229"/>
      <c r="N602" s="230"/>
      <c r="O602" s="230"/>
      <c r="P602" s="230"/>
      <c r="Q602" s="230"/>
      <c r="R602" s="230"/>
      <c r="S602" s="230"/>
      <c r="T602" s="231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2" t="s">
        <v>121</v>
      </c>
      <c r="AU602" s="232" t="s">
        <v>80</v>
      </c>
      <c r="AV602" s="13" t="s">
        <v>80</v>
      </c>
      <c r="AW602" s="13" t="s">
        <v>33</v>
      </c>
      <c r="AX602" s="13" t="s">
        <v>72</v>
      </c>
      <c r="AY602" s="232" t="s">
        <v>113</v>
      </c>
    </row>
    <row r="603" s="14" customFormat="1">
      <c r="A603" s="14"/>
      <c r="B603" s="233"/>
      <c r="C603" s="234"/>
      <c r="D603" s="213" t="s">
        <v>121</v>
      </c>
      <c r="E603" s="235" t="s">
        <v>21</v>
      </c>
      <c r="F603" s="236" t="s">
        <v>128</v>
      </c>
      <c r="G603" s="234"/>
      <c r="H603" s="237">
        <v>2</v>
      </c>
      <c r="I603" s="238"/>
      <c r="J603" s="234"/>
      <c r="K603" s="234"/>
      <c r="L603" s="239"/>
      <c r="M603" s="240"/>
      <c r="N603" s="241"/>
      <c r="O603" s="241"/>
      <c r="P603" s="241"/>
      <c r="Q603" s="241"/>
      <c r="R603" s="241"/>
      <c r="S603" s="241"/>
      <c r="T603" s="242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3" t="s">
        <v>121</v>
      </c>
      <c r="AU603" s="243" t="s">
        <v>80</v>
      </c>
      <c r="AV603" s="14" t="s">
        <v>119</v>
      </c>
      <c r="AW603" s="14" t="s">
        <v>33</v>
      </c>
      <c r="AX603" s="14" t="s">
        <v>80</v>
      </c>
      <c r="AY603" s="243" t="s">
        <v>113</v>
      </c>
    </row>
    <row r="604" s="2" customFormat="1" ht="24.15" customHeight="1">
      <c r="A604" s="40"/>
      <c r="B604" s="41"/>
      <c r="C604" s="244" t="s">
        <v>583</v>
      </c>
      <c r="D604" s="244" t="s">
        <v>133</v>
      </c>
      <c r="E604" s="245" t="s">
        <v>584</v>
      </c>
      <c r="F604" s="246" t="s">
        <v>585</v>
      </c>
      <c r="G604" s="247" t="s">
        <v>117</v>
      </c>
      <c r="H604" s="248">
        <v>19</v>
      </c>
      <c r="I604" s="249"/>
      <c r="J604" s="250">
        <f>ROUND(I604*H604,2)</f>
        <v>0</v>
      </c>
      <c r="K604" s="246" t="s">
        <v>118</v>
      </c>
      <c r="L604" s="251"/>
      <c r="M604" s="252" t="s">
        <v>21</v>
      </c>
      <c r="N604" s="253" t="s">
        <v>43</v>
      </c>
      <c r="O604" s="86"/>
      <c r="P604" s="207">
        <f>O604*H604</f>
        <v>0</v>
      </c>
      <c r="Q604" s="207">
        <v>0</v>
      </c>
      <c r="R604" s="207">
        <f>Q604*H604</f>
        <v>0</v>
      </c>
      <c r="S604" s="207">
        <v>0</v>
      </c>
      <c r="T604" s="208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09" t="s">
        <v>136</v>
      </c>
      <c r="AT604" s="209" t="s">
        <v>133</v>
      </c>
      <c r="AU604" s="209" t="s">
        <v>80</v>
      </c>
      <c r="AY604" s="19" t="s">
        <v>113</v>
      </c>
      <c r="BE604" s="210">
        <f>IF(N604="základní",J604,0)</f>
        <v>0</v>
      </c>
      <c r="BF604" s="210">
        <f>IF(N604="snížená",J604,0)</f>
        <v>0</v>
      </c>
      <c r="BG604" s="210">
        <f>IF(N604="zákl. přenesená",J604,0)</f>
        <v>0</v>
      </c>
      <c r="BH604" s="210">
        <f>IF(N604="sníž. přenesená",J604,0)</f>
        <v>0</v>
      </c>
      <c r="BI604" s="210">
        <f>IF(N604="nulová",J604,0)</f>
        <v>0</v>
      </c>
      <c r="BJ604" s="19" t="s">
        <v>80</v>
      </c>
      <c r="BK604" s="210">
        <f>ROUND(I604*H604,2)</f>
        <v>0</v>
      </c>
      <c r="BL604" s="19" t="s">
        <v>136</v>
      </c>
      <c r="BM604" s="209" t="s">
        <v>586</v>
      </c>
    </row>
    <row r="605" s="12" customFormat="1">
      <c r="A605" s="12"/>
      <c r="B605" s="211"/>
      <c r="C605" s="212"/>
      <c r="D605" s="213" t="s">
        <v>121</v>
      </c>
      <c r="E605" s="214" t="s">
        <v>21</v>
      </c>
      <c r="F605" s="215" t="s">
        <v>207</v>
      </c>
      <c r="G605" s="212"/>
      <c r="H605" s="216">
        <v>19</v>
      </c>
      <c r="I605" s="217"/>
      <c r="J605" s="212"/>
      <c r="K605" s="212"/>
      <c r="L605" s="218"/>
      <c r="M605" s="219"/>
      <c r="N605" s="220"/>
      <c r="O605" s="220"/>
      <c r="P605" s="220"/>
      <c r="Q605" s="220"/>
      <c r="R605" s="220"/>
      <c r="S605" s="220"/>
      <c r="T605" s="221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T605" s="222" t="s">
        <v>121</v>
      </c>
      <c r="AU605" s="222" t="s">
        <v>80</v>
      </c>
      <c r="AV605" s="12" t="s">
        <v>82</v>
      </c>
      <c r="AW605" s="12" t="s">
        <v>33</v>
      </c>
      <c r="AX605" s="12" t="s">
        <v>72</v>
      </c>
      <c r="AY605" s="222" t="s">
        <v>113</v>
      </c>
    </row>
    <row r="606" s="13" customFormat="1">
      <c r="A606" s="13"/>
      <c r="B606" s="223"/>
      <c r="C606" s="224"/>
      <c r="D606" s="213" t="s">
        <v>121</v>
      </c>
      <c r="E606" s="225" t="s">
        <v>21</v>
      </c>
      <c r="F606" s="226" t="s">
        <v>174</v>
      </c>
      <c r="G606" s="224"/>
      <c r="H606" s="225" t="s">
        <v>21</v>
      </c>
      <c r="I606" s="227"/>
      <c r="J606" s="224"/>
      <c r="K606" s="224"/>
      <c r="L606" s="228"/>
      <c r="M606" s="229"/>
      <c r="N606" s="230"/>
      <c r="O606" s="230"/>
      <c r="P606" s="230"/>
      <c r="Q606" s="230"/>
      <c r="R606" s="230"/>
      <c r="S606" s="230"/>
      <c r="T606" s="23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2" t="s">
        <v>121</v>
      </c>
      <c r="AU606" s="232" t="s">
        <v>80</v>
      </c>
      <c r="AV606" s="13" t="s">
        <v>80</v>
      </c>
      <c r="AW606" s="13" t="s">
        <v>33</v>
      </c>
      <c r="AX606" s="13" t="s">
        <v>72</v>
      </c>
      <c r="AY606" s="232" t="s">
        <v>113</v>
      </c>
    </row>
    <row r="607" s="14" customFormat="1">
      <c r="A607" s="14"/>
      <c r="B607" s="233"/>
      <c r="C607" s="234"/>
      <c r="D607" s="213" t="s">
        <v>121</v>
      </c>
      <c r="E607" s="235" t="s">
        <v>21</v>
      </c>
      <c r="F607" s="236" t="s">
        <v>128</v>
      </c>
      <c r="G607" s="234"/>
      <c r="H607" s="237">
        <v>19</v>
      </c>
      <c r="I607" s="238"/>
      <c r="J607" s="234"/>
      <c r="K607" s="234"/>
      <c r="L607" s="239"/>
      <c r="M607" s="240"/>
      <c r="N607" s="241"/>
      <c r="O607" s="241"/>
      <c r="P607" s="241"/>
      <c r="Q607" s="241"/>
      <c r="R607" s="241"/>
      <c r="S607" s="241"/>
      <c r="T607" s="242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3" t="s">
        <v>121</v>
      </c>
      <c r="AU607" s="243" t="s">
        <v>80</v>
      </c>
      <c r="AV607" s="14" t="s">
        <v>119</v>
      </c>
      <c r="AW607" s="14" t="s">
        <v>33</v>
      </c>
      <c r="AX607" s="14" t="s">
        <v>80</v>
      </c>
      <c r="AY607" s="243" t="s">
        <v>113</v>
      </c>
    </row>
    <row r="608" s="2" customFormat="1" ht="24.15" customHeight="1">
      <c r="A608" s="40"/>
      <c r="B608" s="41"/>
      <c r="C608" s="244" t="s">
        <v>587</v>
      </c>
      <c r="D608" s="244" t="s">
        <v>133</v>
      </c>
      <c r="E608" s="245" t="s">
        <v>588</v>
      </c>
      <c r="F608" s="246" t="s">
        <v>589</v>
      </c>
      <c r="G608" s="247" t="s">
        <v>117</v>
      </c>
      <c r="H608" s="248">
        <v>3</v>
      </c>
      <c r="I608" s="249"/>
      <c r="J608" s="250">
        <f>ROUND(I608*H608,2)</f>
        <v>0</v>
      </c>
      <c r="K608" s="246" t="s">
        <v>118</v>
      </c>
      <c r="L608" s="251"/>
      <c r="M608" s="252" t="s">
        <v>21</v>
      </c>
      <c r="N608" s="253" t="s">
        <v>43</v>
      </c>
      <c r="O608" s="86"/>
      <c r="P608" s="207">
        <f>O608*H608</f>
        <v>0</v>
      </c>
      <c r="Q608" s="207">
        <v>0</v>
      </c>
      <c r="R608" s="207">
        <f>Q608*H608</f>
        <v>0</v>
      </c>
      <c r="S608" s="207">
        <v>0</v>
      </c>
      <c r="T608" s="208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09" t="s">
        <v>136</v>
      </c>
      <c r="AT608" s="209" t="s">
        <v>133</v>
      </c>
      <c r="AU608" s="209" t="s">
        <v>80</v>
      </c>
      <c r="AY608" s="19" t="s">
        <v>113</v>
      </c>
      <c r="BE608" s="210">
        <f>IF(N608="základní",J608,0)</f>
        <v>0</v>
      </c>
      <c r="BF608" s="210">
        <f>IF(N608="snížená",J608,0)</f>
        <v>0</v>
      </c>
      <c r="BG608" s="210">
        <f>IF(N608="zákl. přenesená",J608,0)</f>
        <v>0</v>
      </c>
      <c r="BH608" s="210">
        <f>IF(N608="sníž. přenesená",J608,0)</f>
        <v>0</v>
      </c>
      <c r="BI608" s="210">
        <f>IF(N608="nulová",J608,0)</f>
        <v>0</v>
      </c>
      <c r="BJ608" s="19" t="s">
        <v>80</v>
      </c>
      <c r="BK608" s="210">
        <f>ROUND(I608*H608,2)</f>
        <v>0</v>
      </c>
      <c r="BL608" s="19" t="s">
        <v>136</v>
      </c>
      <c r="BM608" s="209" t="s">
        <v>590</v>
      </c>
    </row>
    <row r="609" s="12" customFormat="1">
      <c r="A609" s="12"/>
      <c r="B609" s="211"/>
      <c r="C609" s="212"/>
      <c r="D609" s="213" t="s">
        <v>121</v>
      </c>
      <c r="E609" s="214" t="s">
        <v>21</v>
      </c>
      <c r="F609" s="215" t="s">
        <v>132</v>
      </c>
      <c r="G609" s="212"/>
      <c r="H609" s="216">
        <v>3</v>
      </c>
      <c r="I609" s="217"/>
      <c r="J609" s="212"/>
      <c r="K609" s="212"/>
      <c r="L609" s="218"/>
      <c r="M609" s="219"/>
      <c r="N609" s="220"/>
      <c r="O609" s="220"/>
      <c r="P609" s="220"/>
      <c r="Q609" s="220"/>
      <c r="R609" s="220"/>
      <c r="S609" s="220"/>
      <c r="T609" s="221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T609" s="222" t="s">
        <v>121</v>
      </c>
      <c r="AU609" s="222" t="s">
        <v>80</v>
      </c>
      <c r="AV609" s="12" t="s">
        <v>82</v>
      </c>
      <c r="AW609" s="12" t="s">
        <v>33</v>
      </c>
      <c r="AX609" s="12" t="s">
        <v>72</v>
      </c>
      <c r="AY609" s="222" t="s">
        <v>113</v>
      </c>
    </row>
    <row r="610" s="13" customFormat="1">
      <c r="A610" s="13"/>
      <c r="B610" s="223"/>
      <c r="C610" s="224"/>
      <c r="D610" s="213" t="s">
        <v>121</v>
      </c>
      <c r="E610" s="225" t="s">
        <v>21</v>
      </c>
      <c r="F610" s="226" t="s">
        <v>174</v>
      </c>
      <c r="G610" s="224"/>
      <c r="H610" s="225" t="s">
        <v>21</v>
      </c>
      <c r="I610" s="227"/>
      <c r="J610" s="224"/>
      <c r="K610" s="224"/>
      <c r="L610" s="228"/>
      <c r="M610" s="229"/>
      <c r="N610" s="230"/>
      <c r="O610" s="230"/>
      <c r="P610" s="230"/>
      <c r="Q610" s="230"/>
      <c r="R610" s="230"/>
      <c r="S610" s="230"/>
      <c r="T610" s="231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2" t="s">
        <v>121</v>
      </c>
      <c r="AU610" s="232" t="s">
        <v>80</v>
      </c>
      <c r="AV610" s="13" t="s">
        <v>80</v>
      </c>
      <c r="AW610" s="13" t="s">
        <v>33</v>
      </c>
      <c r="AX610" s="13" t="s">
        <v>72</v>
      </c>
      <c r="AY610" s="232" t="s">
        <v>113</v>
      </c>
    </row>
    <row r="611" s="14" customFormat="1">
      <c r="A611" s="14"/>
      <c r="B611" s="233"/>
      <c r="C611" s="234"/>
      <c r="D611" s="213" t="s">
        <v>121</v>
      </c>
      <c r="E611" s="235" t="s">
        <v>21</v>
      </c>
      <c r="F611" s="236" t="s">
        <v>128</v>
      </c>
      <c r="G611" s="234"/>
      <c r="H611" s="237">
        <v>3</v>
      </c>
      <c r="I611" s="238"/>
      <c r="J611" s="234"/>
      <c r="K611" s="234"/>
      <c r="L611" s="239"/>
      <c r="M611" s="240"/>
      <c r="N611" s="241"/>
      <c r="O611" s="241"/>
      <c r="P611" s="241"/>
      <c r="Q611" s="241"/>
      <c r="R611" s="241"/>
      <c r="S611" s="241"/>
      <c r="T611" s="242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3" t="s">
        <v>121</v>
      </c>
      <c r="AU611" s="243" t="s">
        <v>80</v>
      </c>
      <c r="AV611" s="14" t="s">
        <v>119</v>
      </c>
      <c r="AW611" s="14" t="s">
        <v>33</v>
      </c>
      <c r="AX611" s="14" t="s">
        <v>80</v>
      </c>
      <c r="AY611" s="243" t="s">
        <v>113</v>
      </c>
    </row>
    <row r="612" s="2" customFormat="1" ht="24.15" customHeight="1">
      <c r="A612" s="40"/>
      <c r="B612" s="41"/>
      <c r="C612" s="244" t="s">
        <v>591</v>
      </c>
      <c r="D612" s="244" t="s">
        <v>133</v>
      </c>
      <c r="E612" s="245" t="s">
        <v>592</v>
      </c>
      <c r="F612" s="246" t="s">
        <v>593</v>
      </c>
      <c r="G612" s="247" t="s">
        <v>117</v>
      </c>
      <c r="H612" s="248">
        <v>1</v>
      </c>
      <c r="I612" s="249"/>
      <c r="J612" s="250">
        <f>ROUND(I612*H612,2)</f>
        <v>0</v>
      </c>
      <c r="K612" s="246" t="s">
        <v>118</v>
      </c>
      <c r="L612" s="251"/>
      <c r="M612" s="252" t="s">
        <v>21</v>
      </c>
      <c r="N612" s="253" t="s">
        <v>43</v>
      </c>
      <c r="O612" s="86"/>
      <c r="P612" s="207">
        <f>O612*H612</f>
        <v>0</v>
      </c>
      <c r="Q612" s="207">
        <v>0</v>
      </c>
      <c r="R612" s="207">
        <f>Q612*H612</f>
        <v>0</v>
      </c>
      <c r="S612" s="207">
        <v>0</v>
      </c>
      <c r="T612" s="208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09" t="s">
        <v>136</v>
      </c>
      <c r="AT612" s="209" t="s">
        <v>133</v>
      </c>
      <c r="AU612" s="209" t="s">
        <v>80</v>
      </c>
      <c r="AY612" s="19" t="s">
        <v>113</v>
      </c>
      <c r="BE612" s="210">
        <f>IF(N612="základní",J612,0)</f>
        <v>0</v>
      </c>
      <c r="BF612" s="210">
        <f>IF(N612="snížená",J612,0)</f>
        <v>0</v>
      </c>
      <c r="BG612" s="210">
        <f>IF(N612="zákl. přenesená",J612,0)</f>
        <v>0</v>
      </c>
      <c r="BH612" s="210">
        <f>IF(N612="sníž. přenesená",J612,0)</f>
        <v>0</v>
      </c>
      <c r="BI612" s="210">
        <f>IF(N612="nulová",J612,0)</f>
        <v>0</v>
      </c>
      <c r="BJ612" s="19" t="s">
        <v>80</v>
      </c>
      <c r="BK612" s="210">
        <f>ROUND(I612*H612,2)</f>
        <v>0</v>
      </c>
      <c r="BL612" s="19" t="s">
        <v>136</v>
      </c>
      <c r="BM612" s="209" t="s">
        <v>594</v>
      </c>
    </row>
    <row r="613" s="12" customFormat="1">
      <c r="A613" s="12"/>
      <c r="B613" s="211"/>
      <c r="C613" s="212"/>
      <c r="D613" s="213" t="s">
        <v>121</v>
      </c>
      <c r="E613" s="214" t="s">
        <v>21</v>
      </c>
      <c r="F613" s="215" t="s">
        <v>80</v>
      </c>
      <c r="G613" s="212"/>
      <c r="H613" s="216">
        <v>1</v>
      </c>
      <c r="I613" s="217"/>
      <c r="J613" s="212"/>
      <c r="K613" s="212"/>
      <c r="L613" s="218"/>
      <c r="M613" s="219"/>
      <c r="N613" s="220"/>
      <c r="O613" s="220"/>
      <c r="P613" s="220"/>
      <c r="Q613" s="220"/>
      <c r="R613" s="220"/>
      <c r="S613" s="220"/>
      <c r="T613" s="221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T613" s="222" t="s">
        <v>121</v>
      </c>
      <c r="AU613" s="222" t="s">
        <v>80</v>
      </c>
      <c r="AV613" s="12" t="s">
        <v>82</v>
      </c>
      <c r="AW613" s="12" t="s">
        <v>33</v>
      </c>
      <c r="AX613" s="12" t="s">
        <v>72</v>
      </c>
      <c r="AY613" s="222" t="s">
        <v>113</v>
      </c>
    </row>
    <row r="614" s="13" customFormat="1">
      <c r="A614" s="13"/>
      <c r="B614" s="223"/>
      <c r="C614" s="224"/>
      <c r="D614" s="213" t="s">
        <v>121</v>
      </c>
      <c r="E614" s="225" t="s">
        <v>21</v>
      </c>
      <c r="F614" s="226" t="s">
        <v>174</v>
      </c>
      <c r="G614" s="224"/>
      <c r="H614" s="225" t="s">
        <v>21</v>
      </c>
      <c r="I614" s="227"/>
      <c r="J614" s="224"/>
      <c r="K614" s="224"/>
      <c r="L614" s="228"/>
      <c r="M614" s="229"/>
      <c r="N614" s="230"/>
      <c r="O614" s="230"/>
      <c r="P614" s="230"/>
      <c r="Q614" s="230"/>
      <c r="R614" s="230"/>
      <c r="S614" s="230"/>
      <c r="T614" s="231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2" t="s">
        <v>121</v>
      </c>
      <c r="AU614" s="232" t="s">
        <v>80</v>
      </c>
      <c r="AV614" s="13" t="s">
        <v>80</v>
      </c>
      <c r="AW614" s="13" t="s">
        <v>33</v>
      </c>
      <c r="AX614" s="13" t="s">
        <v>72</v>
      </c>
      <c r="AY614" s="232" t="s">
        <v>113</v>
      </c>
    </row>
    <row r="615" s="14" customFormat="1">
      <c r="A615" s="14"/>
      <c r="B615" s="233"/>
      <c r="C615" s="234"/>
      <c r="D615" s="213" t="s">
        <v>121</v>
      </c>
      <c r="E615" s="235" t="s">
        <v>21</v>
      </c>
      <c r="F615" s="236" t="s">
        <v>128</v>
      </c>
      <c r="G615" s="234"/>
      <c r="H615" s="237">
        <v>1</v>
      </c>
      <c r="I615" s="238"/>
      <c r="J615" s="234"/>
      <c r="K615" s="234"/>
      <c r="L615" s="239"/>
      <c r="M615" s="240"/>
      <c r="N615" s="241"/>
      <c r="O615" s="241"/>
      <c r="P615" s="241"/>
      <c r="Q615" s="241"/>
      <c r="R615" s="241"/>
      <c r="S615" s="241"/>
      <c r="T615" s="242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3" t="s">
        <v>121</v>
      </c>
      <c r="AU615" s="243" t="s">
        <v>80</v>
      </c>
      <c r="AV615" s="14" t="s">
        <v>119</v>
      </c>
      <c r="AW615" s="14" t="s">
        <v>33</v>
      </c>
      <c r="AX615" s="14" t="s">
        <v>80</v>
      </c>
      <c r="AY615" s="243" t="s">
        <v>113</v>
      </c>
    </row>
    <row r="616" s="2" customFormat="1" ht="24.15" customHeight="1">
      <c r="A616" s="40"/>
      <c r="B616" s="41"/>
      <c r="C616" s="198" t="s">
        <v>595</v>
      </c>
      <c r="D616" s="198" t="s">
        <v>114</v>
      </c>
      <c r="E616" s="199" t="s">
        <v>596</v>
      </c>
      <c r="F616" s="200" t="s">
        <v>597</v>
      </c>
      <c r="G616" s="201" t="s">
        <v>117</v>
      </c>
      <c r="H616" s="202">
        <v>37</v>
      </c>
      <c r="I616" s="203"/>
      <c r="J616" s="204">
        <f>ROUND(I616*H616,2)</f>
        <v>0</v>
      </c>
      <c r="K616" s="200" t="s">
        <v>118</v>
      </c>
      <c r="L616" s="46"/>
      <c r="M616" s="205" t="s">
        <v>21</v>
      </c>
      <c r="N616" s="206" t="s">
        <v>43</v>
      </c>
      <c r="O616" s="86"/>
      <c r="P616" s="207">
        <f>O616*H616</f>
        <v>0</v>
      </c>
      <c r="Q616" s="207">
        <v>0</v>
      </c>
      <c r="R616" s="207">
        <f>Q616*H616</f>
        <v>0</v>
      </c>
      <c r="S616" s="207">
        <v>0</v>
      </c>
      <c r="T616" s="208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09" t="s">
        <v>119</v>
      </c>
      <c r="AT616" s="209" t="s">
        <v>114</v>
      </c>
      <c r="AU616" s="209" t="s">
        <v>80</v>
      </c>
      <c r="AY616" s="19" t="s">
        <v>113</v>
      </c>
      <c r="BE616" s="210">
        <f>IF(N616="základní",J616,0)</f>
        <v>0</v>
      </c>
      <c r="BF616" s="210">
        <f>IF(N616="snížená",J616,0)</f>
        <v>0</v>
      </c>
      <c r="BG616" s="210">
        <f>IF(N616="zákl. přenesená",J616,0)</f>
        <v>0</v>
      </c>
      <c r="BH616" s="210">
        <f>IF(N616="sníž. přenesená",J616,0)</f>
        <v>0</v>
      </c>
      <c r="BI616" s="210">
        <f>IF(N616="nulová",J616,0)</f>
        <v>0</v>
      </c>
      <c r="BJ616" s="19" t="s">
        <v>80</v>
      </c>
      <c r="BK616" s="210">
        <f>ROUND(I616*H616,2)</f>
        <v>0</v>
      </c>
      <c r="BL616" s="19" t="s">
        <v>119</v>
      </c>
      <c r="BM616" s="209" t="s">
        <v>598</v>
      </c>
    </row>
    <row r="617" s="12" customFormat="1">
      <c r="A617" s="12"/>
      <c r="B617" s="211"/>
      <c r="C617" s="212"/>
      <c r="D617" s="213" t="s">
        <v>121</v>
      </c>
      <c r="E617" s="214" t="s">
        <v>21</v>
      </c>
      <c r="F617" s="215" t="s">
        <v>82</v>
      </c>
      <c r="G617" s="212"/>
      <c r="H617" s="216">
        <v>2</v>
      </c>
      <c r="I617" s="217"/>
      <c r="J617" s="212"/>
      <c r="K617" s="212"/>
      <c r="L617" s="218"/>
      <c r="M617" s="219"/>
      <c r="N617" s="220"/>
      <c r="O617" s="220"/>
      <c r="P617" s="220"/>
      <c r="Q617" s="220"/>
      <c r="R617" s="220"/>
      <c r="S617" s="220"/>
      <c r="T617" s="221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T617" s="222" t="s">
        <v>121</v>
      </c>
      <c r="AU617" s="222" t="s">
        <v>80</v>
      </c>
      <c r="AV617" s="12" t="s">
        <v>82</v>
      </c>
      <c r="AW617" s="12" t="s">
        <v>33</v>
      </c>
      <c r="AX617" s="12" t="s">
        <v>72</v>
      </c>
      <c r="AY617" s="222" t="s">
        <v>113</v>
      </c>
    </row>
    <row r="618" s="13" customFormat="1">
      <c r="A618" s="13"/>
      <c r="B618" s="223"/>
      <c r="C618" s="224"/>
      <c r="D618" s="213" t="s">
        <v>121</v>
      </c>
      <c r="E618" s="225" t="s">
        <v>21</v>
      </c>
      <c r="F618" s="226" t="s">
        <v>125</v>
      </c>
      <c r="G618" s="224"/>
      <c r="H618" s="225" t="s">
        <v>21</v>
      </c>
      <c r="I618" s="227"/>
      <c r="J618" s="224"/>
      <c r="K618" s="224"/>
      <c r="L618" s="228"/>
      <c r="M618" s="229"/>
      <c r="N618" s="230"/>
      <c r="O618" s="230"/>
      <c r="P618" s="230"/>
      <c r="Q618" s="230"/>
      <c r="R618" s="230"/>
      <c r="S618" s="230"/>
      <c r="T618" s="23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2" t="s">
        <v>121</v>
      </c>
      <c r="AU618" s="232" t="s">
        <v>80</v>
      </c>
      <c r="AV618" s="13" t="s">
        <v>80</v>
      </c>
      <c r="AW618" s="13" t="s">
        <v>33</v>
      </c>
      <c r="AX618" s="13" t="s">
        <v>72</v>
      </c>
      <c r="AY618" s="232" t="s">
        <v>113</v>
      </c>
    </row>
    <row r="619" s="12" customFormat="1">
      <c r="A619" s="12"/>
      <c r="B619" s="211"/>
      <c r="C619" s="212"/>
      <c r="D619" s="213" t="s">
        <v>121</v>
      </c>
      <c r="E619" s="214" t="s">
        <v>21</v>
      </c>
      <c r="F619" s="215" t="s">
        <v>249</v>
      </c>
      <c r="G619" s="212"/>
      <c r="H619" s="216">
        <v>30</v>
      </c>
      <c r="I619" s="217"/>
      <c r="J619" s="212"/>
      <c r="K619" s="212"/>
      <c r="L619" s="218"/>
      <c r="M619" s="219"/>
      <c r="N619" s="220"/>
      <c r="O619" s="220"/>
      <c r="P619" s="220"/>
      <c r="Q619" s="220"/>
      <c r="R619" s="220"/>
      <c r="S619" s="220"/>
      <c r="T619" s="221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T619" s="222" t="s">
        <v>121</v>
      </c>
      <c r="AU619" s="222" t="s">
        <v>80</v>
      </c>
      <c r="AV619" s="12" t="s">
        <v>82</v>
      </c>
      <c r="AW619" s="12" t="s">
        <v>33</v>
      </c>
      <c r="AX619" s="12" t="s">
        <v>72</v>
      </c>
      <c r="AY619" s="222" t="s">
        <v>113</v>
      </c>
    </row>
    <row r="620" s="13" customFormat="1">
      <c r="A620" s="13"/>
      <c r="B620" s="223"/>
      <c r="C620" s="224"/>
      <c r="D620" s="213" t="s">
        <v>121</v>
      </c>
      <c r="E620" s="225" t="s">
        <v>21</v>
      </c>
      <c r="F620" s="226" t="s">
        <v>174</v>
      </c>
      <c r="G620" s="224"/>
      <c r="H620" s="225" t="s">
        <v>21</v>
      </c>
      <c r="I620" s="227"/>
      <c r="J620" s="224"/>
      <c r="K620" s="224"/>
      <c r="L620" s="228"/>
      <c r="M620" s="229"/>
      <c r="N620" s="230"/>
      <c r="O620" s="230"/>
      <c r="P620" s="230"/>
      <c r="Q620" s="230"/>
      <c r="R620" s="230"/>
      <c r="S620" s="230"/>
      <c r="T620" s="231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2" t="s">
        <v>121</v>
      </c>
      <c r="AU620" s="232" t="s">
        <v>80</v>
      </c>
      <c r="AV620" s="13" t="s">
        <v>80</v>
      </c>
      <c r="AW620" s="13" t="s">
        <v>33</v>
      </c>
      <c r="AX620" s="13" t="s">
        <v>72</v>
      </c>
      <c r="AY620" s="232" t="s">
        <v>113</v>
      </c>
    </row>
    <row r="621" s="12" customFormat="1">
      <c r="A621" s="12"/>
      <c r="B621" s="211"/>
      <c r="C621" s="212"/>
      <c r="D621" s="213" t="s">
        <v>121</v>
      </c>
      <c r="E621" s="214" t="s">
        <v>21</v>
      </c>
      <c r="F621" s="215" t="s">
        <v>142</v>
      </c>
      <c r="G621" s="212"/>
      <c r="H621" s="216">
        <v>5</v>
      </c>
      <c r="I621" s="217"/>
      <c r="J621" s="212"/>
      <c r="K621" s="212"/>
      <c r="L621" s="218"/>
      <c r="M621" s="219"/>
      <c r="N621" s="220"/>
      <c r="O621" s="220"/>
      <c r="P621" s="220"/>
      <c r="Q621" s="220"/>
      <c r="R621" s="220"/>
      <c r="S621" s="220"/>
      <c r="T621" s="221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T621" s="222" t="s">
        <v>121</v>
      </c>
      <c r="AU621" s="222" t="s">
        <v>80</v>
      </c>
      <c r="AV621" s="12" t="s">
        <v>82</v>
      </c>
      <c r="AW621" s="12" t="s">
        <v>33</v>
      </c>
      <c r="AX621" s="12" t="s">
        <v>72</v>
      </c>
      <c r="AY621" s="222" t="s">
        <v>113</v>
      </c>
    </row>
    <row r="622" s="13" customFormat="1">
      <c r="A622" s="13"/>
      <c r="B622" s="223"/>
      <c r="C622" s="224"/>
      <c r="D622" s="213" t="s">
        <v>121</v>
      </c>
      <c r="E622" s="225" t="s">
        <v>21</v>
      </c>
      <c r="F622" s="226" t="s">
        <v>241</v>
      </c>
      <c r="G622" s="224"/>
      <c r="H622" s="225" t="s">
        <v>21</v>
      </c>
      <c r="I622" s="227"/>
      <c r="J622" s="224"/>
      <c r="K622" s="224"/>
      <c r="L622" s="228"/>
      <c r="M622" s="229"/>
      <c r="N622" s="230"/>
      <c r="O622" s="230"/>
      <c r="P622" s="230"/>
      <c r="Q622" s="230"/>
      <c r="R622" s="230"/>
      <c r="S622" s="230"/>
      <c r="T622" s="23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2" t="s">
        <v>121</v>
      </c>
      <c r="AU622" s="232" t="s">
        <v>80</v>
      </c>
      <c r="AV622" s="13" t="s">
        <v>80</v>
      </c>
      <c r="AW622" s="13" t="s">
        <v>33</v>
      </c>
      <c r="AX622" s="13" t="s">
        <v>72</v>
      </c>
      <c r="AY622" s="232" t="s">
        <v>113</v>
      </c>
    </row>
    <row r="623" s="14" customFormat="1">
      <c r="A623" s="14"/>
      <c r="B623" s="233"/>
      <c r="C623" s="234"/>
      <c r="D623" s="213" t="s">
        <v>121</v>
      </c>
      <c r="E623" s="235" t="s">
        <v>21</v>
      </c>
      <c r="F623" s="236" t="s">
        <v>128</v>
      </c>
      <c r="G623" s="234"/>
      <c r="H623" s="237">
        <v>37</v>
      </c>
      <c r="I623" s="238"/>
      <c r="J623" s="234"/>
      <c r="K623" s="234"/>
      <c r="L623" s="239"/>
      <c r="M623" s="240"/>
      <c r="N623" s="241"/>
      <c r="O623" s="241"/>
      <c r="P623" s="241"/>
      <c r="Q623" s="241"/>
      <c r="R623" s="241"/>
      <c r="S623" s="241"/>
      <c r="T623" s="24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3" t="s">
        <v>121</v>
      </c>
      <c r="AU623" s="243" t="s">
        <v>80</v>
      </c>
      <c r="AV623" s="14" t="s">
        <v>119</v>
      </c>
      <c r="AW623" s="14" t="s">
        <v>33</v>
      </c>
      <c r="AX623" s="14" t="s">
        <v>80</v>
      </c>
      <c r="AY623" s="243" t="s">
        <v>113</v>
      </c>
    </row>
    <row r="624" s="2" customFormat="1" ht="24.15" customHeight="1">
      <c r="A624" s="40"/>
      <c r="B624" s="41"/>
      <c r="C624" s="244" t="s">
        <v>599</v>
      </c>
      <c r="D624" s="244" t="s">
        <v>133</v>
      </c>
      <c r="E624" s="245" t="s">
        <v>600</v>
      </c>
      <c r="F624" s="246" t="s">
        <v>601</v>
      </c>
      <c r="G624" s="247" t="s">
        <v>117</v>
      </c>
      <c r="H624" s="248">
        <v>25</v>
      </c>
      <c r="I624" s="249"/>
      <c r="J624" s="250">
        <f>ROUND(I624*H624,2)</f>
        <v>0</v>
      </c>
      <c r="K624" s="246" t="s">
        <v>118</v>
      </c>
      <c r="L624" s="251"/>
      <c r="M624" s="252" t="s">
        <v>21</v>
      </c>
      <c r="N624" s="253" t="s">
        <v>43</v>
      </c>
      <c r="O624" s="86"/>
      <c r="P624" s="207">
        <f>O624*H624</f>
        <v>0</v>
      </c>
      <c r="Q624" s="207">
        <v>0</v>
      </c>
      <c r="R624" s="207">
        <f>Q624*H624</f>
        <v>0</v>
      </c>
      <c r="S624" s="207">
        <v>0</v>
      </c>
      <c r="T624" s="208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09" t="s">
        <v>136</v>
      </c>
      <c r="AT624" s="209" t="s">
        <v>133</v>
      </c>
      <c r="AU624" s="209" t="s">
        <v>80</v>
      </c>
      <c r="AY624" s="19" t="s">
        <v>113</v>
      </c>
      <c r="BE624" s="210">
        <f>IF(N624="základní",J624,0)</f>
        <v>0</v>
      </c>
      <c r="BF624" s="210">
        <f>IF(N624="snížená",J624,0)</f>
        <v>0</v>
      </c>
      <c r="BG624" s="210">
        <f>IF(N624="zákl. přenesená",J624,0)</f>
        <v>0</v>
      </c>
      <c r="BH624" s="210">
        <f>IF(N624="sníž. přenesená",J624,0)</f>
        <v>0</v>
      </c>
      <c r="BI624" s="210">
        <f>IF(N624="nulová",J624,0)</f>
        <v>0</v>
      </c>
      <c r="BJ624" s="19" t="s">
        <v>80</v>
      </c>
      <c r="BK624" s="210">
        <f>ROUND(I624*H624,2)</f>
        <v>0</v>
      </c>
      <c r="BL624" s="19" t="s">
        <v>136</v>
      </c>
      <c r="BM624" s="209" t="s">
        <v>602</v>
      </c>
    </row>
    <row r="625" s="12" customFormat="1">
      <c r="A625" s="12"/>
      <c r="B625" s="211"/>
      <c r="C625" s="212"/>
      <c r="D625" s="213" t="s">
        <v>121</v>
      </c>
      <c r="E625" s="214" t="s">
        <v>21</v>
      </c>
      <c r="F625" s="215" t="s">
        <v>82</v>
      </c>
      <c r="G625" s="212"/>
      <c r="H625" s="216">
        <v>2</v>
      </c>
      <c r="I625" s="217"/>
      <c r="J625" s="212"/>
      <c r="K625" s="212"/>
      <c r="L625" s="218"/>
      <c r="M625" s="219"/>
      <c r="N625" s="220"/>
      <c r="O625" s="220"/>
      <c r="P625" s="220"/>
      <c r="Q625" s="220"/>
      <c r="R625" s="220"/>
      <c r="S625" s="220"/>
      <c r="T625" s="221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T625" s="222" t="s">
        <v>121</v>
      </c>
      <c r="AU625" s="222" t="s">
        <v>80</v>
      </c>
      <c r="AV625" s="12" t="s">
        <v>82</v>
      </c>
      <c r="AW625" s="12" t="s">
        <v>33</v>
      </c>
      <c r="AX625" s="12" t="s">
        <v>72</v>
      </c>
      <c r="AY625" s="222" t="s">
        <v>113</v>
      </c>
    </row>
    <row r="626" s="13" customFormat="1">
      <c r="A626" s="13"/>
      <c r="B626" s="223"/>
      <c r="C626" s="224"/>
      <c r="D626" s="213" t="s">
        <v>121</v>
      </c>
      <c r="E626" s="225" t="s">
        <v>21</v>
      </c>
      <c r="F626" s="226" t="s">
        <v>125</v>
      </c>
      <c r="G626" s="224"/>
      <c r="H626" s="225" t="s">
        <v>21</v>
      </c>
      <c r="I626" s="227"/>
      <c r="J626" s="224"/>
      <c r="K626" s="224"/>
      <c r="L626" s="228"/>
      <c r="M626" s="229"/>
      <c r="N626" s="230"/>
      <c r="O626" s="230"/>
      <c r="P626" s="230"/>
      <c r="Q626" s="230"/>
      <c r="R626" s="230"/>
      <c r="S626" s="230"/>
      <c r="T626" s="231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2" t="s">
        <v>121</v>
      </c>
      <c r="AU626" s="232" t="s">
        <v>80</v>
      </c>
      <c r="AV626" s="13" t="s">
        <v>80</v>
      </c>
      <c r="AW626" s="13" t="s">
        <v>33</v>
      </c>
      <c r="AX626" s="13" t="s">
        <v>72</v>
      </c>
      <c r="AY626" s="232" t="s">
        <v>113</v>
      </c>
    </row>
    <row r="627" s="12" customFormat="1">
      <c r="A627" s="12"/>
      <c r="B627" s="211"/>
      <c r="C627" s="212"/>
      <c r="D627" s="213" t="s">
        <v>121</v>
      </c>
      <c r="E627" s="214" t="s">
        <v>21</v>
      </c>
      <c r="F627" s="215" t="s">
        <v>221</v>
      </c>
      <c r="G627" s="212"/>
      <c r="H627" s="216">
        <v>23</v>
      </c>
      <c r="I627" s="217"/>
      <c r="J627" s="212"/>
      <c r="K627" s="212"/>
      <c r="L627" s="218"/>
      <c r="M627" s="219"/>
      <c r="N627" s="220"/>
      <c r="O627" s="220"/>
      <c r="P627" s="220"/>
      <c r="Q627" s="220"/>
      <c r="R627" s="220"/>
      <c r="S627" s="220"/>
      <c r="T627" s="221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T627" s="222" t="s">
        <v>121</v>
      </c>
      <c r="AU627" s="222" t="s">
        <v>80</v>
      </c>
      <c r="AV627" s="12" t="s">
        <v>82</v>
      </c>
      <c r="AW627" s="12" t="s">
        <v>33</v>
      </c>
      <c r="AX627" s="12" t="s">
        <v>72</v>
      </c>
      <c r="AY627" s="222" t="s">
        <v>113</v>
      </c>
    </row>
    <row r="628" s="13" customFormat="1">
      <c r="A628" s="13"/>
      <c r="B628" s="223"/>
      <c r="C628" s="224"/>
      <c r="D628" s="213" t="s">
        <v>121</v>
      </c>
      <c r="E628" s="225" t="s">
        <v>21</v>
      </c>
      <c r="F628" s="226" t="s">
        <v>174</v>
      </c>
      <c r="G628" s="224"/>
      <c r="H628" s="225" t="s">
        <v>21</v>
      </c>
      <c r="I628" s="227"/>
      <c r="J628" s="224"/>
      <c r="K628" s="224"/>
      <c r="L628" s="228"/>
      <c r="M628" s="229"/>
      <c r="N628" s="230"/>
      <c r="O628" s="230"/>
      <c r="P628" s="230"/>
      <c r="Q628" s="230"/>
      <c r="R628" s="230"/>
      <c r="S628" s="230"/>
      <c r="T628" s="231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2" t="s">
        <v>121</v>
      </c>
      <c r="AU628" s="232" t="s">
        <v>80</v>
      </c>
      <c r="AV628" s="13" t="s">
        <v>80</v>
      </c>
      <c r="AW628" s="13" t="s">
        <v>33</v>
      </c>
      <c r="AX628" s="13" t="s">
        <v>72</v>
      </c>
      <c r="AY628" s="232" t="s">
        <v>113</v>
      </c>
    </row>
    <row r="629" s="14" customFormat="1">
      <c r="A629" s="14"/>
      <c r="B629" s="233"/>
      <c r="C629" s="234"/>
      <c r="D629" s="213" t="s">
        <v>121</v>
      </c>
      <c r="E629" s="235" t="s">
        <v>21</v>
      </c>
      <c r="F629" s="236" t="s">
        <v>128</v>
      </c>
      <c r="G629" s="234"/>
      <c r="H629" s="237">
        <v>25</v>
      </c>
      <c r="I629" s="238"/>
      <c r="J629" s="234"/>
      <c r="K629" s="234"/>
      <c r="L629" s="239"/>
      <c r="M629" s="240"/>
      <c r="N629" s="241"/>
      <c r="O629" s="241"/>
      <c r="P629" s="241"/>
      <c r="Q629" s="241"/>
      <c r="R629" s="241"/>
      <c r="S629" s="241"/>
      <c r="T629" s="242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3" t="s">
        <v>121</v>
      </c>
      <c r="AU629" s="243" t="s">
        <v>80</v>
      </c>
      <c r="AV629" s="14" t="s">
        <v>119</v>
      </c>
      <c r="AW629" s="14" t="s">
        <v>33</v>
      </c>
      <c r="AX629" s="14" t="s">
        <v>80</v>
      </c>
      <c r="AY629" s="243" t="s">
        <v>113</v>
      </c>
    </row>
    <row r="630" s="2" customFormat="1" ht="24.15" customHeight="1">
      <c r="A630" s="40"/>
      <c r="B630" s="41"/>
      <c r="C630" s="244" t="s">
        <v>603</v>
      </c>
      <c r="D630" s="244" t="s">
        <v>133</v>
      </c>
      <c r="E630" s="245" t="s">
        <v>604</v>
      </c>
      <c r="F630" s="246" t="s">
        <v>605</v>
      </c>
      <c r="G630" s="247" t="s">
        <v>117</v>
      </c>
      <c r="H630" s="248">
        <v>3</v>
      </c>
      <c r="I630" s="249"/>
      <c r="J630" s="250">
        <f>ROUND(I630*H630,2)</f>
        <v>0</v>
      </c>
      <c r="K630" s="246" t="s">
        <v>118</v>
      </c>
      <c r="L630" s="251"/>
      <c r="M630" s="252" t="s">
        <v>21</v>
      </c>
      <c r="N630" s="253" t="s">
        <v>43</v>
      </c>
      <c r="O630" s="86"/>
      <c r="P630" s="207">
        <f>O630*H630</f>
        <v>0</v>
      </c>
      <c r="Q630" s="207">
        <v>0</v>
      </c>
      <c r="R630" s="207">
        <f>Q630*H630</f>
        <v>0</v>
      </c>
      <c r="S630" s="207">
        <v>0</v>
      </c>
      <c r="T630" s="208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09" t="s">
        <v>136</v>
      </c>
      <c r="AT630" s="209" t="s">
        <v>133</v>
      </c>
      <c r="AU630" s="209" t="s">
        <v>80</v>
      </c>
      <c r="AY630" s="19" t="s">
        <v>113</v>
      </c>
      <c r="BE630" s="210">
        <f>IF(N630="základní",J630,0)</f>
        <v>0</v>
      </c>
      <c r="BF630" s="210">
        <f>IF(N630="snížená",J630,0)</f>
        <v>0</v>
      </c>
      <c r="BG630" s="210">
        <f>IF(N630="zákl. přenesená",J630,0)</f>
        <v>0</v>
      </c>
      <c r="BH630" s="210">
        <f>IF(N630="sníž. přenesená",J630,0)</f>
        <v>0</v>
      </c>
      <c r="BI630" s="210">
        <f>IF(N630="nulová",J630,0)</f>
        <v>0</v>
      </c>
      <c r="BJ630" s="19" t="s">
        <v>80</v>
      </c>
      <c r="BK630" s="210">
        <f>ROUND(I630*H630,2)</f>
        <v>0</v>
      </c>
      <c r="BL630" s="19" t="s">
        <v>136</v>
      </c>
      <c r="BM630" s="209" t="s">
        <v>606</v>
      </c>
    </row>
    <row r="631" s="12" customFormat="1">
      <c r="A631" s="12"/>
      <c r="B631" s="211"/>
      <c r="C631" s="212"/>
      <c r="D631" s="213" t="s">
        <v>121</v>
      </c>
      <c r="E631" s="214" t="s">
        <v>21</v>
      </c>
      <c r="F631" s="215" t="s">
        <v>132</v>
      </c>
      <c r="G631" s="212"/>
      <c r="H631" s="216">
        <v>3</v>
      </c>
      <c r="I631" s="217"/>
      <c r="J631" s="212"/>
      <c r="K631" s="212"/>
      <c r="L631" s="218"/>
      <c r="M631" s="219"/>
      <c r="N631" s="220"/>
      <c r="O631" s="220"/>
      <c r="P631" s="220"/>
      <c r="Q631" s="220"/>
      <c r="R631" s="220"/>
      <c r="S631" s="220"/>
      <c r="T631" s="221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T631" s="222" t="s">
        <v>121</v>
      </c>
      <c r="AU631" s="222" t="s">
        <v>80</v>
      </c>
      <c r="AV631" s="12" t="s">
        <v>82</v>
      </c>
      <c r="AW631" s="12" t="s">
        <v>33</v>
      </c>
      <c r="AX631" s="12" t="s">
        <v>72</v>
      </c>
      <c r="AY631" s="222" t="s">
        <v>113</v>
      </c>
    </row>
    <row r="632" s="13" customFormat="1">
      <c r="A632" s="13"/>
      <c r="B632" s="223"/>
      <c r="C632" s="224"/>
      <c r="D632" s="213" t="s">
        <v>121</v>
      </c>
      <c r="E632" s="225" t="s">
        <v>21</v>
      </c>
      <c r="F632" s="226" t="s">
        <v>174</v>
      </c>
      <c r="G632" s="224"/>
      <c r="H632" s="225" t="s">
        <v>21</v>
      </c>
      <c r="I632" s="227"/>
      <c r="J632" s="224"/>
      <c r="K632" s="224"/>
      <c r="L632" s="228"/>
      <c r="M632" s="229"/>
      <c r="N632" s="230"/>
      <c r="O632" s="230"/>
      <c r="P632" s="230"/>
      <c r="Q632" s="230"/>
      <c r="R632" s="230"/>
      <c r="S632" s="230"/>
      <c r="T632" s="23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2" t="s">
        <v>121</v>
      </c>
      <c r="AU632" s="232" t="s">
        <v>80</v>
      </c>
      <c r="AV632" s="13" t="s">
        <v>80</v>
      </c>
      <c r="AW632" s="13" t="s">
        <v>33</v>
      </c>
      <c r="AX632" s="13" t="s">
        <v>72</v>
      </c>
      <c r="AY632" s="232" t="s">
        <v>113</v>
      </c>
    </row>
    <row r="633" s="14" customFormat="1">
      <c r="A633" s="14"/>
      <c r="B633" s="233"/>
      <c r="C633" s="234"/>
      <c r="D633" s="213" t="s">
        <v>121</v>
      </c>
      <c r="E633" s="235" t="s">
        <v>21</v>
      </c>
      <c r="F633" s="236" t="s">
        <v>128</v>
      </c>
      <c r="G633" s="234"/>
      <c r="H633" s="237">
        <v>3</v>
      </c>
      <c r="I633" s="238"/>
      <c r="J633" s="234"/>
      <c r="K633" s="234"/>
      <c r="L633" s="239"/>
      <c r="M633" s="240"/>
      <c r="N633" s="241"/>
      <c r="O633" s="241"/>
      <c r="P633" s="241"/>
      <c r="Q633" s="241"/>
      <c r="R633" s="241"/>
      <c r="S633" s="241"/>
      <c r="T633" s="242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3" t="s">
        <v>121</v>
      </c>
      <c r="AU633" s="243" t="s">
        <v>80</v>
      </c>
      <c r="AV633" s="14" t="s">
        <v>119</v>
      </c>
      <c r="AW633" s="14" t="s">
        <v>33</v>
      </c>
      <c r="AX633" s="14" t="s">
        <v>80</v>
      </c>
      <c r="AY633" s="243" t="s">
        <v>113</v>
      </c>
    </row>
    <row r="634" s="2" customFormat="1" ht="24.15" customHeight="1">
      <c r="A634" s="40"/>
      <c r="B634" s="41"/>
      <c r="C634" s="244" t="s">
        <v>607</v>
      </c>
      <c r="D634" s="244" t="s">
        <v>133</v>
      </c>
      <c r="E634" s="245" t="s">
        <v>608</v>
      </c>
      <c r="F634" s="246" t="s">
        <v>609</v>
      </c>
      <c r="G634" s="247" t="s">
        <v>117</v>
      </c>
      <c r="H634" s="248">
        <v>4</v>
      </c>
      <c r="I634" s="249"/>
      <c r="J634" s="250">
        <f>ROUND(I634*H634,2)</f>
        <v>0</v>
      </c>
      <c r="K634" s="246" t="s">
        <v>118</v>
      </c>
      <c r="L634" s="251"/>
      <c r="M634" s="252" t="s">
        <v>21</v>
      </c>
      <c r="N634" s="253" t="s">
        <v>43</v>
      </c>
      <c r="O634" s="86"/>
      <c r="P634" s="207">
        <f>O634*H634</f>
        <v>0</v>
      </c>
      <c r="Q634" s="207">
        <v>0</v>
      </c>
      <c r="R634" s="207">
        <f>Q634*H634</f>
        <v>0</v>
      </c>
      <c r="S634" s="207">
        <v>0</v>
      </c>
      <c r="T634" s="208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09" t="s">
        <v>136</v>
      </c>
      <c r="AT634" s="209" t="s">
        <v>133</v>
      </c>
      <c r="AU634" s="209" t="s">
        <v>80</v>
      </c>
      <c r="AY634" s="19" t="s">
        <v>113</v>
      </c>
      <c r="BE634" s="210">
        <f>IF(N634="základní",J634,0)</f>
        <v>0</v>
      </c>
      <c r="BF634" s="210">
        <f>IF(N634="snížená",J634,0)</f>
        <v>0</v>
      </c>
      <c r="BG634" s="210">
        <f>IF(N634="zákl. přenesená",J634,0)</f>
        <v>0</v>
      </c>
      <c r="BH634" s="210">
        <f>IF(N634="sníž. přenesená",J634,0)</f>
        <v>0</v>
      </c>
      <c r="BI634" s="210">
        <f>IF(N634="nulová",J634,0)</f>
        <v>0</v>
      </c>
      <c r="BJ634" s="19" t="s">
        <v>80</v>
      </c>
      <c r="BK634" s="210">
        <f>ROUND(I634*H634,2)</f>
        <v>0</v>
      </c>
      <c r="BL634" s="19" t="s">
        <v>136</v>
      </c>
      <c r="BM634" s="209" t="s">
        <v>610</v>
      </c>
    </row>
    <row r="635" s="12" customFormat="1">
      <c r="A635" s="12"/>
      <c r="B635" s="211"/>
      <c r="C635" s="212"/>
      <c r="D635" s="213" t="s">
        <v>121</v>
      </c>
      <c r="E635" s="214" t="s">
        <v>21</v>
      </c>
      <c r="F635" s="215" t="s">
        <v>119</v>
      </c>
      <c r="G635" s="212"/>
      <c r="H635" s="216">
        <v>4</v>
      </c>
      <c r="I635" s="217"/>
      <c r="J635" s="212"/>
      <c r="K635" s="212"/>
      <c r="L635" s="218"/>
      <c r="M635" s="219"/>
      <c r="N635" s="220"/>
      <c r="O635" s="220"/>
      <c r="P635" s="220"/>
      <c r="Q635" s="220"/>
      <c r="R635" s="220"/>
      <c r="S635" s="220"/>
      <c r="T635" s="221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T635" s="222" t="s">
        <v>121</v>
      </c>
      <c r="AU635" s="222" t="s">
        <v>80</v>
      </c>
      <c r="AV635" s="12" t="s">
        <v>82</v>
      </c>
      <c r="AW635" s="12" t="s">
        <v>33</v>
      </c>
      <c r="AX635" s="12" t="s">
        <v>72</v>
      </c>
      <c r="AY635" s="222" t="s">
        <v>113</v>
      </c>
    </row>
    <row r="636" s="13" customFormat="1">
      <c r="A636" s="13"/>
      <c r="B636" s="223"/>
      <c r="C636" s="224"/>
      <c r="D636" s="213" t="s">
        <v>121</v>
      </c>
      <c r="E636" s="225" t="s">
        <v>21</v>
      </c>
      <c r="F636" s="226" t="s">
        <v>174</v>
      </c>
      <c r="G636" s="224"/>
      <c r="H636" s="225" t="s">
        <v>21</v>
      </c>
      <c r="I636" s="227"/>
      <c r="J636" s="224"/>
      <c r="K636" s="224"/>
      <c r="L636" s="228"/>
      <c r="M636" s="229"/>
      <c r="N636" s="230"/>
      <c r="O636" s="230"/>
      <c r="P636" s="230"/>
      <c r="Q636" s="230"/>
      <c r="R636" s="230"/>
      <c r="S636" s="230"/>
      <c r="T636" s="231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2" t="s">
        <v>121</v>
      </c>
      <c r="AU636" s="232" t="s">
        <v>80</v>
      </c>
      <c r="AV636" s="13" t="s">
        <v>80</v>
      </c>
      <c r="AW636" s="13" t="s">
        <v>33</v>
      </c>
      <c r="AX636" s="13" t="s">
        <v>72</v>
      </c>
      <c r="AY636" s="232" t="s">
        <v>113</v>
      </c>
    </row>
    <row r="637" s="14" customFormat="1">
      <c r="A637" s="14"/>
      <c r="B637" s="233"/>
      <c r="C637" s="234"/>
      <c r="D637" s="213" t="s">
        <v>121</v>
      </c>
      <c r="E637" s="235" t="s">
        <v>21</v>
      </c>
      <c r="F637" s="236" t="s">
        <v>128</v>
      </c>
      <c r="G637" s="234"/>
      <c r="H637" s="237">
        <v>4</v>
      </c>
      <c r="I637" s="238"/>
      <c r="J637" s="234"/>
      <c r="K637" s="234"/>
      <c r="L637" s="239"/>
      <c r="M637" s="240"/>
      <c r="N637" s="241"/>
      <c r="O637" s="241"/>
      <c r="P637" s="241"/>
      <c r="Q637" s="241"/>
      <c r="R637" s="241"/>
      <c r="S637" s="241"/>
      <c r="T637" s="24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3" t="s">
        <v>121</v>
      </c>
      <c r="AU637" s="243" t="s">
        <v>80</v>
      </c>
      <c r="AV637" s="14" t="s">
        <v>119</v>
      </c>
      <c r="AW637" s="14" t="s">
        <v>33</v>
      </c>
      <c r="AX637" s="14" t="s">
        <v>80</v>
      </c>
      <c r="AY637" s="243" t="s">
        <v>113</v>
      </c>
    </row>
    <row r="638" s="2" customFormat="1" ht="44.25" customHeight="1">
      <c r="A638" s="40"/>
      <c r="B638" s="41"/>
      <c r="C638" s="198" t="s">
        <v>611</v>
      </c>
      <c r="D638" s="198" t="s">
        <v>114</v>
      </c>
      <c r="E638" s="199" t="s">
        <v>612</v>
      </c>
      <c r="F638" s="200" t="s">
        <v>613</v>
      </c>
      <c r="G638" s="201" t="s">
        <v>117</v>
      </c>
      <c r="H638" s="202">
        <v>32</v>
      </c>
      <c r="I638" s="203"/>
      <c r="J638" s="204">
        <f>ROUND(I638*H638,2)</f>
        <v>0</v>
      </c>
      <c r="K638" s="200" t="s">
        <v>118</v>
      </c>
      <c r="L638" s="46"/>
      <c r="M638" s="205" t="s">
        <v>21</v>
      </c>
      <c r="N638" s="206" t="s">
        <v>43</v>
      </c>
      <c r="O638" s="86"/>
      <c r="P638" s="207">
        <f>O638*H638</f>
        <v>0</v>
      </c>
      <c r="Q638" s="207">
        <v>0</v>
      </c>
      <c r="R638" s="207">
        <f>Q638*H638</f>
        <v>0</v>
      </c>
      <c r="S638" s="207">
        <v>0</v>
      </c>
      <c r="T638" s="208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09" t="s">
        <v>119</v>
      </c>
      <c r="AT638" s="209" t="s">
        <v>114</v>
      </c>
      <c r="AU638" s="209" t="s">
        <v>80</v>
      </c>
      <c r="AY638" s="19" t="s">
        <v>113</v>
      </c>
      <c r="BE638" s="210">
        <f>IF(N638="základní",J638,0)</f>
        <v>0</v>
      </c>
      <c r="BF638" s="210">
        <f>IF(N638="snížená",J638,0)</f>
        <v>0</v>
      </c>
      <c r="BG638" s="210">
        <f>IF(N638="zákl. přenesená",J638,0)</f>
        <v>0</v>
      </c>
      <c r="BH638" s="210">
        <f>IF(N638="sníž. přenesená",J638,0)</f>
        <v>0</v>
      </c>
      <c r="BI638" s="210">
        <f>IF(N638="nulová",J638,0)</f>
        <v>0</v>
      </c>
      <c r="BJ638" s="19" t="s">
        <v>80</v>
      </c>
      <c r="BK638" s="210">
        <f>ROUND(I638*H638,2)</f>
        <v>0</v>
      </c>
      <c r="BL638" s="19" t="s">
        <v>119</v>
      </c>
      <c r="BM638" s="209" t="s">
        <v>614</v>
      </c>
    </row>
    <row r="639" s="12" customFormat="1">
      <c r="A639" s="12"/>
      <c r="B639" s="211"/>
      <c r="C639" s="212"/>
      <c r="D639" s="213" t="s">
        <v>121</v>
      </c>
      <c r="E639" s="214" t="s">
        <v>21</v>
      </c>
      <c r="F639" s="215" t="s">
        <v>82</v>
      </c>
      <c r="G639" s="212"/>
      <c r="H639" s="216">
        <v>2</v>
      </c>
      <c r="I639" s="217"/>
      <c r="J639" s="212"/>
      <c r="K639" s="212"/>
      <c r="L639" s="218"/>
      <c r="M639" s="219"/>
      <c r="N639" s="220"/>
      <c r="O639" s="220"/>
      <c r="P639" s="220"/>
      <c r="Q639" s="220"/>
      <c r="R639" s="220"/>
      <c r="S639" s="220"/>
      <c r="T639" s="221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T639" s="222" t="s">
        <v>121</v>
      </c>
      <c r="AU639" s="222" t="s">
        <v>80</v>
      </c>
      <c r="AV639" s="12" t="s">
        <v>82</v>
      </c>
      <c r="AW639" s="12" t="s">
        <v>33</v>
      </c>
      <c r="AX639" s="12" t="s">
        <v>72</v>
      </c>
      <c r="AY639" s="222" t="s">
        <v>113</v>
      </c>
    </row>
    <row r="640" s="13" customFormat="1">
      <c r="A640" s="13"/>
      <c r="B640" s="223"/>
      <c r="C640" s="224"/>
      <c r="D640" s="213" t="s">
        <v>121</v>
      </c>
      <c r="E640" s="225" t="s">
        <v>21</v>
      </c>
      <c r="F640" s="226" t="s">
        <v>125</v>
      </c>
      <c r="G640" s="224"/>
      <c r="H640" s="225" t="s">
        <v>21</v>
      </c>
      <c r="I640" s="227"/>
      <c r="J640" s="224"/>
      <c r="K640" s="224"/>
      <c r="L640" s="228"/>
      <c r="M640" s="229"/>
      <c r="N640" s="230"/>
      <c r="O640" s="230"/>
      <c r="P640" s="230"/>
      <c r="Q640" s="230"/>
      <c r="R640" s="230"/>
      <c r="S640" s="230"/>
      <c r="T640" s="231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2" t="s">
        <v>121</v>
      </c>
      <c r="AU640" s="232" t="s">
        <v>80</v>
      </c>
      <c r="AV640" s="13" t="s">
        <v>80</v>
      </c>
      <c r="AW640" s="13" t="s">
        <v>33</v>
      </c>
      <c r="AX640" s="13" t="s">
        <v>72</v>
      </c>
      <c r="AY640" s="232" t="s">
        <v>113</v>
      </c>
    </row>
    <row r="641" s="12" customFormat="1">
      <c r="A641" s="12"/>
      <c r="B641" s="211"/>
      <c r="C641" s="212"/>
      <c r="D641" s="213" t="s">
        <v>121</v>
      </c>
      <c r="E641" s="214" t="s">
        <v>21</v>
      </c>
      <c r="F641" s="215" t="s">
        <v>249</v>
      </c>
      <c r="G641" s="212"/>
      <c r="H641" s="216">
        <v>30</v>
      </c>
      <c r="I641" s="217"/>
      <c r="J641" s="212"/>
      <c r="K641" s="212"/>
      <c r="L641" s="218"/>
      <c r="M641" s="219"/>
      <c r="N641" s="220"/>
      <c r="O641" s="220"/>
      <c r="P641" s="220"/>
      <c r="Q641" s="220"/>
      <c r="R641" s="220"/>
      <c r="S641" s="220"/>
      <c r="T641" s="221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T641" s="222" t="s">
        <v>121</v>
      </c>
      <c r="AU641" s="222" t="s">
        <v>80</v>
      </c>
      <c r="AV641" s="12" t="s">
        <v>82</v>
      </c>
      <c r="AW641" s="12" t="s">
        <v>33</v>
      </c>
      <c r="AX641" s="12" t="s">
        <v>72</v>
      </c>
      <c r="AY641" s="222" t="s">
        <v>113</v>
      </c>
    </row>
    <row r="642" s="13" customFormat="1">
      <c r="A642" s="13"/>
      <c r="B642" s="223"/>
      <c r="C642" s="224"/>
      <c r="D642" s="213" t="s">
        <v>121</v>
      </c>
      <c r="E642" s="225" t="s">
        <v>21</v>
      </c>
      <c r="F642" s="226" t="s">
        <v>174</v>
      </c>
      <c r="G642" s="224"/>
      <c r="H642" s="225" t="s">
        <v>21</v>
      </c>
      <c r="I642" s="227"/>
      <c r="J642" s="224"/>
      <c r="K642" s="224"/>
      <c r="L642" s="228"/>
      <c r="M642" s="229"/>
      <c r="N642" s="230"/>
      <c r="O642" s="230"/>
      <c r="P642" s="230"/>
      <c r="Q642" s="230"/>
      <c r="R642" s="230"/>
      <c r="S642" s="230"/>
      <c r="T642" s="231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2" t="s">
        <v>121</v>
      </c>
      <c r="AU642" s="232" t="s">
        <v>80</v>
      </c>
      <c r="AV642" s="13" t="s">
        <v>80</v>
      </c>
      <c r="AW642" s="13" t="s">
        <v>33</v>
      </c>
      <c r="AX642" s="13" t="s">
        <v>72</v>
      </c>
      <c r="AY642" s="232" t="s">
        <v>113</v>
      </c>
    </row>
    <row r="643" s="14" customFormat="1">
      <c r="A643" s="14"/>
      <c r="B643" s="233"/>
      <c r="C643" s="234"/>
      <c r="D643" s="213" t="s">
        <v>121</v>
      </c>
      <c r="E643" s="235" t="s">
        <v>21</v>
      </c>
      <c r="F643" s="236" t="s">
        <v>128</v>
      </c>
      <c r="G643" s="234"/>
      <c r="H643" s="237">
        <v>32</v>
      </c>
      <c r="I643" s="238"/>
      <c r="J643" s="234"/>
      <c r="K643" s="234"/>
      <c r="L643" s="239"/>
      <c r="M643" s="240"/>
      <c r="N643" s="241"/>
      <c r="O643" s="241"/>
      <c r="P643" s="241"/>
      <c r="Q643" s="241"/>
      <c r="R643" s="241"/>
      <c r="S643" s="241"/>
      <c r="T643" s="242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3" t="s">
        <v>121</v>
      </c>
      <c r="AU643" s="243" t="s">
        <v>80</v>
      </c>
      <c r="AV643" s="14" t="s">
        <v>119</v>
      </c>
      <c r="AW643" s="14" t="s">
        <v>33</v>
      </c>
      <c r="AX643" s="14" t="s">
        <v>80</v>
      </c>
      <c r="AY643" s="243" t="s">
        <v>113</v>
      </c>
    </row>
    <row r="644" s="2" customFormat="1" ht="55.5" customHeight="1">
      <c r="A644" s="40"/>
      <c r="B644" s="41"/>
      <c r="C644" s="198" t="s">
        <v>615</v>
      </c>
      <c r="D644" s="198" t="s">
        <v>114</v>
      </c>
      <c r="E644" s="199" t="s">
        <v>616</v>
      </c>
      <c r="F644" s="200" t="s">
        <v>617</v>
      </c>
      <c r="G644" s="201" t="s">
        <v>186</v>
      </c>
      <c r="H644" s="202">
        <v>32</v>
      </c>
      <c r="I644" s="203"/>
      <c r="J644" s="204">
        <f>ROUND(I644*H644,2)</f>
        <v>0</v>
      </c>
      <c r="K644" s="200" t="s">
        <v>118</v>
      </c>
      <c r="L644" s="46"/>
      <c r="M644" s="205" t="s">
        <v>21</v>
      </c>
      <c r="N644" s="206" t="s">
        <v>43</v>
      </c>
      <c r="O644" s="86"/>
      <c r="P644" s="207">
        <f>O644*H644</f>
        <v>0</v>
      </c>
      <c r="Q644" s="207">
        <v>0</v>
      </c>
      <c r="R644" s="207">
        <f>Q644*H644</f>
        <v>0</v>
      </c>
      <c r="S644" s="207">
        <v>0</v>
      </c>
      <c r="T644" s="208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09" t="s">
        <v>119</v>
      </c>
      <c r="AT644" s="209" t="s">
        <v>114</v>
      </c>
      <c r="AU644" s="209" t="s">
        <v>80</v>
      </c>
      <c r="AY644" s="19" t="s">
        <v>113</v>
      </c>
      <c r="BE644" s="210">
        <f>IF(N644="základní",J644,0)</f>
        <v>0</v>
      </c>
      <c r="BF644" s="210">
        <f>IF(N644="snížená",J644,0)</f>
        <v>0</v>
      </c>
      <c r="BG644" s="210">
        <f>IF(N644="zákl. přenesená",J644,0)</f>
        <v>0</v>
      </c>
      <c r="BH644" s="210">
        <f>IF(N644="sníž. přenesená",J644,0)</f>
        <v>0</v>
      </c>
      <c r="BI644" s="210">
        <f>IF(N644="nulová",J644,0)</f>
        <v>0</v>
      </c>
      <c r="BJ644" s="19" t="s">
        <v>80</v>
      </c>
      <c r="BK644" s="210">
        <f>ROUND(I644*H644,2)</f>
        <v>0</v>
      </c>
      <c r="BL644" s="19" t="s">
        <v>119</v>
      </c>
      <c r="BM644" s="209" t="s">
        <v>618</v>
      </c>
    </row>
    <row r="645" s="12" customFormat="1">
      <c r="A645" s="12"/>
      <c r="B645" s="211"/>
      <c r="C645" s="212"/>
      <c r="D645" s="213" t="s">
        <v>121</v>
      </c>
      <c r="E645" s="214" t="s">
        <v>21</v>
      </c>
      <c r="F645" s="215" t="s">
        <v>82</v>
      </c>
      <c r="G645" s="212"/>
      <c r="H645" s="216">
        <v>2</v>
      </c>
      <c r="I645" s="217"/>
      <c r="J645" s="212"/>
      <c r="K645" s="212"/>
      <c r="L645" s="218"/>
      <c r="M645" s="219"/>
      <c r="N645" s="220"/>
      <c r="O645" s="220"/>
      <c r="P645" s="220"/>
      <c r="Q645" s="220"/>
      <c r="R645" s="220"/>
      <c r="S645" s="220"/>
      <c r="T645" s="221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T645" s="222" t="s">
        <v>121</v>
      </c>
      <c r="AU645" s="222" t="s">
        <v>80</v>
      </c>
      <c r="AV645" s="12" t="s">
        <v>82</v>
      </c>
      <c r="AW645" s="12" t="s">
        <v>33</v>
      </c>
      <c r="AX645" s="12" t="s">
        <v>72</v>
      </c>
      <c r="AY645" s="222" t="s">
        <v>113</v>
      </c>
    </row>
    <row r="646" s="13" customFormat="1">
      <c r="A646" s="13"/>
      <c r="B646" s="223"/>
      <c r="C646" s="224"/>
      <c r="D646" s="213" t="s">
        <v>121</v>
      </c>
      <c r="E646" s="225" t="s">
        <v>21</v>
      </c>
      <c r="F646" s="226" t="s">
        <v>125</v>
      </c>
      <c r="G646" s="224"/>
      <c r="H646" s="225" t="s">
        <v>21</v>
      </c>
      <c r="I646" s="227"/>
      <c r="J646" s="224"/>
      <c r="K646" s="224"/>
      <c r="L646" s="228"/>
      <c r="M646" s="229"/>
      <c r="N646" s="230"/>
      <c r="O646" s="230"/>
      <c r="P646" s="230"/>
      <c r="Q646" s="230"/>
      <c r="R646" s="230"/>
      <c r="S646" s="230"/>
      <c r="T646" s="23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2" t="s">
        <v>121</v>
      </c>
      <c r="AU646" s="232" t="s">
        <v>80</v>
      </c>
      <c r="AV646" s="13" t="s">
        <v>80</v>
      </c>
      <c r="AW646" s="13" t="s">
        <v>33</v>
      </c>
      <c r="AX646" s="13" t="s">
        <v>72</v>
      </c>
      <c r="AY646" s="232" t="s">
        <v>113</v>
      </c>
    </row>
    <row r="647" s="12" customFormat="1">
      <c r="A647" s="12"/>
      <c r="B647" s="211"/>
      <c r="C647" s="212"/>
      <c r="D647" s="213" t="s">
        <v>121</v>
      </c>
      <c r="E647" s="214" t="s">
        <v>21</v>
      </c>
      <c r="F647" s="215" t="s">
        <v>249</v>
      </c>
      <c r="G647" s="212"/>
      <c r="H647" s="216">
        <v>30</v>
      </c>
      <c r="I647" s="217"/>
      <c r="J647" s="212"/>
      <c r="K647" s="212"/>
      <c r="L647" s="218"/>
      <c r="M647" s="219"/>
      <c r="N647" s="220"/>
      <c r="O647" s="220"/>
      <c r="P647" s="220"/>
      <c r="Q647" s="220"/>
      <c r="R647" s="220"/>
      <c r="S647" s="220"/>
      <c r="T647" s="221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T647" s="222" t="s">
        <v>121</v>
      </c>
      <c r="AU647" s="222" t="s">
        <v>80</v>
      </c>
      <c r="AV647" s="12" t="s">
        <v>82</v>
      </c>
      <c r="AW647" s="12" t="s">
        <v>33</v>
      </c>
      <c r="AX647" s="12" t="s">
        <v>72</v>
      </c>
      <c r="AY647" s="222" t="s">
        <v>113</v>
      </c>
    </row>
    <row r="648" s="13" customFormat="1">
      <c r="A648" s="13"/>
      <c r="B648" s="223"/>
      <c r="C648" s="224"/>
      <c r="D648" s="213" t="s">
        <v>121</v>
      </c>
      <c r="E648" s="225" t="s">
        <v>21</v>
      </c>
      <c r="F648" s="226" t="s">
        <v>174</v>
      </c>
      <c r="G648" s="224"/>
      <c r="H648" s="225" t="s">
        <v>21</v>
      </c>
      <c r="I648" s="227"/>
      <c r="J648" s="224"/>
      <c r="K648" s="224"/>
      <c r="L648" s="228"/>
      <c r="M648" s="229"/>
      <c r="N648" s="230"/>
      <c r="O648" s="230"/>
      <c r="P648" s="230"/>
      <c r="Q648" s="230"/>
      <c r="R648" s="230"/>
      <c r="S648" s="230"/>
      <c r="T648" s="231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2" t="s">
        <v>121</v>
      </c>
      <c r="AU648" s="232" t="s">
        <v>80</v>
      </c>
      <c r="AV648" s="13" t="s">
        <v>80</v>
      </c>
      <c r="AW648" s="13" t="s">
        <v>33</v>
      </c>
      <c r="AX648" s="13" t="s">
        <v>72</v>
      </c>
      <c r="AY648" s="232" t="s">
        <v>113</v>
      </c>
    </row>
    <row r="649" s="14" customFormat="1">
      <c r="A649" s="14"/>
      <c r="B649" s="233"/>
      <c r="C649" s="234"/>
      <c r="D649" s="213" t="s">
        <v>121</v>
      </c>
      <c r="E649" s="235" t="s">
        <v>21</v>
      </c>
      <c r="F649" s="236" t="s">
        <v>128</v>
      </c>
      <c r="G649" s="234"/>
      <c r="H649" s="237">
        <v>32</v>
      </c>
      <c r="I649" s="238"/>
      <c r="J649" s="234"/>
      <c r="K649" s="234"/>
      <c r="L649" s="239"/>
      <c r="M649" s="240"/>
      <c r="N649" s="241"/>
      <c r="O649" s="241"/>
      <c r="P649" s="241"/>
      <c r="Q649" s="241"/>
      <c r="R649" s="241"/>
      <c r="S649" s="241"/>
      <c r="T649" s="242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3" t="s">
        <v>121</v>
      </c>
      <c r="AU649" s="243" t="s">
        <v>80</v>
      </c>
      <c r="AV649" s="14" t="s">
        <v>119</v>
      </c>
      <c r="AW649" s="14" t="s">
        <v>33</v>
      </c>
      <c r="AX649" s="14" t="s">
        <v>80</v>
      </c>
      <c r="AY649" s="243" t="s">
        <v>113</v>
      </c>
    </row>
    <row r="650" s="2" customFormat="1" ht="24.15" customHeight="1">
      <c r="A650" s="40"/>
      <c r="B650" s="41"/>
      <c r="C650" s="244" t="s">
        <v>619</v>
      </c>
      <c r="D650" s="244" t="s">
        <v>133</v>
      </c>
      <c r="E650" s="245" t="s">
        <v>620</v>
      </c>
      <c r="F650" s="246" t="s">
        <v>621</v>
      </c>
      <c r="G650" s="247" t="s">
        <v>117</v>
      </c>
      <c r="H650" s="248">
        <v>32</v>
      </c>
      <c r="I650" s="249"/>
      <c r="J650" s="250">
        <f>ROUND(I650*H650,2)</f>
        <v>0</v>
      </c>
      <c r="K650" s="246" t="s">
        <v>118</v>
      </c>
      <c r="L650" s="251"/>
      <c r="M650" s="252" t="s">
        <v>21</v>
      </c>
      <c r="N650" s="253" t="s">
        <v>43</v>
      </c>
      <c r="O650" s="86"/>
      <c r="P650" s="207">
        <f>O650*H650</f>
        <v>0</v>
      </c>
      <c r="Q650" s="207">
        <v>0</v>
      </c>
      <c r="R650" s="207">
        <f>Q650*H650</f>
        <v>0</v>
      </c>
      <c r="S650" s="207">
        <v>0</v>
      </c>
      <c r="T650" s="208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09" t="s">
        <v>136</v>
      </c>
      <c r="AT650" s="209" t="s">
        <v>133</v>
      </c>
      <c r="AU650" s="209" t="s">
        <v>80</v>
      </c>
      <c r="AY650" s="19" t="s">
        <v>113</v>
      </c>
      <c r="BE650" s="210">
        <f>IF(N650="základní",J650,0)</f>
        <v>0</v>
      </c>
      <c r="BF650" s="210">
        <f>IF(N650="snížená",J650,0)</f>
        <v>0</v>
      </c>
      <c r="BG650" s="210">
        <f>IF(N650="zákl. přenesená",J650,0)</f>
        <v>0</v>
      </c>
      <c r="BH650" s="210">
        <f>IF(N650="sníž. přenesená",J650,0)</f>
        <v>0</v>
      </c>
      <c r="BI650" s="210">
        <f>IF(N650="nulová",J650,0)</f>
        <v>0</v>
      </c>
      <c r="BJ650" s="19" t="s">
        <v>80</v>
      </c>
      <c r="BK650" s="210">
        <f>ROUND(I650*H650,2)</f>
        <v>0</v>
      </c>
      <c r="BL650" s="19" t="s">
        <v>136</v>
      </c>
      <c r="BM650" s="209" t="s">
        <v>622</v>
      </c>
    </row>
    <row r="651" s="12" customFormat="1">
      <c r="A651" s="12"/>
      <c r="B651" s="211"/>
      <c r="C651" s="212"/>
      <c r="D651" s="213" t="s">
        <v>121</v>
      </c>
      <c r="E651" s="214" t="s">
        <v>21</v>
      </c>
      <c r="F651" s="215" t="s">
        <v>82</v>
      </c>
      <c r="G651" s="212"/>
      <c r="H651" s="216">
        <v>2</v>
      </c>
      <c r="I651" s="217"/>
      <c r="J651" s="212"/>
      <c r="K651" s="212"/>
      <c r="L651" s="218"/>
      <c r="M651" s="219"/>
      <c r="N651" s="220"/>
      <c r="O651" s="220"/>
      <c r="P651" s="220"/>
      <c r="Q651" s="220"/>
      <c r="R651" s="220"/>
      <c r="S651" s="220"/>
      <c r="T651" s="221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T651" s="222" t="s">
        <v>121</v>
      </c>
      <c r="AU651" s="222" t="s">
        <v>80</v>
      </c>
      <c r="AV651" s="12" t="s">
        <v>82</v>
      </c>
      <c r="AW651" s="12" t="s">
        <v>33</v>
      </c>
      <c r="AX651" s="12" t="s">
        <v>72</v>
      </c>
      <c r="AY651" s="222" t="s">
        <v>113</v>
      </c>
    </row>
    <row r="652" s="13" customFormat="1">
      <c r="A652" s="13"/>
      <c r="B652" s="223"/>
      <c r="C652" s="224"/>
      <c r="D652" s="213" t="s">
        <v>121</v>
      </c>
      <c r="E652" s="225" t="s">
        <v>21</v>
      </c>
      <c r="F652" s="226" t="s">
        <v>125</v>
      </c>
      <c r="G652" s="224"/>
      <c r="H652" s="225" t="s">
        <v>21</v>
      </c>
      <c r="I652" s="227"/>
      <c r="J652" s="224"/>
      <c r="K652" s="224"/>
      <c r="L652" s="228"/>
      <c r="M652" s="229"/>
      <c r="N652" s="230"/>
      <c r="O652" s="230"/>
      <c r="P652" s="230"/>
      <c r="Q652" s="230"/>
      <c r="R652" s="230"/>
      <c r="S652" s="230"/>
      <c r="T652" s="231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2" t="s">
        <v>121</v>
      </c>
      <c r="AU652" s="232" t="s">
        <v>80</v>
      </c>
      <c r="AV652" s="13" t="s">
        <v>80</v>
      </c>
      <c r="AW652" s="13" t="s">
        <v>33</v>
      </c>
      <c r="AX652" s="13" t="s">
        <v>72</v>
      </c>
      <c r="AY652" s="232" t="s">
        <v>113</v>
      </c>
    </row>
    <row r="653" s="12" customFormat="1">
      <c r="A653" s="12"/>
      <c r="B653" s="211"/>
      <c r="C653" s="212"/>
      <c r="D653" s="213" t="s">
        <v>121</v>
      </c>
      <c r="E653" s="214" t="s">
        <v>21</v>
      </c>
      <c r="F653" s="215" t="s">
        <v>249</v>
      </c>
      <c r="G653" s="212"/>
      <c r="H653" s="216">
        <v>30</v>
      </c>
      <c r="I653" s="217"/>
      <c r="J653" s="212"/>
      <c r="K653" s="212"/>
      <c r="L653" s="218"/>
      <c r="M653" s="219"/>
      <c r="N653" s="220"/>
      <c r="O653" s="220"/>
      <c r="P653" s="220"/>
      <c r="Q653" s="220"/>
      <c r="R653" s="220"/>
      <c r="S653" s="220"/>
      <c r="T653" s="221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T653" s="222" t="s">
        <v>121</v>
      </c>
      <c r="AU653" s="222" t="s">
        <v>80</v>
      </c>
      <c r="AV653" s="12" t="s">
        <v>82</v>
      </c>
      <c r="AW653" s="12" t="s">
        <v>33</v>
      </c>
      <c r="AX653" s="12" t="s">
        <v>72</v>
      </c>
      <c r="AY653" s="222" t="s">
        <v>113</v>
      </c>
    </row>
    <row r="654" s="13" customFormat="1">
      <c r="A654" s="13"/>
      <c r="B654" s="223"/>
      <c r="C654" s="224"/>
      <c r="D654" s="213" t="s">
        <v>121</v>
      </c>
      <c r="E654" s="225" t="s">
        <v>21</v>
      </c>
      <c r="F654" s="226" t="s">
        <v>174</v>
      </c>
      <c r="G654" s="224"/>
      <c r="H654" s="225" t="s">
        <v>21</v>
      </c>
      <c r="I654" s="227"/>
      <c r="J654" s="224"/>
      <c r="K654" s="224"/>
      <c r="L654" s="228"/>
      <c r="M654" s="229"/>
      <c r="N654" s="230"/>
      <c r="O654" s="230"/>
      <c r="P654" s="230"/>
      <c r="Q654" s="230"/>
      <c r="R654" s="230"/>
      <c r="S654" s="230"/>
      <c r="T654" s="23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2" t="s">
        <v>121</v>
      </c>
      <c r="AU654" s="232" t="s">
        <v>80</v>
      </c>
      <c r="AV654" s="13" t="s">
        <v>80</v>
      </c>
      <c r="AW654" s="13" t="s">
        <v>33</v>
      </c>
      <c r="AX654" s="13" t="s">
        <v>72</v>
      </c>
      <c r="AY654" s="232" t="s">
        <v>113</v>
      </c>
    </row>
    <row r="655" s="14" customFormat="1">
      <c r="A655" s="14"/>
      <c r="B655" s="233"/>
      <c r="C655" s="234"/>
      <c r="D655" s="213" t="s">
        <v>121</v>
      </c>
      <c r="E655" s="235" t="s">
        <v>21</v>
      </c>
      <c r="F655" s="236" t="s">
        <v>128</v>
      </c>
      <c r="G655" s="234"/>
      <c r="H655" s="237">
        <v>32</v>
      </c>
      <c r="I655" s="238"/>
      <c r="J655" s="234"/>
      <c r="K655" s="234"/>
      <c r="L655" s="239"/>
      <c r="M655" s="240"/>
      <c r="N655" s="241"/>
      <c r="O655" s="241"/>
      <c r="P655" s="241"/>
      <c r="Q655" s="241"/>
      <c r="R655" s="241"/>
      <c r="S655" s="241"/>
      <c r="T655" s="242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3" t="s">
        <v>121</v>
      </c>
      <c r="AU655" s="243" t="s">
        <v>80</v>
      </c>
      <c r="AV655" s="14" t="s">
        <v>119</v>
      </c>
      <c r="AW655" s="14" t="s">
        <v>33</v>
      </c>
      <c r="AX655" s="14" t="s">
        <v>80</v>
      </c>
      <c r="AY655" s="243" t="s">
        <v>113</v>
      </c>
    </row>
    <row r="656" s="2" customFormat="1" ht="16.5" customHeight="1">
      <c r="A656" s="40"/>
      <c r="B656" s="41"/>
      <c r="C656" s="198" t="s">
        <v>623</v>
      </c>
      <c r="D656" s="198" t="s">
        <v>114</v>
      </c>
      <c r="E656" s="199" t="s">
        <v>624</v>
      </c>
      <c r="F656" s="200" t="s">
        <v>625</v>
      </c>
      <c r="G656" s="201" t="s">
        <v>117</v>
      </c>
      <c r="H656" s="202">
        <v>15</v>
      </c>
      <c r="I656" s="203"/>
      <c r="J656" s="204">
        <f>ROUND(I656*H656,2)</f>
        <v>0</v>
      </c>
      <c r="K656" s="200" t="s">
        <v>118</v>
      </c>
      <c r="L656" s="46"/>
      <c r="M656" s="205" t="s">
        <v>21</v>
      </c>
      <c r="N656" s="206" t="s">
        <v>43</v>
      </c>
      <c r="O656" s="86"/>
      <c r="P656" s="207">
        <f>O656*H656</f>
        <v>0</v>
      </c>
      <c r="Q656" s="207">
        <v>0</v>
      </c>
      <c r="R656" s="207">
        <f>Q656*H656</f>
        <v>0</v>
      </c>
      <c r="S656" s="207">
        <v>0</v>
      </c>
      <c r="T656" s="208">
        <f>S656*H656</f>
        <v>0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09" t="s">
        <v>119</v>
      </c>
      <c r="AT656" s="209" t="s">
        <v>114</v>
      </c>
      <c r="AU656" s="209" t="s">
        <v>80</v>
      </c>
      <c r="AY656" s="19" t="s">
        <v>113</v>
      </c>
      <c r="BE656" s="210">
        <f>IF(N656="základní",J656,0)</f>
        <v>0</v>
      </c>
      <c r="BF656" s="210">
        <f>IF(N656="snížená",J656,0)</f>
        <v>0</v>
      </c>
      <c r="BG656" s="210">
        <f>IF(N656="zákl. přenesená",J656,0)</f>
        <v>0</v>
      </c>
      <c r="BH656" s="210">
        <f>IF(N656="sníž. přenesená",J656,0)</f>
        <v>0</v>
      </c>
      <c r="BI656" s="210">
        <f>IF(N656="nulová",J656,0)</f>
        <v>0</v>
      </c>
      <c r="BJ656" s="19" t="s">
        <v>80</v>
      </c>
      <c r="BK656" s="210">
        <f>ROUND(I656*H656,2)</f>
        <v>0</v>
      </c>
      <c r="BL656" s="19" t="s">
        <v>119</v>
      </c>
      <c r="BM656" s="209" t="s">
        <v>626</v>
      </c>
    </row>
    <row r="657" s="2" customFormat="1" ht="16.5" customHeight="1">
      <c r="A657" s="40"/>
      <c r="B657" s="41"/>
      <c r="C657" s="198" t="s">
        <v>627</v>
      </c>
      <c r="D657" s="198" t="s">
        <v>114</v>
      </c>
      <c r="E657" s="199" t="s">
        <v>628</v>
      </c>
      <c r="F657" s="200" t="s">
        <v>629</v>
      </c>
      <c r="G657" s="201" t="s">
        <v>117</v>
      </c>
      <c r="H657" s="202">
        <v>11</v>
      </c>
      <c r="I657" s="203"/>
      <c r="J657" s="204">
        <f>ROUND(I657*H657,2)</f>
        <v>0</v>
      </c>
      <c r="K657" s="200" t="s">
        <v>118</v>
      </c>
      <c r="L657" s="46"/>
      <c r="M657" s="205" t="s">
        <v>21</v>
      </c>
      <c r="N657" s="206" t="s">
        <v>43</v>
      </c>
      <c r="O657" s="86"/>
      <c r="P657" s="207">
        <f>O657*H657</f>
        <v>0</v>
      </c>
      <c r="Q657" s="207">
        <v>0</v>
      </c>
      <c r="R657" s="207">
        <f>Q657*H657</f>
        <v>0</v>
      </c>
      <c r="S657" s="207">
        <v>0</v>
      </c>
      <c r="T657" s="208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09" t="s">
        <v>119</v>
      </c>
      <c r="AT657" s="209" t="s">
        <v>114</v>
      </c>
      <c r="AU657" s="209" t="s">
        <v>80</v>
      </c>
      <c r="AY657" s="19" t="s">
        <v>113</v>
      </c>
      <c r="BE657" s="210">
        <f>IF(N657="základní",J657,0)</f>
        <v>0</v>
      </c>
      <c r="BF657" s="210">
        <f>IF(N657="snížená",J657,0)</f>
        <v>0</v>
      </c>
      <c r="BG657" s="210">
        <f>IF(N657="zákl. přenesená",J657,0)</f>
        <v>0</v>
      </c>
      <c r="BH657" s="210">
        <f>IF(N657="sníž. přenesená",J657,0)</f>
        <v>0</v>
      </c>
      <c r="BI657" s="210">
        <f>IF(N657="nulová",J657,0)</f>
        <v>0</v>
      </c>
      <c r="BJ657" s="19" t="s">
        <v>80</v>
      </c>
      <c r="BK657" s="210">
        <f>ROUND(I657*H657,2)</f>
        <v>0</v>
      </c>
      <c r="BL657" s="19" t="s">
        <v>119</v>
      </c>
      <c r="BM657" s="209" t="s">
        <v>630</v>
      </c>
    </row>
    <row r="658" s="12" customFormat="1">
      <c r="A658" s="12"/>
      <c r="B658" s="211"/>
      <c r="C658" s="212"/>
      <c r="D658" s="213" t="s">
        <v>121</v>
      </c>
      <c r="E658" s="214" t="s">
        <v>21</v>
      </c>
      <c r="F658" s="215" t="s">
        <v>167</v>
      </c>
      <c r="G658" s="212"/>
      <c r="H658" s="216">
        <v>11</v>
      </c>
      <c r="I658" s="217"/>
      <c r="J658" s="212"/>
      <c r="K658" s="212"/>
      <c r="L658" s="218"/>
      <c r="M658" s="219"/>
      <c r="N658" s="220"/>
      <c r="O658" s="220"/>
      <c r="P658" s="220"/>
      <c r="Q658" s="220"/>
      <c r="R658" s="220"/>
      <c r="S658" s="220"/>
      <c r="T658" s="221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T658" s="222" t="s">
        <v>121</v>
      </c>
      <c r="AU658" s="222" t="s">
        <v>80</v>
      </c>
      <c r="AV658" s="12" t="s">
        <v>82</v>
      </c>
      <c r="AW658" s="12" t="s">
        <v>33</v>
      </c>
      <c r="AX658" s="12" t="s">
        <v>72</v>
      </c>
      <c r="AY658" s="222" t="s">
        <v>113</v>
      </c>
    </row>
    <row r="659" s="13" customFormat="1">
      <c r="A659" s="13"/>
      <c r="B659" s="223"/>
      <c r="C659" s="224"/>
      <c r="D659" s="213" t="s">
        <v>121</v>
      </c>
      <c r="E659" s="225" t="s">
        <v>21</v>
      </c>
      <c r="F659" s="226" t="s">
        <v>127</v>
      </c>
      <c r="G659" s="224"/>
      <c r="H659" s="225" t="s">
        <v>21</v>
      </c>
      <c r="I659" s="227"/>
      <c r="J659" s="224"/>
      <c r="K659" s="224"/>
      <c r="L659" s="228"/>
      <c r="M659" s="229"/>
      <c r="N659" s="230"/>
      <c r="O659" s="230"/>
      <c r="P659" s="230"/>
      <c r="Q659" s="230"/>
      <c r="R659" s="230"/>
      <c r="S659" s="230"/>
      <c r="T659" s="231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2" t="s">
        <v>121</v>
      </c>
      <c r="AU659" s="232" t="s">
        <v>80</v>
      </c>
      <c r="AV659" s="13" t="s">
        <v>80</v>
      </c>
      <c r="AW659" s="13" t="s">
        <v>33</v>
      </c>
      <c r="AX659" s="13" t="s">
        <v>72</v>
      </c>
      <c r="AY659" s="232" t="s">
        <v>113</v>
      </c>
    </row>
    <row r="660" s="14" customFormat="1">
      <c r="A660" s="14"/>
      <c r="B660" s="233"/>
      <c r="C660" s="234"/>
      <c r="D660" s="213" t="s">
        <v>121</v>
      </c>
      <c r="E660" s="235" t="s">
        <v>21</v>
      </c>
      <c r="F660" s="236" t="s">
        <v>128</v>
      </c>
      <c r="G660" s="234"/>
      <c r="H660" s="237">
        <v>11</v>
      </c>
      <c r="I660" s="238"/>
      <c r="J660" s="234"/>
      <c r="K660" s="234"/>
      <c r="L660" s="239"/>
      <c r="M660" s="240"/>
      <c r="N660" s="241"/>
      <c r="O660" s="241"/>
      <c r="P660" s="241"/>
      <c r="Q660" s="241"/>
      <c r="R660" s="241"/>
      <c r="S660" s="241"/>
      <c r="T660" s="242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3" t="s">
        <v>121</v>
      </c>
      <c r="AU660" s="243" t="s">
        <v>80</v>
      </c>
      <c r="AV660" s="14" t="s">
        <v>119</v>
      </c>
      <c r="AW660" s="14" t="s">
        <v>33</v>
      </c>
      <c r="AX660" s="14" t="s">
        <v>80</v>
      </c>
      <c r="AY660" s="243" t="s">
        <v>113</v>
      </c>
    </row>
    <row r="661" s="2" customFormat="1" ht="16.5" customHeight="1">
      <c r="A661" s="40"/>
      <c r="B661" s="41"/>
      <c r="C661" s="198" t="s">
        <v>631</v>
      </c>
      <c r="D661" s="198" t="s">
        <v>114</v>
      </c>
      <c r="E661" s="199" t="s">
        <v>632</v>
      </c>
      <c r="F661" s="200" t="s">
        <v>633</v>
      </c>
      <c r="G661" s="201" t="s">
        <v>117</v>
      </c>
      <c r="H661" s="202">
        <v>15</v>
      </c>
      <c r="I661" s="203"/>
      <c r="J661" s="204">
        <f>ROUND(I661*H661,2)</f>
        <v>0</v>
      </c>
      <c r="K661" s="200" t="s">
        <v>118</v>
      </c>
      <c r="L661" s="46"/>
      <c r="M661" s="205" t="s">
        <v>21</v>
      </c>
      <c r="N661" s="206" t="s">
        <v>43</v>
      </c>
      <c r="O661" s="86"/>
      <c r="P661" s="207">
        <f>O661*H661</f>
        <v>0</v>
      </c>
      <c r="Q661" s="207">
        <v>0</v>
      </c>
      <c r="R661" s="207">
        <f>Q661*H661</f>
        <v>0</v>
      </c>
      <c r="S661" s="207">
        <v>0</v>
      </c>
      <c r="T661" s="208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09" t="s">
        <v>119</v>
      </c>
      <c r="AT661" s="209" t="s">
        <v>114</v>
      </c>
      <c r="AU661" s="209" t="s">
        <v>80</v>
      </c>
      <c r="AY661" s="19" t="s">
        <v>113</v>
      </c>
      <c r="BE661" s="210">
        <f>IF(N661="základní",J661,0)</f>
        <v>0</v>
      </c>
      <c r="BF661" s="210">
        <f>IF(N661="snížená",J661,0)</f>
        <v>0</v>
      </c>
      <c r="BG661" s="210">
        <f>IF(N661="zákl. přenesená",J661,0)</f>
        <v>0</v>
      </c>
      <c r="BH661" s="210">
        <f>IF(N661="sníž. přenesená",J661,0)</f>
        <v>0</v>
      </c>
      <c r="BI661" s="210">
        <f>IF(N661="nulová",J661,0)</f>
        <v>0</v>
      </c>
      <c r="BJ661" s="19" t="s">
        <v>80</v>
      </c>
      <c r="BK661" s="210">
        <f>ROUND(I661*H661,2)</f>
        <v>0</v>
      </c>
      <c r="BL661" s="19" t="s">
        <v>119</v>
      </c>
      <c r="BM661" s="209" t="s">
        <v>634</v>
      </c>
    </row>
    <row r="662" s="2" customFormat="1" ht="37.8" customHeight="1">
      <c r="A662" s="40"/>
      <c r="B662" s="41"/>
      <c r="C662" s="198" t="s">
        <v>635</v>
      </c>
      <c r="D662" s="198" t="s">
        <v>114</v>
      </c>
      <c r="E662" s="199" t="s">
        <v>636</v>
      </c>
      <c r="F662" s="200" t="s">
        <v>637</v>
      </c>
      <c r="G662" s="201" t="s">
        <v>117</v>
      </c>
      <c r="H662" s="202">
        <v>15</v>
      </c>
      <c r="I662" s="203"/>
      <c r="J662" s="204">
        <f>ROUND(I662*H662,2)</f>
        <v>0</v>
      </c>
      <c r="K662" s="200" t="s">
        <v>118</v>
      </c>
      <c r="L662" s="46"/>
      <c r="M662" s="205" t="s">
        <v>21</v>
      </c>
      <c r="N662" s="206" t="s">
        <v>43</v>
      </c>
      <c r="O662" s="86"/>
      <c r="P662" s="207">
        <f>O662*H662</f>
        <v>0</v>
      </c>
      <c r="Q662" s="207">
        <v>0</v>
      </c>
      <c r="R662" s="207">
        <f>Q662*H662</f>
        <v>0</v>
      </c>
      <c r="S662" s="207">
        <v>0</v>
      </c>
      <c r="T662" s="208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09" t="s">
        <v>119</v>
      </c>
      <c r="AT662" s="209" t="s">
        <v>114</v>
      </c>
      <c r="AU662" s="209" t="s">
        <v>80</v>
      </c>
      <c r="AY662" s="19" t="s">
        <v>113</v>
      </c>
      <c r="BE662" s="210">
        <f>IF(N662="základní",J662,0)</f>
        <v>0</v>
      </c>
      <c r="BF662" s="210">
        <f>IF(N662="snížená",J662,0)</f>
        <v>0</v>
      </c>
      <c r="BG662" s="210">
        <f>IF(N662="zákl. přenesená",J662,0)</f>
        <v>0</v>
      </c>
      <c r="BH662" s="210">
        <f>IF(N662="sníž. přenesená",J662,0)</f>
        <v>0</v>
      </c>
      <c r="BI662" s="210">
        <f>IF(N662="nulová",J662,0)</f>
        <v>0</v>
      </c>
      <c r="BJ662" s="19" t="s">
        <v>80</v>
      </c>
      <c r="BK662" s="210">
        <f>ROUND(I662*H662,2)</f>
        <v>0</v>
      </c>
      <c r="BL662" s="19" t="s">
        <v>119</v>
      </c>
      <c r="BM662" s="209" t="s">
        <v>638</v>
      </c>
    </row>
    <row r="663" s="2" customFormat="1" ht="24.15" customHeight="1">
      <c r="A663" s="40"/>
      <c r="B663" s="41"/>
      <c r="C663" s="244" t="s">
        <v>136</v>
      </c>
      <c r="D663" s="244" t="s">
        <v>133</v>
      </c>
      <c r="E663" s="245" t="s">
        <v>639</v>
      </c>
      <c r="F663" s="246" t="s">
        <v>640</v>
      </c>
      <c r="G663" s="247" t="s">
        <v>117</v>
      </c>
      <c r="H663" s="248">
        <v>18</v>
      </c>
      <c r="I663" s="249"/>
      <c r="J663" s="250">
        <f>ROUND(I663*H663,2)</f>
        <v>0</v>
      </c>
      <c r="K663" s="246" t="s">
        <v>118</v>
      </c>
      <c r="L663" s="251"/>
      <c r="M663" s="252" t="s">
        <v>21</v>
      </c>
      <c r="N663" s="253" t="s">
        <v>43</v>
      </c>
      <c r="O663" s="86"/>
      <c r="P663" s="207">
        <f>O663*H663</f>
        <v>0</v>
      </c>
      <c r="Q663" s="207">
        <v>0</v>
      </c>
      <c r="R663" s="207">
        <f>Q663*H663</f>
        <v>0</v>
      </c>
      <c r="S663" s="207">
        <v>0</v>
      </c>
      <c r="T663" s="208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09" t="s">
        <v>136</v>
      </c>
      <c r="AT663" s="209" t="s">
        <v>133</v>
      </c>
      <c r="AU663" s="209" t="s">
        <v>80</v>
      </c>
      <c r="AY663" s="19" t="s">
        <v>113</v>
      </c>
      <c r="BE663" s="210">
        <f>IF(N663="základní",J663,0)</f>
        <v>0</v>
      </c>
      <c r="BF663" s="210">
        <f>IF(N663="snížená",J663,0)</f>
        <v>0</v>
      </c>
      <c r="BG663" s="210">
        <f>IF(N663="zákl. přenesená",J663,0)</f>
        <v>0</v>
      </c>
      <c r="BH663" s="210">
        <f>IF(N663="sníž. přenesená",J663,0)</f>
        <v>0</v>
      </c>
      <c r="BI663" s="210">
        <f>IF(N663="nulová",J663,0)</f>
        <v>0</v>
      </c>
      <c r="BJ663" s="19" t="s">
        <v>80</v>
      </c>
      <c r="BK663" s="210">
        <f>ROUND(I663*H663,2)</f>
        <v>0</v>
      </c>
      <c r="BL663" s="19" t="s">
        <v>136</v>
      </c>
      <c r="BM663" s="209" t="s">
        <v>641</v>
      </c>
    </row>
    <row r="664" s="2" customFormat="1" ht="24.15" customHeight="1">
      <c r="A664" s="40"/>
      <c r="B664" s="41"/>
      <c r="C664" s="198" t="s">
        <v>642</v>
      </c>
      <c r="D664" s="198" t="s">
        <v>114</v>
      </c>
      <c r="E664" s="199" t="s">
        <v>643</v>
      </c>
      <c r="F664" s="200" t="s">
        <v>644</v>
      </c>
      <c r="G664" s="201" t="s">
        <v>117</v>
      </c>
      <c r="H664" s="202">
        <v>15</v>
      </c>
      <c r="I664" s="203"/>
      <c r="J664" s="204">
        <f>ROUND(I664*H664,2)</f>
        <v>0</v>
      </c>
      <c r="K664" s="200" t="s">
        <v>118</v>
      </c>
      <c r="L664" s="46"/>
      <c r="M664" s="205" t="s">
        <v>21</v>
      </c>
      <c r="N664" s="206" t="s">
        <v>43</v>
      </c>
      <c r="O664" s="86"/>
      <c r="P664" s="207">
        <f>O664*H664</f>
        <v>0</v>
      </c>
      <c r="Q664" s="207">
        <v>0</v>
      </c>
      <c r="R664" s="207">
        <f>Q664*H664</f>
        <v>0</v>
      </c>
      <c r="S664" s="207">
        <v>0</v>
      </c>
      <c r="T664" s="208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09" t="s">
        <v>119</v>
      </c>
      <c r="AT664" s="209" t="s">
        <v>114</v>
      </c>
      <c r="AU664" s="209" t="s">
        <v>80</v>
      </c>
      <c r="AY664" s="19" t="s">
        <v>113</v>
      </c>
      <c r="BE664" s="210">
        <f>IF(N664="základní",J664,0)</f>
        <v>0</v>
      </c>
      <c r="BF664" s="210">
        <f>IF(N664="snížená",J664,0)</f>
        <v>0</v>
      </c>
      <c r="BG664" s="210">
        <f>IF(N664="zákl. přenesená",J664,0)</f>
        <v>0</v>
      </c>
      <c r="BH664" s="210">
        <f>IF(N664="sníž. přenesená",J664,0)</f>
        <v>0</v>
      </c>
      <c r="BI664" s="210">
        <f>IF(N664="nulová",J664,0)</f>
        <v>0</v>
      </c>
      <c r="BJ664" s="19" t="s">
        <v>80</v>
      </c>
      <c r="BK664" s="210">
        <f>ROUND(I664*H664,2)</f>
        <v>0</v>
      </c>
      <c r="BL664" s="19" t="s">
        <v>119</v>
      </c>
      <c r="BM664" s="209" t="s">
        <v>645</v>
      </c>
    </row>
    <row r="665" s="2" customFormat="1" ht="24.15" customHeight="1">
      <c r="A665" s="40"/>
      <c r="B665" s="41"/>
      <c r="C665" s="198" t="s">
        <v>646</v>
      </c>
      <c r="D665" s="198" t="s">
        <v>114</v>
      </c>
      <c r="E665" s="199" t="s">
        <v>647</v>
      </c>
      <c r="F665" s="200" t="s">
        <v>648</v>
      </c>
      <c r="G665" s="201" t="s">
        <v>117</v>
      </c>
      <c r="H665" s="202">
        <v>15</v>
      </c>
      <c r="I665" s="203"/>
      <c r="J665" s="204">
        <f>ROUND(I665*H665,2)</f>
        <v>0</v>
      </c>
      <c r="K665" s="200" t="s">
        <v>118</v>
      </c>
      <c r="L665" s="46"/>
      <c r="M665" s="205" t="s">
        <v>21</v>
      </c>
      <c r="N665" s="206" t="s">
        <v>43</v>
      </c>
      <c r="O665" s="86"/>
      <c r="P665" s="207">
        <f>O665*H665</f>
        <v>0</v>
      </c>
      <c r="Q665" s="207">
        <v>0</v>
      </c>
      <c r="R665" s="207">
        <f>Q665*H665</f>
        <v>0</v>
      </c>
      <c r="S665" s="207">
        <v>0</v>
      </c>
      <c r="T665" s="208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09" t="s">
        <v>119</v>
      </c>
      <c r="AT665" s="209" t="s">
        <v>114</v>
      </c>
      <c r="AU665" s="209" t="s">
        <v>80</v>
      </c>
      <c r="AY665" s="19" t="s">
        <v>113</v>
      </c>
      <c r="BE665" s="210">
        <f>IF(N665="základní",J665,0)</f>
        <v>0</v>
      </c>
      <c r="BF665" s="210">
        <f>IF(N665="snížená",J665,0)</f>
        <v>0</v>
      </c>
      <c r="BG665" s="210">
        <f>IF(N665="zákl. přenesená",J665,0)</f>
        <v>0</v>
      </c>
      <c r="BH665" s="210">
        <f>IF(N665="sníž. přenesená",J665,0)</f>
        <v>0</v>
      </c>
      <c r="BI665" s="210">
        <f>IF(N665="nulová",J665,0)</f>
        <v>0</v>
      </c>
      <c r="BJ665" s="19" t="s">
        <v>80</v>
      </c>
      <c r="BK665" s="210">
        <f>ROUND(I665*H665,2)</f>
        <v>0</v>
      </c>
      <c r="BL665" s="19" t="s">
        <v>119</v>
      </c>
      <c r="BM665" s="209" t="s">
        <v>649</v>
      </c>
    </row>
    <row r="666" s="2" customFormat="1" ht="33" customHeight="1">
      <c r="A666" s="40"/>
      <c r="B666" s="41"/>
      <c r="C666" s="244" t="s">
        <v>650</v>
      </c>
      <c r="D666" s="244" t="s">
        <v>133</v>
      </c>
      <c r="E666" s="245" t="s">
        <v>651</v>
      </c>
      <c r="F666" s="246" t="s">
        <v>652</v>
      </c>
      <c r="G666" s="247" t="s">
        <v>653</v>
      </c>
      <c r="H666" s="248">
        <v>15</v>
      </c>
      <c r="I666" s="249"/>
      <c r="J666" s="250">
        <f>ROUND(I666*H666,2)</f>
        <v>0</v>
      </c>
      <c r="K666" s="246" t="s">
        <v>118</v>
      </c>
      <c r="L666" s="251"/>
      <c r="M666" s="252" t="s">
        <v>21</v>
      </c>
      <c r="N666" s="253" t="s">
        <v>43</v>
      </c>
      <c r="O666" s="86"/>
      <c r="P666" s="207">
        <f>O666*H666</f>
        <v>0</v>
      </c>
      <c r="Q666" s="207">
        <v>0</v>
      </c>
      <c r="R666" s="207">
        <f>Q666*H666</f>
        <v>0</v>
      </c>
      <c r="S666" s="207">
        <v>0</v>
      </c>
      <c r="T666" s="208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09" t="s">
        <v>136</v>
      </c>
      <c r="AT666" s="209" t="s">
        <v>133</v>
      </c>
      <c r="AU666" s="209" t="s">
        <v>80</v>
      </c>
      <c r="AY666" s="19" t="s">
        <v>113</v>
      </c>
      <c r="BE666" s="210">
        <f>IF(N666="základní",J666,0)</f>
        <v>0</v>
      </c>
      <c r="BF666" s="210">
        <f>IF(N666="snížená",J666,0)</f>
        <v>0</v>
      </c>
      <c r="BG666" s="210">
        <f>IF(N666="zákl. přenesená",J666,0)</f>
        <v>0</v>
      </c>
      <c r="BH666" s="210">
        <f>IF(N666="sníž. přenesená",J666,0)</f>
        <v>0</v>
      </c>
      <c r="BI666" s="210">
        <f>IF(N666="nulová",J666,0)</f>
        <v>0</v>
      </c>
      <c r="BJ666" s="19" t="s">
        <v>80</v>
      </c>
      <c r="BK666" s="210">
        <f>ROUND(I666*H666,2)</f>
        <v>0</v>
      </c>
      <c r="BL666" s="19" t="s">
        <v>136</v>
      </c>
      <c r="BM666" s="209" t="s">
        <v>654</v>
      </c>
    </row>
    <row r="667" s="2" customFormat="1" ht="24.15" customHeight="1">
      <c r="A667" s="40"/>
      <c r="B667" s="41"/>
      <c r="C667" s="244" t="s">
        <v>655</v>
      </c>
      <c r="D667" s="244" t="s">
        <v>133</v>
      </c>
      <c r="E667" s="245" t="s">
        <v>656</v>
      </c>
      <c r="F667" s="246" t="s">
        <v>657</v>
      </c>
      <c r="G667" s="247" t="s">
        <v>117</v>
      </c>
      <c r="H667" s="248">
        <v>15</v>
      </c>
      <c r="I667" s="249"/>
      <c r="J667" s="250">
        <f>ROUND(I667*H667,2)</f>
        <v>0</v>
      </c>
      <c r="K667" s="246" t="s">
        <v>118</v>
      </c>
      <c r="L667" s="251"/>
      <c r="M667" s="252" t="s">
        <v>21</v>
      </c>
      <c r="N667" s="253" t="s">
        <v>43</v>
      </c>
      <c r="O667" s="86"/>
      <c r="P667" s="207">
        <f>O667*H667</f>
        <v>0</v>
      </c>
      <c r="Q667" s="207">
        <v>0</v>
      </c>
      <c r="R667" s="207">
        <f>Q667*H667</f>
        <v>0</v>
      </c>
      <c r="S667" s="207">
        <v>0</v>
      </c>
      <c r="T667" s="208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09" t="s">
        <v>136</v>
      </c>
      <c r="AT667" s="209" t="s">
        <v>133</v>
      </c>
      <c r="AU667" s="209" t="s">
        <v>80</v>
      </c>
      <c r="AY667" s="19" t="s">
        <v>113</v>
      </c>
      <c r="BE667" s="210">
        <f>IF(N667="základní",J667,0)</f>
        <v>0</v>
      </c>
      <c r="BF667" s="210">
        <f>IF(N667="snížená",J667,0)</f>
        <v>0</v>
      </c>
      <c r="BG667" s="210">
        <f>IF(N667="zákl. přenesená",J667,0)</f>
        <v>0</v>
      </c>
      <c r="BH667" s="210">
        <f>IF(N667="sníž. přenesená",J667,0)</f>
        <v>0</v>
      </c>
      <c r="BI667" s="210">
        <f>IF(N667="nulová",J667,0)</f>
        <v>0</v>
      </c>
      <c r="BJ667" s="19" t="s">
        <v>80</v>
      </c>
      <c r="BK667" s="210">
        <f>ROUND(I667*H667,2)</f>
        <v>0</v>
      </c>
      <c r="BL667" s="19" t="s">
        <v>136</v>
      </c>
      <c r="BM667" s="209" t="s">
        <v>658</v>
      </c>
    </row>
    <row r="668" s="2" customFormat="1" ht="33" customHeight="1">
      <c r="A668" s="40"/>
      <c r="B668" s="41"/>
      <c r="C668" s="198" t="s">
        <v>659</v>
      </c>
      <c r="D668" s="198" t="s">
        <v>114</v>
      </c>
      <c r="E668" s="199" t="s">
        <v>660</v>
      </c>
      <c r="F668" s="200" t="s">
        <v>661</v>
      </c>
      <c r="G668" s="201" t="s">
        <v>117</v>
      </c>
      <c r="H668" s="202">
        <v>15</v>
      </c>
      <c r="I668" s="203"/>
      <c r="J668" s="204">
        <f>ROUND(I668*H668,2)</f>
        <v>0</v>
      </c>
      <c r="K668" s="200" t="s">
        <v>118</v>
      </c>
      <c r="L668" s="46"/>
      <c r="M668" s="205" t="s">
        <v>21</v>
      </c>
      <c r="N668" s="206" t="s">
        <v>43</v>
      </c>
      <c r="O668" s="86"/>
      <c r="P668" s="207">
        <f>O668*H668</f>
        <v>0</v>
      </c>
      <c r="Q668" s="207">
        <v>0</v>
      </c>
      <c r="R668" s="207">
        <f>Q668*H668</f>
        <v>0</v>
      </c>
      <c r="S668" s="207">
        <v>0</v>
      </c>
      <c r="T668" s="208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09" t="s">
        <v>119</v>
      </c>
      <c r="AT668" s="209" t="s">
        <v>114</v>
      </c>
      <c r="AU668" s="209" t="s">
        <v>80</v>
      </c>
      <c r="AY668" s="19" t="s">
        <v>113</v>
      </c>
      <c r="BE668" s="210">
        <f>IF(N668="základní",J668,0)</f>
        <v>0</v>
      </c>
      <c r="BF668" s="210">
        <f>IF(N668="snížená",J668,0)</f>
        <v>0</v>
      </c>
      <c r="BG668" s="210">
        <f>IF(N668="zákl. přenesená",J668,0)</f>
        <v>0</v>
      </c>
      <c r="BH668" s="210">
        <f>IF(N668="sníž. přenesená",J668,0)</f>
        <v>0</v>
      </c>
      <c r="BI668" s="210">
        <f>IF(N668="nulová",J668,0)</f>
        <v>0</v>
      </c>
      <c r="BJ668" s="19" t="s">
        <v>80</v>
      </c>
      <c r="BK668" s="210">
        <f>ROUND(I668*H668,2)</f>
        <v>0</v>
      </c>
      <c r="BL668" s="19" t="s">
        <v>119</v>
      </c>
      <c r="BM668" s="209" t="s">
        <v>662</v>
      </c>
    </row>
    <row r="669" s="2" customFormat="1" ht="33" customHeight="1">
      <c r="A669" s="40"/>
      <c r="B669" s="41"/>
      <c r="C669" s="198" t="s">
        <v>663</v>
      </c>
      <c r="D669" s="198" t="s">
        <v>114</v>
      </c>
      <c r="E669" s="199" t="s">
        <v>664</v>
      </c>
      <c r="F669" s="200" t="s">
        <v>665</v>
      </c>
      <c r="G669" s="201" t="s">
        <v>117</v>
      </c>
      <c r="H669" s="202">
        <v>15</v>
      </c>
      <c r="I669" s="203"/>
      <c r="J669" s="204">
        <f>ROUND(I669*H669,2)</f>
        <v>0</v>
      </c>
      <c r="K669" s="200" t="s">
        <v>118</v>
      </c>
      <c r="L669" s="46"/>
      <c r="M669" s="205" t="s">
        <v>21</v>
      </c>
      <c r="N669" s="206" t="s">
        <v>43</v>
      </c>
      <c r="O669" s="86"/>
      <c r="P669" s="207">
        <f>O669*H669</f>
        <v>0</v>
      </c>
      <c r="Q669" s="207">
        <v>0</v>
      </c>
      <c r="R669" s="207">
        <f>Q669*H669</f>
        <v>0</v>
      </c>
      <c r="S669" s="207">
        <v>0</v>
      </c>
      <c r="T669" s="208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09" t="s">
        <v>119</v>
      </c>
      <c r="AT669" s="209" t="s">
        <v>114</v>
      </c>
      <c r="AU669" s="209" t="s">
        <v>80</v>
      </c>
      <c r="AY669" s="19" t="s">
        <v>113</v>
      </c>
      <c r="BE669" s="210">
        <f>IF(N669="základní",J669,0)</f>
        <v>0</v>
      </c>
      <c r="BF669" s="210">
        <f>IF(N669="snížená",J669,0)</f>
        <v>0</v>
      </c>
      <c r="BG669" s="210">
        <f>IF(N669="zákl. přenesená",J669,0)</f>
        <v>0</v>
      </c>
      <c r="BH669" s="210">
        <f>IF(N669="sníž. přenesená",J669,0)</f>
        <v>0</v>
      </c>
      <c r="BI669" s="210">
        <f>IF(N669="nulová",J669,0)</f>
        <v>0</v>
      </c>
      <c r="BJ669" s="19" t="s">
        <v>80</v>
      </c>
      <c r="BK669" s="210">
        <f>ROUND(I669*H669,2)</f>
        <v>0</v>
      </c>
      <c r="BL669" s="19" t="s">
        <v>119</v>
      </c>
      <c r="BM669" s="209" t="s">
        <v>666</v>
      </c>
    </row>
    <row r="670" s="2" customFormat="1" ht="24.15" customHeight="1">
      <c r="A670" s="40"/>
      <c r="B670" s="41"/>
      <c r="C670" s="244" t="s">
        <v>667</v>
      </c>
      <c r="D670" s="244" t="s">
        <v>133</v>
      </c>
      <c r="E670" s="245" t="s">
        <v>668</v>
      </c>
      <c r="F670" s="246" t="s">
        <v>669</v>
      </c>
      <c r="G670" s="247" t="s">
        <v>117</v>
      </c>
      <c r="H670" s="248">
        <v>15</v>
      </c>
      <c r="I670" s="249"/>
      <c r="J670" s="250">
        <f>ROUND(I670*H670,2)</f>
        <v>0</v>
      </c>
      <c r="K670" s="246" t="s">
        <v>118</v>
      </c>
      <c r="L670" s="251"/>
      <c r="M670" s="252" t="s">
        <v>21</v>
      </c>
      <c r="N670" s="253" t="s">
        <v>43</v>
      </c>
      <c r="O670" s="86"/>
      <c r="P670" s="207">
        <f>O670*H670</f>
        <v>0</v>
      </c>
      <c r="Q670" s="207">
        <v>0</v>
      </c>
      <c r="R670" s="207">
        <f>Q670*H670</f>
        <v>0</v>
      </c>
      <c r="S670" s="207">
        <v>0</v>
      </c>
      <c r="T670" s="208">
        <f>S670*H670</f>
        <v>0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09" t="s">
        <v>136</v>
      </c>
      <c r="AT670" s="209" t="s">
        <v>133</v>
      </c>
      <c r="AU670" s="209" t="s">
        <v>80</v>
      </c>
      <c r="AY670" s="19" t="s">
        <v>113</v>
      </c>
      <c r="BE670" s="210">
        <f>IF(N670="základní",J670,0)</f>
        <v>0</v>
      </c>
      <c r="BF670" s="210">
        <f>IF(N670="snížená",J670,0)</f>
        <v>0</v>
      </c>
      <c r="BG670" s="210">
        <f>IF(N670="zákl. přenesená",J670,0)</f>
        <v>0</v>
      </c>
      <c r="BH670" s="210">
        <f>IF(N670="sníž. přenesená",J670,0)</f>
        <v>0</v>
      </c>
      <c r="BI670" s="210">
        <f>IF(N670="nulová",J670,0)</f>
        <v>0</v>
      </c>
      <c r="BJ670" s="19" t="s">
        <v>80</v>
      </c>
      <c r="BK670" s="210">
        <f>ROUND(I670*H670,2)</f>
        <v>0</v>
      </c>
      <c r="BL670" s="19" t="s">
        <v>136</v>
      </c>
      <c r="BM670" s="209" t="s">
        <v>670</v>
      </c>
    </row>
    <row r="671" s="2" customFormat="1" ht="24.15" customHeight="1">
      <c r="A671" s="40"/>
      <c r="B671" s="41"/>
      <c r="C671" s="244" t="s">
        <v>671</v>
      </c>
      <c r="D671" s="244" t="s">
        <v>133</v>
      </c>
      <c r="E671" s="245" t="s">
        <v>672</v>
      </c>
      <c r="F671" s="246" t="s">
        <v>673</v>
      </c>
      <c r="G671" s="247" t="s">
        <v>117</v>
      </c>
      <c r="H671" s="248">
        <v>15</v>
      </c>
      <c r="I671" s="249"/>
      <c r="J671" s="250">
        <f>ROUND(I671*H671,2)</f>
        <v>0</v>
      </c>
      <c r="K671" s="246" t="s">
        <v>118</v>
      </c>
      <c r="L671" s="251"/>
      <c r="M671" s="252" t="s">
        <v>21</v>
      </c>
      <c r="N671" s="253" t="s">
        <v>43</v>
      </c>
      <c r="O671" s="86"/>
      <c r="P671" s="207">
        <f>O671*H671</f>
        <v>0</v>
      </c>
      <c r="Q671" s="207">
        <v>0</v>
      </c>
      <c r="R671" s="207">
        <f>Q671*H671</f>
        <v>0</v>
      </c>
      <c r="S671" s="207">
        <v>0</v>
      </c>
      <c r="T671" s="208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09" t="s">
        <v>136</v>
      </c>
      <c r="AT671" s="209" t="s">
        <v>133</v>
      </c>
      <c r="AU671" s="209" t="s">
        <v>80</v>
      </c>
      <c r="AY671" s="19" t="s">
        <v>113</v>
      </c>
      <c r="BE671" s="210">
        <f>IF(N671="základní",J671,0)</f>
        <v>0</v>
      </c>
      <c r="BF671" s="210">
        <f>IF(N671="snížená",J671,0)</f>
        <v>0</v>
      </c>
      <c r="BG671" s="210">
        <f>IF(N671="zákl. přenesená",J671,0)</f>
        <v>0</v>
      </c>
      <c r="BH671" s="210">
        <f>IF(N671="sníž. přenesená",J671,0)</f>
        <v>0</v>
      </c>
      <c r="BI671" s="210">
        <f>IF(N671="nulová",J671,0)</f>
        <v>0</v>
      </c>
      <c r="BJ671" s="19" t="s">
        <v>80</v>
      </c>
      <c r="BK671" s="210">
        <f>ROUND(I671*H671,2)</f>
        <v>0</v>
      </c>
      <c r="BL671" s="19" t="s">
        <v>136</v>
      </c>
      <c r="BM671" s="209" t="s">
        <v>674</v>
      </c>
    </row>
    <row r="672" s="2" customFormat="1" ht="49.05" customHeight="1">
      <c r="A672" s="40"/>
      <c r="B672" s="41"/>
      <c r="C672" s="198" t="s">
        <v>675</v>
      </c>
      <c r="D672" s="198" t="s">
        <v>114</v>
      </c>
      <c r="E672" s="199" t="s">
        <v>676</v>
      </c>
      <c r="F672" s="200" t="s">
        <v>677</v>
      </c>
      <c r="G672" s="201" t="s">
        <v>117</v>
      </c>
      <c r="H672" s="202">
        <v>15</v>
      </c>
      <c r="I672" s="203"/>
      <c r="J672" s="204">
        <f>ROUND(I672*H672,2)</f>
        <v>0</v>
      </c>
      <c r="K672" s="200" t="s">
        <v>118</v>
      </c>
      <c r="L672" s="46"/>
      <c r="M672" s="205" t="s">
        <v>21</v>
      </c>
      <c r="N672" s="206" t="s">
        <v>43</v>
      </c>
      <c r="O672" s="86"/>
      <c r="P672" s="207">
        <f>O672*H672</f>
        <v>0</v>
      </c>
      <c r="Q672" s="207">
        <v>0</v>
      </c>
      <c r="R672" s="207">
        <f>Q672*H672</f>
        <v>0</v>
      </c>
      <c r="S672" s="207">
        <v>0</v>
      </c>
      <c r="T672" s="208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09" t="s">
        <v>119</v>
      </c>
      <c r="AT672" s="209" t="s">
        <v>114</v>
      </c>
      <c r="AU672" s="209" t="s">
        <v>80</v>
      </c>
      <c r="AY672" s="19" t="s">
        <v>113</v>
      </c>
      <c r="BE672" s="210">
        <f>IF(N672="základní",J672,0)</f>
        <v>0</v>
      </c>
      <c r="BF672" s="210">
        <f>IF(N672="snížená",J672,0)</f>
        <v>0</v>
      </c>
      <c r="BG672" s="210">
        <f>IF(N672="zákl. přenesená",J672,0)</f>
        <v>0</v>
      </c>
      <c r="BH672" s="210">
        <f>IF(N672="sníž. přenesená",J672,0)</f>
        <v>0</v>
      </c>
      <c r="BI672" s="210">
        <f>IF(N672="nulová",J672,0)</f>
        <v>0</v>
      </c>
      <c r="BJ672" s="19" t="s">
        <v>80</v>
      </c>
      <c r="BK672" s="210">
        <f>ROUND(I672*H672,2)</f>
        <v>0</v>
      </c>
      <c r="BL672" s="19" t="s">
        <v>119</v>
      </c>
      <c r="BM672" s="209" t="s">
        <v>678</v>
      </c>
    </row>
    <row r="673" s="2" customFormat="1" ht="49.05" customHeight="1">
      <c r="A673" s="40"/>
      <c r="B673" s="41"/>
      <c r="C673" s="198" t="s">
        <v>679</v>
      </c>
      <c r="D673" s="198" t="s">
        <v>114</v>
      </c>
      <c r="E673" s="199" t="s">
        <v>680</v>
      </c>
      <c r="F673" s="200" t="s">
        <v>681</v>
      </c>
      <c r="G673" s="201" t="s">
        <v>117</v>
      </c>
      <c r="H673" s="202">
        <v>15</v>
      </c>
      <c r="I673" s="203"/>
      <c r="J673" s="204">
        <f>ROUND(I673*H673,2)</f>
        <v>0</v>
      </c>
      <c r="K673" s="200" t="s">
        <v>118</v>
      </c>
      <c r="L673" s="46"/>
      <c r="M673" s="205" t="s">
        <v>21</v>
      </c>
      <c r="N673" s="206" t="s">
        <v>43</v>
      </c>
      <c r="O673" s="86"/>
      <c r="P673" s="207">
        <f>O673*H673</f>
        <v>0</v>
      </c>
      <c r="Q673" s="207">
        <v>0</v>
      </c>
      <c r="R673" s="207">
        <f>Q673*H673</f>
        <v>0</v>
      </c>
      <c r="S673" s="207">
        <v>0</v>
      </c>
      <c r="T673" s="208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09" t="s">
        <v>119</v>
      </c>
      <c r="AT673" s="209" t="s">
        <v>114</v>
      </c>
      <c r="AU673" s="209" t="s">
        <v>80</v>
      </c>
      <c r="AY673" s="19" t="s">
        <v>113</v>
      </c>
      <c r="BE673" s="210">
        <f>IF(N673="základní",J673,0)</f>
        <v>0</v>
      </c>
      <c r="BF673" s="210">
        <f>IF(N673="snížená",J673,0)</f>
        <v>0</v>
      </c>
      <c r="BG673" s="210">
        <f>IF(N673="zákl. přenesená",J673,0)</f>
        <v>0</v>
      </c>
      <c r="BH673" s="210">
        <f>IF(N673="sníž. přenesená",J673,0)</f>
        <v>0</v>
      </c>
      <c r="BI673" s="210">
        <f>IF(N673="nulová",J673,0)</f>
        <v>0</v>
      </c>
      <c r="BJ673" s="19" t="s">
        <v>80</v>
      </c>
      <c r="BK673" s="210">
        <f>ROUND(I673*H673,2)</f>
        <v>0</v>
      </c>
      <c r="BL673" s="19" t="s">
        <v>119</v>
      </c>
      <c r="BM673" s="209" t="s">
        <v>682</v>
      </c>
    </row>
    <row r="674" s="2" customFormat="1" ht="16.5" customHeight="1">
      <c r="A674" s="40"/>
      <c r="B674" s="41"/>
      <c r="C674" s="198" t="s">
        <v>683</v>
      </c>
      <c r="D674" s="198" t="s">
        <v>114</v>
      </c>
      <c r="E674" s="199" t="s">
        <v>684</v>
      </c>
      <c r="F674" s="200" t="s">
        <v>685</v>
      </c>
      <c r="G674" s="201" t="s">
        <v>117</v>
      </c>
      <c r="H674" s="202">
        <v>45</v>
      </c>
      <c r="I674" s="203"/>
      <c r="J674" s="204">
        <f>ROUND(I674*H674,2)</f>
        <v>0</v>
      </c>
      <c r="K674" s="200" t="s">
        <v>118</v>
      </c>
      <c r="L674" s="46"/>
      <c r="M674" s="205" t="s">
        <v>21</v>
      </c>
      <c r="N674" s="206" t="s">
        <v>43</v>
      </c>
      <c r="O674" s="86"/>
      <c r="P674" s="207">
        <f>O674*H674</f>
        <v>0</v>
      </c>
      <c r="Q674" s="207">
        <v>0</v>
      </c>
      <c r="R674" s="207">
        <f>Q674*H674</f>
        <v>0</v>
      </c>
      <c r="S674" s="207">
        <v>0</v>
      </c>
      <c r="T674" s="208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09" t="s">
        <v>119</v>
      </c>
      <c r="AT674" s="209" t="s">
        <v>114</v>
      </c>
      <c r="AU674" s="209" t="s">
        <v>80</v>
      </c>
      <c r="AY674" s="19" t="s">
        <v>113</v>
      </c>
      <c r="BE674" s="210">
        <f>IF(N674="základní",J674,0)</f>
        <v>0</v>
      </c>
      <c r="BF674" s="210">
        <f>IF(N674="snížená",J674,0)</f>
        <v>0</v>
      </c>
      <c r="BG674" s="210">
        <f>IF(N674="zákl. přenesená",J674,0)</f>
        <v>0</v>
      </c>
      <c r="BH674" s="210">
        <f>IF(N674="sníž. přenesená",J674,0)</f>
        <v>0</v>
      </c>
      <c r="BI674" s="210">
        <f>IF(N674="nulová",J674,0)</f>
        <v>0</v>
      </c>
      <c r="BJ674" s="19" t="s">
        <v>80</v>
      </c>
      <c r="BK674" s="210">
        <f>ROUND(I674*H674,2)</f>
        <v>0</v>
      </c>
      <c r="BL674" s="19" t="s">
        <v>119</v>
      </c>
      <c r="BM674" s="209" t="s">
        <v>686</v>
      </c>
    </row>
    <row r="675" s="2" customFormat="1" ht="128.55" customHeight="1">
      <c r="A675" s="40"/>
      <c r="B675" s="41"/>
      <c r="C675" s="198" t="s">
        <v>687</v>
      </c>
      <c r="D675" s="198" t="s">
        <v>114</v>
      </c>
      <c r="E675" s="199" t="s">
        <v>688</v>
      </c>
      <c r="F675" s="200" t="s">
        <v>689</v>
      </c>
      <c r="G675" s="201" t="s">
        <v>117</v>
      </c>
      <c r="H675" s="202">
        <v>45</v>
      </c>
      <c r="I675" s="203"/>
      <c r="J675" s="204">
        <f>ROUND(I675*H675,2)</f>
        <v>0</v>
      </c>
      <c r="K675" s="200" t="s">
        <v>118</v>
      </c>
      <c r="L675" s="46"/>
      <c r="M675" s="205" t="s">
        <v>21</v>
      </c>
      <c r="N675" s="206" t="s">
        <v>43</v>
      </c>
      <c r="O675" s="86"/>
      <c r="P675" s="207">
        <f>O675*H675</f>
        <v>0</v>
      </c>
      <c r="Q675" s="207">
        <v>0</v>
      </c>
      <c r="R675" s="207">
        <f>Q675*H675</f>
        <v>0</v>
      </c>
      <c r="S675" s="207">
        <v>0</v>
      </c>
      <c r="T675" s="208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09" t="s">
        <v>119</v>
      </c>
      <c r="AT675" s="209" t="s">
        <v>114</v>
      </c>
      <c r="AU675" s="209" t="s">
        <v>80</v>
      </c>
      <c r="AY675" s="19" t="s">
        <v>113</v>
      </c>
      <c r="BE675" s="210">
        <f>IF(N675="základní",J675,0)</f>
        <v>0</v>
      </c>
      <c r="BF675" s="210">
        <f>IF(N675="snížená",J675,0)</f>
        <v>0</v>
      </c>
      <c r="BG675" s="210">
        <f>IF(N675="zákl. přenesená",J675,0)</f>
        <v>0</v>
      </c>
      <c r="BH675" s="210">
        <f>IF(N675="sníž. přenesená",J675,0)</f>
        <v>0</v>
      </c>
      <c r="BI675" s="210">
        <f>IF(N675="nulová",J675,0)</f>
        <v>0</v>
      </c>
      <c r="BJ675" s="19" t="s">
        <v>80</v>
      </c>
      <c r="BK675" s="210">
        <f>ROUND(I675*H675,2)</f>
        <v>0</v>
      </c>
      <c r="BL675" s="19" t="s">
        <v>119</v>
      </c>
      <c r="BM675" s="209" t="s">
        <v>690</v>
      </c>
    </row>
    <row r="676" s="2" customFormat="1" ht="49.05" customHeight="1">
      <c r="A676" s="40"/>
      <c r="B676" s="41"/>
      <c r="C676" s="198" t="s">
        <v>691</v>
      </c>
      <c r="D676" s="198" t="s">
        <v>114</v>
      </c>
      <c r="E676" s="199" t="s">
        <v>692</v>
      </c>
      <c r="F676" s="200" t="s">
        <v>693</v>
      </c>
      <c r="G676" s="201" t="s">
        <v>117</v>
      </c>
      <c r="H676" s="202">
        <v>45</v>
      </c>
      <c r="I676" s="203"/>
      <c r="J676" s="204">
        <f>ROUND(I676*H676,2)</f>
        <v>0</v>
      </c>
      <c r="K676" s="200" t="s">
        <v>118</v>
      </c>
      <c r="L676" s="46"/>
      <c r="M676" s="205" t="s">
        <v>21</v>
      </c>
      <c r="N676" s="206" t="s">
        <v>43</v>
      </c>
      <c r="O676" s="86"/>
      <c r="P676" s="207">
        <f>O676*H676</f>
        <v>0</v>
      </c>
      <c r="Q676" s="207">
        <v>0</v>
      </c>
      <c r="R676" s="207">
        <f>Q676*H676</f>
        <v>0</v>
      </c>
      <c r="S676" s="207">
        <v>0</v>
      </c>
      <c r="T676" s="208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09" t="s">
        <v>119</v>
      </c>
      <c r="AT676" s="209" t="s">
        <v>114</v>
      </c>
      <c r="AU676" s="209" t="s">
        <v>80</v>
      </c>
      <c r="AY676" s="19" t="s">
        <v>113</v>
      </c>
      <c r="BE676" s="210">
        <f>IF(N676="základní",J676,0)</f>
        <v>0</v>
      </c>
      <c r="BF676" s="210">
        <f>IF(N676="snížená",J676,0)</f>
        <v>0</v>
      </c>
      <c r="BG676" s="210">
        <f>IF(N676="zákl. přenesená",J676,0)</f>
        <v>0</v>
      </c>
      <c r="BH676" s="210">
        <f>IF(N676="sníž. přenesená",J676,0)</f>
        <v>0</v>
      </c>
      <c r="BI676" s="210">
        <f>IF(N676="nulová",J676,0)</f>
        <v>0</v>
      </c>
      <c r="BJ676" s="19" t="s">
        <v>80</v>
      </c>
      <c r="BK676" s="210">
        <f>ROUND(I676*H676,2)</f>
        <v>0</v>
      </c>
      <c r="BL676" s="19" t="s">
        <v>119</v>
      </c>
      <c r="BM676" s="209" t="s">
        <v>694</v>
      </c>
    </row>
    <row r="677" s="2" customFormat="1" ht="37.8" customHeight="1">
      <c r="A677" s="40"/>
      <c r="B677" s="41"/>
      <c r="C677" s="198" t="s">
        <v>695</v>
      </c>
      <c r="D677" s="198" t="s">
        <v>114</v>
      </c>
      <c r="E677" s="199" t="s">
        <v>696</v>
      </c>
      <c r="F677" s="200" t="s">
        <v>697</v>
      </c>
      <c r="G677" s="201" t="s">
        <v>117</v>
      </c>
      <c r="H677" s="202">
        <v>15</v>
      </c>
      <c r="I677" s="203"/>
      <c r="J677" s="204">
        <f>ROUND(I677*H677,2)</f>
        <v>0</v>
      </c>
      <c r="K677" s="200" t="s">
        <v>118</v>
      </c>
      <c r="L677" s="46"/>
      <c r="M677" s="205" t="s">
        <v>21</v>
      </c>
      <c r="N677" s="206" t="s">
        <v>43</v>
      </c>
      <c r="O677" s="86"/>
      <c r="P677" s="207">
        <f>O677*H677</f>
        <v>0</v>
      </c>
      <c r="Q677" s="207">
        <v>0</v>
      </c>
      <c r="R677" s="207">
        <f>Q677*H677</f>
        <v>0</v>
      </c>
      <c r="S677" s="207">
        <v>0</v>
      </c>
      <c r="T677" s="208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09" t="s">
        <v>119</v>
      </c>
      <c r="AT677" s="209" t="s">
        <v>114</v>
      </c>
      <c r="AU677" s="209" t="s">
        <v>80</v>
      </c>
      <c r="AY677" s="19" t="s">
        <v>113</v>
      </c>
      <c r="BE677" s="210">
        <f>IF(N677="základní",J677,0)</f>
        <v>0</v>
      </c>
      <c r="BF677" s="210">
        <f>IF(N677="snížená",J677,0)</f>
        <v>0</v>
      </c>
      <c r="BG677" s="210">
        <f>IF(N677="zákl. přenesená",J677,0)</f>
        <v>0</v>
      </c>
      <c r="BH677" s="210">
        <f>IF(N677="sníž. přenesená",J677,0)</f>
        <v>0</v>
      </c>
      <c r="BI677" s="210">
        <f>IF(N677="nulová",J677,0)</f>
        <v>0</v>
      </c>
      <c r="BJ677" s="19" t="s">
        <v>80</v>
      </c>
      <c r="BK677" s="210">
        <f>ROUND(I677*H677,2)</f>
        <v>0</v>
      </c>
      <c r="BL677" s="19" t="s">
        <v>119</v>
      </c>
      <c r="BM677" s="209" t="s">
        <v>698</v>
      </c>
    </row>
    <row r="678" s="2" customFormat="1" ht="78" customHeight="1">
      <c r="A678" s="40"/>
      <c r="B678" s="41"/>
      <c r="C678" s="198" t="s">
        <v>699</v>
      </c>
      <c r="D678" s="198" t="s">
        <v>114</v>
      </c>
      <c r="E678" s="199" t="s">
        <v>700</v>
      </c>
      <c r="F678" s="200" t="s">
        <v>701</v>
      </c>
      <c r="G678" s="201" t="s">
        <v>117</v>
      </c>
      <c r="H678" s="202">
        <v>15</v>
      </c>
      <c r="I678" s="203"/>
      <c r="J678" s="204">
        <f>ROUND(I678*H678,2)</f>
        <v>0</v>
      </c>
      <c r="K678" s="200" t="s">
        <v>118</v>
      </c>
      <c r="L678" s="46"/>
      <c r="M678" s="205" t="s">
        <v>21</v>
      </c>
      <c r="N678" s="206" t="s">
        <v>43</v>
      </c>
      <c r="O678" s="86"/>
      <c r="P678" s="207">
        <f>O678*H678</f>
        <v>0</v>
      </c>
      <c r="Q678" s="207">
        <v>0</v>
      </c>
      <c r="R678" s="207">
        <f>Q678*H678</f>
        <v>0</v>
      </c>
      <c r="S678" s="207">
        <v>0</v>
      </c>
      <c r="T678" s="208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09" t="s">
        <v>119</v>
      </c>
      <c r="AT678" s="209" t="s">
        <v>114</v>
      </c>
      <c r="AU678" s="209" t="s">
        <v>80</v>
      </c>
      <c r="AY678" s="19" t="s">
        <v>113</v>
      </c>
      <c r="BE678" s="210">
        <f>IF(N678="základní",J678,0)</f>
        <v>0</v>
      </c>
      <c r="BF678" s="210">
        <f>IF(N678="snížená",J678,0)</f>
        <v>0</v>
      </c>
      <c r="BG678" s="210">
        <f>IF(N678="zákl. přenesená",J678,0)</f>
        <v>0</v>
      </c>
      <c r="BH678" s="210">
        <f>IF(N678="sníž. přenesená",J678,0)</f>
        <v>0</v>
      </c>
      <c r="BI678" s="210">
        <f>IF(N678="nulová",J678,0)</f>
        <v>0</v>
      </c>
      <c r="BJ678" s="19" t="s">
        <v>80</v>
      </c>
      <c r="BK678" s="210">
        <f>ROUND(I678*H678,2)</f>
        <v>0</v>
      </c>
      <c r="BL678" s="19" t="s">
        <v>119</v>
      </c>
      <c r="BM678" s="209" t="s">
        <v>702</v>
      </c>
    </row>
    <row r="679" s="2" customFormat="1" ht="33" customHeight="1">
      <c r="A679" s="40"/>
      <c r="B679" s="41"/>
      <c r="C679" s="244" t="s">
        <v>703</v>
      </c>
      <c r="D679" s="244" t="s">
        <v>133</v>
      </c>
      <c r="E679" s="245" t="s">
        <v>704</v>
      </c>
      <c r="F679" s="246" t="s">
        <v>705</v>
      </c>
      <c r="G679" s="247" t="s">
        <v>117</v>
      </c>
      <c r="H679" s="248">
        <v>45</v>
      </c>
      <c r="I679" s="249"/>
      <c r="J679" s="250">
        <f>ROUND(I679*H679,2)</f>
        <v>0</v>
      </c>
      <c r="K679" s="246" t="s">
        <v>118</v>
      </c>
      <c r="L679" s="251"/>
      <c r="M679" s="252" t="s">
        <v>21</v>
      </c>
      <c r="N679" s="253" t="s">
        <v>43</v>
      </c>
      <c r="O679" s="86"/>
      <c r="P679" s="207">
        <f>O679*H679</f>
        <v>0</v>
      </c>
      <c r="Q679" s="207">
        <v>0</v>
      </c>
      <c r="R679" s="207">
        <f>Q679*H679</f>
        <v>0</v>
      </c>
      <c r="S679" s="207">
        <v>0</v>
      </c>
      <c r="T679" s="208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09" t="s">
        <v>136</v>
      </c>
      <c r="AT679" s="209" t="s">
        <v>133</v>
      </c>
      <c r="AU679" s="209" t="s">
        <v>80</v>
      </c>
      <c r="AY679" s="19" t="s">
        <v>113</v>
      </c>
      <c r="BE679" s="210">
        <f>IF(N679="základní",J679,0)</f>
        <v>0</v>
      </c>
      <c r="BF679" s="210">
        <f>IF(N679="snížená",J679,0)</f>
        <v>0</v>
      </c>
      <c r="BG679" s="210">
        <f>IF(N679="zákl. přenesená",J679,0)</f>
        <v>0</v>
      </c>
      <c r="BH679" s="210">
        <f>IF(N679="sníž. přenesená",J679,0)</f>
        <v>0</v>
      </c>
      <c r="BI679" s="210">
        <f>IF(N679="nulová",J679,0)</f>
        <v>0</v>
      </c>
      <c r="BJ679" s="19" t="s">
        <v>80</v>
      </c>
      <c r="BK679" s="210">
        <f>ROUND(I679*H679,2)</f>
        <v>0</v>
      </c>
      <c r="BL679" s="19" t="s">
        <v>136</v>
      </c>
      <c r="BM679" s="209" t="s">
        <v>706</v>
      </c>
    </row>
    <row r="680" s="2" customFormat="1" ht="24.15" customHeight="1">
      <c r="A680" s="40"/>
      <c r="B680" s="41"/>
      <c r="C680" s="198" t="s">
        <v>707</v>
      </c>
      <c r="D680" s="198" t="s">
        <v>114</v>
      </c>
      <c r="E680" s="199" t="s">
        <v>708</v>
      </c>
      <c r="F680" s="200" t="s">
        <v>709</v>
      </c>
      <c r="G680" s="201" t="s">
        <v>117</v>
      </c>
      <c r="H680" s="202">
        <v>15</v>
      </c>
      <c r="I680" s="203"/>
      <c r="J680" s="204">
        <f>ROUND(I680*H680,2)</f>
        <v>0</v>
      </c>
      <c r="K680" s="200" t="s">
        <v>118</v>
      </c>
      <c r="L680" s="46"/>
      <c r="M680" s="205" t="s">
        <v>21</v>
      </c>
      <c r="N680" s="206" t="s">
        <v>43</v>
      </c>
      <c r="O680" s="86"/>
      <c r="P680" s="207">
        <f>O680*H680</f>
        <v>0</v>
      </c>
      <c r="Q680" s="207">
        <v>0</v>
      </c>
      <c r="R680" s="207">
        <f>Q680*H680</f>
        <v>0</v>
      </c>
      <c r="S680" s="207">
        <v>0</v>
      </c>
      <c r="T680" s="208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09" t="s">
        <v>119</v>
      </c>
      <c r="AT680" s="209" t="s">
        <v>114</v>
      </c>
      <c r="AU680" s="209" t="s">
        <v>80</v>
      </c>
      <c r="AY680" s="19" t="s">
        <v>113</v>
      </c>
      <c r="BE680" s="210">
        <f>IF(N680="základní",J680,0)</f>
        <v>0</v>
      </c>
      <c r="BF680" s="210">
        <f>IF(N680="snížená",J680,0)</f>
        <v>0</v>
      </c>
      <c r="BG680" s="210">
        <f>IF(N680="zákl. přenesená",J680,0)</f>
        <v>0</v>
      </c>
      <c r="BH680" s="210">
        <f>IF(N680="sníž. přenesená",J680,0)</f>
        <v>0</v>
      </c>
      <c r="BI680" s="210">
        <f>IF(N680="nulová",J680,0)</f>
        <v>0</v>
      </c>
      <c r="BJ680" s="19" t="s">
        <v>80</v>
      </c>
      <c r="BK680" s="210">
        <f>ROUND(I680*H680,2)</f>
        <v>0</v>
      </c>
      <c r="BL680" s="19" t="s">
        <v>119</v>
      </c>
      <c r="BM680" s="209" t="s">
        <v>710</v>
      </c>
    </row>
    <row r="681" s="2" customFormat="1" ht="78" customHeight="1">
      <c r="A681" s="40"/>
      <c r="B681" s="41"/>
      <c r="C681" s="198" t="s">
        <v>711</v>
      </c>
      <c r="D681" s="198" t="s">
        <v>114</v>
      </c>
      <c r="E681" s="199" t="s">
        <v>712</v>
      </c>
      <c r="F681" s="200" t="s">
        <v>713</v>
      </c>
      <c r="G681" s="201" t="s">
        <v>117</v>
      </c>
      <c r="H681" s="202">
        <v>15</v>
      </c>
      <c r="I681" s="203"/>
      <c r="J681" s="204">
        <f>ROUND(I681*H681,2)</f>
        <v>0</v>
      </c>
      <c r="K681" s="200" t="s">
        <v>118</v>
      </c>
      <c r="L681" s="46"/>
      <c r="M681" s="205" t="s">
        <v>21</v>
      </c>
      <c r="N681" s="206" t="s">
        <v>43</v>
      </c>
      <c r="O681" s="86"/>
      <c r="P681" s="207">
        <f>O681*H681</f>
        <v>0</v>
      </c>
      <c r="Q681" s="207">
        <v>0</v>
      </c>
      <c r="R681" s="207">
        <f>Q681*H681</f>
        <v>0</v>
      </c>
      <c r="S681" s="207">
        <v>0</v>
      </c>
      <c r="T681" s="208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09" t="s">
        <v>119</v>
      </c>
      <c r="AT681" s="209" t="s">
        <v>114</v>
      </c>
      <c r="AU681" s="209" t="s">
        <v>80</v>
      </c>
      <c r="AY681" s="19" t="s">
        <v>113</v>
      </c>
      <c r="BE681" s="210">
        <f>IF(N681="základní",J681,0)</f>
        <v>0</v>
      </c>
      <c r="BF681" s="210">
        <f>IF(N681="snížená",J681,0)</f>
        <v>0</v>
      </c>
      <c r="BG681" s="210">
        <f>IF(N681="zákl. přenesená",J681,0)</f>
        <v>0</v>
      </c>
      <c r="BH681" s="210">
        <f>IF(N681="sníž. přenesená",J681,0)</f>
        <v>0</v>
      </c>
      <c r="BI681" s="210">
        <f>IF(N681="nulová",J681,0)</f>
        <v>0</v>
      </c>
      <c r="BJ681" s="19" t="s">
        <v>80</v>
      </c>
      <c r="BK681" s="210">
        <f>ROUND(I681*H681,2)</f>
        <v>0</v>
      </c>
      <c r="BL681" s="19" t="s">
        <v>119</v>
      </c>
      <c r="BM681" s="209" t="s">
        <v>714</v>
      </c>
    </row>
    <row r="682" s="2" customFormat="1" ht="24.15" customHeight="1">
      <c r="A682" s="40"/>
      <c r="B682" s="41"/>
      <c r="C682" s="244" t="s">
        <v>715</v>
      </c>
      <c r="D682" s="244" t="s">
        <v>133</v>
      </c>
      <c r="E682" s="245" t="s">
        <v>716</v>
      </c>
      <c r="F682" s="246" t="s">
        <v>717</v>
      </c>
      <c r="G682" s="247" t="s">
        <v>117</v>
      </c>
      <c r="H682" s="248">
        <v>1</v>
      </c>
      <c r="I682" s="249"/>
      <c r="J682" s="250">
        <f>ROUND(I682*H682,2)</f>
        <v>0</v>
      </c>
      <c r="K682" s="246" t="s">
        <v>118</v>
      </c>
      <c r="L682" s="251"/>
      <c r="M682" s="252" t="s">
        <v>21</v>
      </c>
      <c r="N682" s="253" t="s">
        <v>43</v>
      </c>
      <c r="O682" s="86"/>
      <c r="P682" s="207">
        <f>O682*H682</f>
        <v>0</v>
      </c>
      <c r="Q682" s="207">
        <v>0</v>
      </c>
      <c r="R682" s="207">
        <f>Q682*H682</f>
        <v>0</v>
      </c>
      <c r="S682" s="207">
        <v>0</v>
      </c>
      <c r="T682" s="208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09" t="s">
        <v>136</v>
      </c>
      <c r="AT682" s="209" t="s">
        <v>133</v>
      </c>
      <c r="AU682" s="209" t="s">
        <v>80</v>
      </c>
      <c r="AY682" s="19" t="s">
        <v>113</v>
      </c>
      <c r="BE682" s="210">
        <f>IF(N682="základní",J682,0)</f>
        <v>0</v>
      </c>
      <c r="BF682" s="210">
        <f>IF(N682="snížená",J682,0)</f>
        <v>0</v>
      </c>
      <c r="BG682" s="210">
        <f>IF(N682="zákl. přenesená",J682,0)</f>
        <v>0</v>
      </c>
      <c r="BH682" s="210">
        <f>IF(N682="sníž. přenesená",J682,0)</f>
        <v>0</v>
      </c>
      <c r="BI682" s="210">
        <f>IF(N682="nulová",J682,0)</f>
        <v>0</v>
      </c>
      <c r="BJ682" s="19" t="s">
        <v>80</v>
      </c>
      <c r="BK682" s="210">
        <f>ROUND(I682*H682,2)</f>
        <v>0</v>
      </c>
      <c r="BL682" s="19" t="s">
        <v>136</v>
      </c>
      <c r="BM682" s="209" t="s">
        <v>718</v>
      </c>
    </row>
    <row r="683" s="2" customFormat="1" ht="33" customHeight="1">
      <c r="A683" s="40"/>
      <c r="B683" s="41"/>
      <c r="C683" s="244" t="s">
        <v>719</v>
      </c>
      <c r="D683" s="244" t="s">
        <v>133</v>
      </c>
      <c r="E683" s="245" t="s">
        <v>720</v>
      </c>
      <c r="F683" s="246" t="s">
        <v>721</v>
      </c>
      <c r="G683" s="247" t="s">
        <v>117</v>
      </c>
      <c r="H683" s="248">
        <v>1</v>
      </c>
      <c r="I683" s="249"/>
      <c r="J683" s="250">
        <f>ROUND(I683*H683,2)</f>
        <v>0</v>
      </c>
      <c r="K683" s="246" t="s">
        <v>118</v>
      </c>
      <c r="L683" s="251"/>
      <c r="M683" s="252" t="s">
        <v>21</v>
      </c>
      <c r="N683" s="253" t="s">
        <v>43</v>
      </c>
      <c r="O683" s="86"/>
      <c r="P683" s="207">
        <f>O683*H683</f>
        <v>0</v>
      </c>
      <c r="Q683" s="207">
        <v>0</v>
      </c>
      <c r="R683" s="207">
        <f>Q683*H683</f>
        <v>0</v>
      </c>
      <c r="S683" s="207">
        <v>0</v>
      </c>
      <c r="T683" s="208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09" t="s">
        <v>136</v>
      </c>
      <c r="AT683" s="209" t="s">
        <v>133</v>
      </c>
      <c r="AU683" s="209" t="s">
        <v>80</v>
      </c>
      <c r="AY683" s="19" t="s">
        <v>113</v>
      </c>
      <c r="BE683" s="210">
        <f>IF(N683="základní",J683,0)</f>
        <v>0</v>
      </c>
      <c r="BF683" s="210">
        <f>IF(N683="snížená",J683,0)</f>
        <v>0</v>
      </c>
      <c r="BG683" s="210">
        <f>IF(N683="zákl. přenesená",J683,0)</f>
        <v>0</v>
      </c>
      <c r="BH683" s="210">
        <f>IF(N683="sníž. přenesená",J683,0)</f>
        <v>0</v>
      </c>
      <c r="BI683" s="210">
        <f>IF(N683="nulová",J683,0)</f>
        <v>0</v>
      </c>
      <c r="BJ683" s="19" t="s">
        <v>80</v>
      </c>
      <c r="BK683" s="210">
        <f>ROUND(I683*H683,2)</f>
        <v>0</v>
      </c>
      <c r="BL683" s="19" t="s">
        <v>136</v>
      </c>
      <c r="BM683" s="209" t="s">
        <v>722</v>
      </c>
    </row>
    <row r="684" s="2" customFormat="1" ht="37.8" customHeight="1">
      <c r="A684" s="40"/>
      <c r="B684" s="41"/>
      <c r="C684" s="244" t="s">
        <v>723</v>
      </c>
      <c r="D684" s="244" t="s">
        <v>133</v>
      </c>
      <c r="E684" s="245" t="s">
        <v>724</v>
      </c>
      <c r="F684" s="246" t="s">
        <v>725</v>
      </c>
      <c r="G684" s="247" t="s">
        <v>117</v>
      </c>
      <c r="H684" s="248">
        <v>1</v>
      </c>
      <c r="I684" s="249"/>
      <c r="J684" s="250">
        <f>ROUND(I684*H684,2)</f>
        <v>0</v>
      </c>
      <c r="K684" s="246" t="s">
        <v>118</v>
      </c>
      <c r="L684" s="251"/>
      <c r="M684" s="252" t="s">
        <v>21</v>
      </c>
      <c r="N684" s="253" t="s">
        <v>43</v>
      </c>
      <c r="O684" s="86"/>
      <c r="P684" s="207">
        <f>O684*H684</f>
        <v>0</v>
      </c>
      <c r="Q684" s="207">
        <v>0</v>
      </c>
      <c r="R684" s="207">
        <f>Q684*H684</f>
        <v>0</v>
      </c>
      <c r="S684" s="207">
        <v>0</v>
      </c>
      <c r="T684" s="208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09" t="s">
        <v>136</v>
      </c>
      <c r="AT684" s="209" t="s">
        <v>133</v>
      </c>
      <c r="AU684" s="209" t="s">
        <v>80</v>
      </c>
      <c r="AY684" s="19" t="s">
        <v>113</v>
      </c>
      <c r="BE684" s="210">
        <f>IF(N684="základní",J684,0)</f>
        <v>0</v>
      </c>
      <c r="BF684" s="210">
        <f>IF(N684="snížená",J684,0)</f>
        <v>0</v>
      </c>
      <c r="BG684" s="210">
        <f>IF(N684="zákl. přenesená",J684,0)</f>
        <v>0</v>
      </c>
      <c r="BH684" s="210">
        <f>IF(N684="sníž. přenesená",J684,0)</f>
        <v>0</v>
      </c>
      <c r="BI684" s="210">
        <f>IF(N684="nulová",J684,0)</f>
        <v>0</v>
      </c>
      <c r="BJ684" s="19" t="s">
        <v>80</v>
      </c>
      <c r="BK684" s="210">
        <f>ROUND(I684*H684,2)</f>
        <v>0</v>
      </c>
      <c r="BL684" s="19" t="s">
        <v>136</v>
      </c>
      <c r="BM684" s="209" t="s">
        <v>726</v>
      </c>
    </row>
    <row r="685" s="2" customFormat="1" ht="37.8" customHeight="1">
      <c r="A685" s="40"/>
      <c r="B685" s="41"/>
      <c r="C685" s="244" t="s">
        <v>727</v>
      </c>
      <c r="D685" s="244" t="s">
        <v>133</v>
      </c>
      <c r="E685" s="245" t="s">
        <v>728</v>
      </c>
      <c r="F685" s="246" t="s">
        <v>729</v>
      </c>
      <c r="G685" s="247" t="s">
        <v>117</v>
      </c>
      <c r="H685" s="248">
        <v>1</v>
      </c>
      <c r="I685" s="249"/>
      <c r="J685" s="250">
        <f>ROUND(I685*H685,2)</f>
        <v>0</v>
      </c>
      <c r="K685" s="246" t="s">
        <v>118</v>
      </c>
      <c r="L685" s="251"/>
      <c r="M685" s="252" t="s">
        <v>21</v>
      </c>
      <c r="N685" s="253" t="s">
        <v>43</v>
      </c>
      <c r="O685" s="86"/>
      <c r="P685" s="207">
        <f>O685*H685</f>
        <v>0</v>
      </c>
      <c r="Q685" s="207">
        <v>0</v>
      </c>
      <c r="R685" s="207">
        <f>Q685*H685</f>
        <v>0</v>
      </c>
      <c r="S685" s="207">
        <v>0</v>
      </c>
      <c r="T685" s="208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09" t="s">
        <v>136</v>
      </c>
      <c r="AT685" s="209" t="s">
        <v>133</v>
      </c>
      <c r="AU685" s="209" t="s">
        <v>80</v>
      </c>
      <c r="AY685" s="19" t="s">
        <v>113</v>
      </c>
      <c r="BE685" s="210">
        <f>IF(N685="základní",J685,0)</f>
        <v>0</v>
      </c>
      <c r="BF685" s="210">
        <f>IF(N685="snížená",J685,0)</f>
        <v>0</v>
      </c>
      <c r="BG685" s="210">
        <f>IF(N685="zákl. přenesená",J685,0)</f>
        <v>0</v>
      </c>
      <c r="BH685" s="210">
        <f>IF(N685="sníž. přenesená",J685,0)</f>
        <v>0</v>
      </c>
      <c r="BI685" s="210">
        <f>IF(N685="nulová",J685,0)</f>
        <v>0</v>
      </c>
      <c r="BJ685" s="19" t="s">
        <v>80</v>
      </c>
      <c r="BK685" s="210">
        <f>ROUND(I685*H685,2)</f>
        <v>0</v>
      </c>
      <c r="BL685" s="19" t="s">
        <v>136</v>
      </c>
      <c r="BM685" s="209" t="s">
        <v>730</v>
      </c>
    </row>
    <row r="686" s="2" customFormat="1" ht="37.8" customHeight="1">
      <c r="A686" s="40"/>
      <c r="B686" s="41"/>
      <c r="C686" s="244" t="s">
        <v>731</v>
      </c>
      <c r="D686" s="244" t="s">
        <v>133</v>
      </c>
      <c r="E686" s="245" t="s">
        <v>732</v>
      </c>
      <c r="F686" s="246" t="s">
        <v>733</v>
      </c>
      <c r="G686" s="247" t="s">
        <v>117</v>
      </c>
      <c r="H686" s="248">
        <v>1</v>
      </c>
      <c r="I686" s="249"/>
      <c r="J686" s="250">
        <f>ROUND(I686*H686,2)</f>
        <v>0</v>
      </c>
      <c r="K686" s="246" t="s">
        <v>118</v>
      </c>
      <c r="L686" s="251"/>
      <c r="M686" s="252" t="s">
        <v>21</v>
      </c>
      <c r="N686" s="253" t="s">
        <v>43</v>
      </c>
      <c r="O686" s="86"/>
      <c r="P686" s="207">
        <f>O686*H686</f>
        <v>0</v>
      </c>
      <c r="Q686" s="207">
        <v>0</v>
      </c>
      <c r="R686" s="207">
        <f>Q686*H686</f>
        <v>0</v>
      </c>
      <c r="S686" s="207">
        <v>0</v>
      </c>
      <c r="T686" s="208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09" t="s">
        <v>136</v>
      </c>
      <c r="AT686" s="209" t="s">
        <v>133</v>
      </c>
      <c r="AU686" s="209" t="s">
        <v>80</v>
      </c>
      <c r="AY686" s="19" t="s">
        <v>113</v>
      </c>
      <c r="BE686" s="210">
        <f>IF(N686="základní",J686,0)</f>
        <v>0</v>
      </c>
      <c r="BF686" s="210">
        <f>IF(N686="snížená",J686,0)</f>
        <v>0</v>
      </c>
      <c r="BG686" s="210">
        <f>IF(N686="zákl. přenesená",J686,0)</f>
        <v>0</v>
      </c>
      <c r="BH686" s="210">
        <f>IF(N686="sníž. přenesená",J686,0)</f>
        <v>0</v>
      </c>
      <c r="BI686" s="210">
        <f>IF(N686="nulová",J686,0)</f>
        <v>0</v>
      </c>
      <c r="BJ686" s="19" t="s">
        <v>80</v>
      </c>
      <c r="BK686" s="210">
        <f>ROUND(I686*H686,2)</f>
        <v>0</v>
      </c>
      <c r="BL686" s="19" t="s">
        <v>136</v>
      </c>
      <c r="BM686" s="209" t="s">
        <v>734</v>
      </c>
    </row>
    <row r="687" s="2" customFormat="1" ht="37.8" customHeight="1">
      <c r="A687" s="40"/>
      <c r="B687" s="41"/>
      <c r="C687" s="244" t="s">
        <v>735</v>
      </c>
      <c r="D687" s="244" t="s">
        <v>133</v>
      </c>
      <c r="E687" s="245" t="s">
        <v>736</v>
      </c>
      <c r="F687" s="246" t="s">
        <v>737</v>
      </c>
      <c r="G687" s="247" t="s">
        <v>117</v>
      </c>
      <c r="H687" s="248">
        <v>1</v>
      </c>
      <c r="I687" s="249"/>
      <c r="J687" s="250">
        <f>ROUND(I687*H687,2)</f>
        <v>0</v>
      </c>
      <c r="K687" s="246" t="s">
        <v>118</v>
      </c>
      <c r="L687" s="251"/>
      <c r="M687" s="252" t="s">
        <v>21</v>
      </c>
      <c r="N687" s="253" t="s">
        <v>43</v>
      </c>
      <c r="O687" s="86"/>
      <c r="P687" s="207">
        <f>O687*H687</f>
        <v>0</v>
      </c>
      <c r="Q687" s="207">
        <v>0</v>
      </c>
      <c r="R687" s="207">
        <f>Q687*H687</f>
        <v>0</v>
      </c>
      <c r="S687" s="207">
        <v>0</v>
      </c>
      <c r="T687" s="208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09" t="s">
        <v>136</v>
      </c>
      <c r="AT687" s="209" t="s">
        <v>133</v>
      </c>
      <c r="AU687" s="209" t="s">
        <v>80</v>
      </c>
      <c r="AY687" s="19" t="s">
        <v>113</v>
      </c>
      <c r="BE687" s="210">
        <f>IF(N687="základní",J687,0)</f>
        <v>0</v>
      </c>
      <c r="BF687" s="210">
        <f>IF(N687="snížená",J687,0)</f>
        <v>0</v>
      </c>
      <c r="BG687" s="210">
        <f>IF(N687="zákl. přenesená",J687,0)</f>
        <v>0</v>
      </c>
      <c r="BH687" s="210">
        <f>IF(N687="sníž. přenesená",J687,0)</f>
        <v>0</v>
      </c>
      <c r="BI687" s="210">
        <f>IF(N687="nulová",J687,0)</f>
        <v>0</v>
      </c>
      <c r="BJ687" s="19" t="s">
        <v>80</v>
      </c>
      <c r="BK687" s="210">
        <f>ROUND(I687*H687,2)</f>
        <v>0</v>
      </c>
      <c r="BL687" s="19" t="s">
        <v>136</v>
      </c>
      <c r="BM687" s="209" t="s">
        <v>738</v>
      </c>
    </row>
    <row r="688" s="2" customFormat="1" ht="37.8" customHeight="1">
      <c r="A688" s="40"/>
      <c r="B688" s="41"/>
      <c r="C688" s="244" t="s">
        <v>739</v>
      </c>
      <c r="D688" s="244" t="s">
        <v>133</v>
      </c>
      <c r="E688" s="245" t="s">
        <v>740</v>
      </c>
      <c r="F688" s="246" t="s">
        <v>741</v>
      </c>
      <c r="G688" s="247" t="s">
        <v>117</v>
      </c>
      <c r="H688" s="248">
        <v>1</v>
      </c>
      <c r="I688" s="249"/>
      <c r="J688" s="250">
        <f>ROUND(I688*H688,2)</f>
        <v>0</v>
      </c>
      <c r="K688" s="246" t="s">
        <v>118</v>
      </c>
      <c r="L688" s="251"/>
      <c r="M688" s="252" t="s">
        <v>21</v>
      </c>
      <c r="N688" s="253" t="s">
        <v>43</v>
      </c>
      <c r="O688" s="86"/>
      <c r="P688" s="207">
        <f>O688*H688</f>
        <v>0</v>
      </c>
      <c r="Q688" s="207">
        <v>0</v>
      </c>
      <c r="R688" s="207">
        <f>Q688*H688</f>
        <v>0</v>
      </c>
      <c r="S688" s="207">
        <v>0</v>
      </c>
      <c r="T688" s="208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09" t="s">
        <v>136</v>
      </c>
      <c r="AT688" s="209" t="s">
        <v>133</v>
      </c>
      <c r="AU688" s="209" t="s">
        <v>80</v>
      </c>
      <c r="AY688" s="19" t="s">
        <v>113</v>
      </c>
      <c r="BE688" s="210">
        <f>IF(N688="základní",J688,0)</f>
        <v>0</v>
      </c>
      <c r="BF688" s="210">
        <f>IF(N688="snížená",J688,0)</f>
        <v>0</v>
      </c>
      <c r="BG688" s="210">
        <f>IF(N688="zákl. přenesená",J688,0)</f>
        <v>0</v>
      </c>
      <c r="BH688" s="210">
        <f>IF(N688="sníž. přenesená",J688,0)</f>
        <v>0</v>
      </c>
      <c r="BI688" s="210">
        <f>IF(N688="nulová",J688,0)</f>
        <v>0</v>
      </c>
      <c r="BJ688" s="19" t="s">
        <v>80</v>
      </c>
      <c r="BK688" s="210">
        <f>ROUND(I688*H688,2)</f>
        <v>0</v>
      </c>
      <c r="BL688" s="19" t="s">
        <v>136</v>
      </c>
      <c r="BM688" s="209" t="s">
        <v>742</v>
      </c>
    </row>
    <row r="689" s="2" customFormat="1" ht="37.8" customHeight="1">
      <c r="A689" s="40"/>
      <c r="B689" s="41"/>
      <c r="C689" s="244" t="s">
        <v>743</v>
      </c>
      <c r="D689" s="244" t="s">
        <v>133</v>
      </c>
      <c r="E689" s="245" t="s">
        <v>744</v>
      </c>
      <c r="F689" s="246" t="s">
        <v>745</v>
      </c>
      <c r="G689" s="247" t="s">
        <v>117</v>
      </c>
      <c r="H689" s="248">
        <v>1</v>
      </c>
      <c r="I689" s="249"/>
      <c r="J689" s="250">
        <f>ROUND(I689*H689,2)</f>
        <v>0</v>
      </c>
      <c r="K689" s="246" t="s">
        <v>118</v>
      </c>
      <c r="L689" s="251"/>
      <c r="M689" s="252" t="s">
        <v>21</v>
      </c>
      <c r="N689" s="253" t="s">
        <v>43</v>
      </c>
      <c r="O689" s="86"/>
      <c r="P689" s="207">
        <f>O689*H689</f>
        <v>0</v>
      </c>
      <c r="Q689" s="207">
        <v>0</v>
      </c>
      <c r="R689" s="207">
        <f>Q689*H689</f>
        <v>0</v>
      </c>
      <c r="S689" s="207">
        <v>0</v>
      </c>
      <c r="T689" s="208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09" t="s">
        <v>136</v>
      </c>
      <c r="AT689" s="209" t="s">
        <v>133</v>
      </c>
      <c r="AU689" s="209" t="s">
        <v>80</v>
      </c>
      <c r="AY689" s="19" t="s">
        <v>113</v>
      </c>
      <c r="BE689" s="210">
        <f>IF(N689="základní",J689,0)</f>
        <v>0</v>
      </c>
      <c r="BF689" s="210">
        <f>IF(N689="snížená",J689,0)</f>
        <v>0</v>
      </c>
      <c r="BG689" s="210">
        <f>IF(N689="zákl. přenesená",J689,0)</f>
        <v>0</v>
      </c>
      <c r="BH689" s="210">
        <f>IF(N689="sníž. přenesená",J689,0)</f>
        <v>0</v>
      </c>
      <c r="BI689" s="210">
        <f>IF(N689="nulová",J689,0)</f>
        <v>0</v>
      </c>
      <c r="BJ689" s="19" t="s">
        <v>80</v>
      </c>
      <c r="BK689" s="210">
        <f>ROUND(I689*H689,2)</f>
        <v>0</v>
      </c>
      <c r="BL689" s="19" t="s">
        <v>136</v>
      </c>
      <c r="BM689" s="209" t="s">
        <v>746</v>
      </c>
    </row>
    <row r="690" s="2" customFormat="1" ht="44.25" customHeight="1">
      <c r="A690" s="40"/>
      <c r="B690" s="41"/>
      <c r="C690" s="244" t="s">
        <v>747</v>
      </c>
      <c r="D690" s="244" t="s">
        <v>133</v>
      </c>
      <c r="E690" s="245" t="s">
        <v>748</v>
      </c>
      <c r="F690" s="246" t="s">
        <v>749</v>
      </c>
      <c r="G690" s="247" t="s">
        <v>117</v>
      </c>
      <c r="H690" s="248">
        <v>1</v>
      </c>
      <c r="I690" s="249"/>
      <c r="J690" s="250">
        <f>ROUND(I690*H690,2)</f>
        <v>0</v>
      </c>
      <c r="K690" s="246" t="s">
        <v>118</v>
      </c>
      <c r="L690" s="251"/>
      <c r="M690" s="252" t="s">
        <v>21</v>
      </c>
      <c r="N690" s="253" t="s">
        <v>43</v>
      </c>
      <c r="O690" s="86"/>
      <c r="P690" s="207">
        <f>O690*H690</f>
        <v>0</v>
      </c>
      <c r="Q690" s="207">
        <v>0</v>
      </c>
      <c r="R690" s="207">
        <f>Q690*H690</f>
        <v>0</v>
      </c>
      <c r="S690" s="207">
        <v>0</v>
      </c>
      <c r="T690" s="208">
        <f>S690*H690</f>
        <v>0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09" t="s">
        <v>136</v>
      </c>
      <c r="AT690" s="209" t="s">
        <v>133</v>
      </c>
      <c r="AU690" s="209" t="s">
        <v>80</v>
      </c>
      <c r="AY690" s="19" t="s">
        <v>113</v>
      </c>
      <c r="BE690" s="210">
        <f>IF(N690="základní",J690,0)</f>
        <v>0</v>
      </c>
      <c r="BF690" s="210">
        <f>IF(N690="snížená",J690,0)</f>
        <v>0</v>
      </c>
      <c r="BG690" s="210">
        <f>IF(N690="zákl. přenesená",J690,0)</f>
        <v>0</v>
      </c>
      <c r="BH690" s="210">
        <f>IF(N690="sníž. přenesená",J690,0)</f>
        <v>0</v>
      </c>
      <c r="BI690" s="210">
        <f>IF(N690="nulová",J690,0)</f>
        <v>0</v>
      </c>
      <c r="BJ690" s="19" t="s">
        <v>80</v>
      </c>
      <c r="BK690" s="210">
        <f>ROUND(I690*H690,2)</f>
        <v>0</v>
      </c>
      <c r="BL690" s="19" t="s">
        <v>136</v>
      </c>
      <c r="BM690" s="209" t="s">
        <v>750</v>
      </c>
    </row>
    <row r="691" s="2" customFormat="1" ht="33" customHeight="1">
      <c r="A691" s="40"/>
      <c r="B691" s="41"/>
      <c r="C691" s="244" t="s">
        <v>751</v>
      </c>
      <c r="D691" s="244" t="s">
        <v>133</v>
      </c>
      <c r="E691" s="245" t="s">
        <v>752</v>
      </c>
      <c r="F691" s="246" t="s">
        <v>753</v>
      </c>
      <c r="G691" s="247" t="s">
        <v>117</v>
      </c>
      <c r="H691" s="248">
        <v>1</v>
      </c>
      <c r="I691" s="249"/>
      <c r="J691" s="250">
        <f>ROUND(I691*H691,2)</f>
        <v>0</v>
      </c>
      <c r="K691" s="246" t="s">
        <v>118</v>
      </c>
      <c r="L691" s="251"/>
      <c r="M691" s="252" t="s">
        <v>21</v>
      </c>
      <c r="N691" s="253" t="s">
        <v>43</v>
      </c>
      <c r="O691" s="86"/>
      <c r="P691" s="207">
        <f>O691*H691</f>
        <v>0</v>
      </c>
      <c r="Q691" s="207">
        <v>0</v>
      </c>
      <c r="R691" s="207">
        <f>Q691*H691</f>
        <v>0</v>
      </c>
      <c r="S691" s="207">
        <v>0</v>
      </c>
      <c r="T691" s="208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09" t="s">
        <v>136</v>
      </c>
      <c r="AT691" s="209" t="s">
        <v>133</v>
      </c>
      <c r="AU691" s="209" t="s">
        <v>80</v>
      </c>
      <c r="AY691" s="19" t="s">
        <v>113</v>
      </c>
      <c r="BE691" s="210">
        <f>IF(N691="základní",J691,0)</f>
        <v>0</v>
      </c>
      <c r="BF691" s="210">
        <f>IF(N691="snížená",J691,0)</f>
        <v>0</v>
      </c>
      <c r="BG691" s="210">
        <f>IF(N691="zákl. přenesená",J691,0)</f>
        <v>0</v>
      </c>
      <c r="BH691" s="210">
        <f>IF(N691="sníž. přenesená",J691,0)</f>
        <v>0</v>
      </c>
      <c r="BI691" s="210">
        <f>IF(N691="nulová",J691,0)</f>
        <v>0</v>
      </c>
      <c r="BJ691" s="19" t="s">
        <v>80</v>
      </c>
      <c r="BK691" s="210">
        <f>ROUND(I691*H691,2)</f>
        <v>0</v>
      </c>
      <c r="BL691" s="19" t="s">
        <v>136</v>
      </c>
      <c r="BM691" s="209" t="s">
        <v>754</v>
      </c>
    </row>
    <row r="692" s="2" customFormat="1" ht="33" customHeight="1">
      <c r="A692" s="40"/>
      <c r="B692" s="41"/>
      <c r="C692" s="244" t="s">
        <v>755</v>
      </c>
      <c r="D692" s="244" t="s">
        <v>133</v>
      </c>
      <c r="E692" s="245" t="s">
        <v>756</v>
      </c>
      <c r="F692" s="246" t="s">
        <v>757</v>
      </c>
      <c r="G692" s="247" t="s">
        <v>117</v>
      </c>
      <c r="H692" s="248">
        <v>1</v>
      </c>
      <c r="I692" s="249"/>
      <c r="J692" s="250">
        <f>ROUND(I692*H692,2)</f>
        <v>0</v>
      </c>
      <c r="K692" s="246" t="s">
        <v>118</v>
      </c>
      <c r="L692" s="251"/>
      <c r="M692" s="252" t="s">
        <v>21</v>
      </c>
      <c r="N692" s="253" t="s">
        <v>43</v>
      </c>
      <c r="O692" s="86"/>
      <c r="P692" s="207">
        <f>O692*H692</f>
        <v>0</v>
      </c>
      <c r="Q692" s="207">
        <v>0</v>
      </c>
      <c r="R692" s="207">
        <f>Q692*H692</f>
        <v>0</v>
      </c>
      <c r="S692" s="207">
        <v>0</v>
      </c>
      <c r="T692" s="208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09" t="s">
        <v>136</v>
      </c>
      <c r="AT692" s="209" t="s">
        <v>133</v>
      </c>
      <c r="AU692" s="209" t="s">
        <v>80</v>
      </c>
      <c r="AY692" s="19" t="s">
        <v>113</v>
      </c>
      <c r="BE692" s="210">
        <f>IF(N692="základní",J692,0)</f>
        <v>0</v>
      </c>
      <c r="BF692" s="210">
        <f>IF(N692="snížená",J692,0)</f>
        <v>0</v>
      </c>
      <c r="BG692" s="210">
        <f>IF(N692="zákl. přenesená",J692,0)</f>
        <v>0</v>
      </c>
      <c r="BH692" s="210">
        <f>IF(N692="sníž. přenesená",J692,0)</f>
        <v>0</v>
      </c>
      <c r="BI692" s="210">
        <f>IF(N692="nulová",J692,0)</f>
        <v>0</v>
      </c>
      <c r="BJ692" s="19" t="s">
        <v>80</v>
      </c>
      <c r="BK692" s="210">
        <f>ROUND(I692*H692,2)</f>
        <v>0</v>
      </c>
      <c r="BL692" s="19" t="s">
        <v>136</v>
      </c>
      <c r="BM692" s="209" t="s">
        <v>758</v>
      </c>
    </row>
    <row r="693" s="2" customFormat="1" ht="33" customHeight="1">
      <c r="A693" s="40"/>
      <c r="B693" s="41"/>
      <c r="C693" s="244" t="s">
        <v>759</v>
      </c>
      <c r="D693" s="244" t="s">
        <v>133</v>
      </c>
      <c r="E693" s="245" t="s">
        <v>760</v>
      </c>
      <c r="F693" s="246" t="s">
        <v>761</v>
      </c>
      <c r="G693" s="247" t="s">
        <v>117</v>
      </c>
      <c r="H693" s="248">
        <v>1</v>
      </c>
      <c r="I693" s="249"/>
      <c r="J693" s="250">
        <f>ROUND(I693*H693,2)</f>
        <v>0</v>
      </c>
      <c r="K693" s="246" t="s">
        <v>118</v>
      </c>
      <c r="L693" s="251"/>
      <c r="M693" s="252" t="s">
        <v>21</v>
      </c>
      <c r="N693" s="253" t="s">
        <v>43</v>
      </c>
      <c r="O693" s="86"/>
      <c r="P693" s="207">
        <f>O693*H693</f>
        <v>0</v>
      </c>
      <c r="Q693" s="207">
        <v>0</v>
      </c>
      <c r="R693" s="207">
        <f>Q693*H693</f>
        <v>0</v>
      </c>
      <c r="S693" s="207">
        <v>0</v>
      </c>
      <c r="T693" s="208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09" t="s">
        <v>136</v>
      </c>
      <c r="AT693" s="209" t="s">
        <v>133</v>
      </c>
      <c r="AU693" s="209" t="s">
        <v>80</v>
      </c>
      <c r="AY693" s="19" t="s">
        <v>113</v>
      </c>
      <c r="BE693" s="210">
        <f>IF(N693="základní",J693,0)</f>
        <v>0</v>
      </c>
      <c r="BF693" s="210">
        <f>IF(N693="snížená",J693,0)</f>
        <v>0</v>
      </c>
      <c r="BG693" s="210">
        <f>IF(N693="zákl. přenesená",J693,0)</f>
        <v>0</v>
      </c>
      <c r="BH693" s="210">
        <f>IF(N693="sníž. přenesená",J693,0)</f>
        <v>0</v>
      </c>
      <c r="BI693" s="210">
        <f>IF(N693="nulová",J693,0)</f>
        <v>0</v>
      </c>
      <c r="BJ693" s="19" t="s">
        <v>80</v>
      </c>
      <c r="BK693" s="210">
        <f>ROUND(I693*H693,2)</f>
        <v>0</v>
      </c>
      <c r="BL693" s="19" t="s">
        <v>136</v>
      </c>
      <c r="BM693" s="209" t="s">
        <v>762</v>
      </c>
    </row>
    <row r="694" s="2" customFormat="1" ht="33" customHeight="1">
      <c r="A694" s="40"/>
      <c r="B694" s="41"/>
      <c r="C694" s="244" t="s">
        <v>763</v>
      </c>
      <c r="D694" s="244" t="s">
        <v>133</v>
      </c>
      <c r="E694" s="245" t="s">
        <v>764</v>
      </c>
      <c r="F694" s="246" t="s">
        <v>765</v>
      </c>
      <c r="G694" s="247" t="s">
        <v>117</v>
      </c>
      <c r="H694" s="248">
        <v>1</v>
      </c>
      <c r="I694" s="249"/>
      <c r="J694" s="250">
        <f>ROUND(I694*H694,2)</f>
        <v>0</v>
      </c>
      <c r="K694" s="246" t="s">
        <v>118</v>
      </c>
      <c r="L694" s="251"/>
      <c r="M694" s="252" t="s">
        <v>21</v>
      </c>
      <c r="N694" s="253" t="s">
        <v>43</v>
      </c>
      <c r="O694" s="86"/>
      <c r="P694" s="207">
        <f>O694*H694</f>
        <v>0</v>
      </c>
      <c r="Q694" s="207">
        <v>0</v>
      </c>
      <c r="R694" s="207">
        <f>Q694*H694</f>
        <v>0</v>
      </c>
      <c r="S694" s="207">
        <v>0</v>
      </c>
      <c r="T694" s="208">
        <f>S694*H694</f>
        <v>0</v>
      </c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R694" s="209" t="s">
        <v>136</v>
      </c>
      <c r="AT694" s="209" t="s">
        <v>133</v>
      </c>
      <c r="AU694" s="209" t="s">
        <v>80</v>
      </c>
      <c r="AY694" s="19" t="s">
        <v>113</v>
      </c>
      <c r="BE694" s="210">
        <f>IF(N694="základní",J694,0)</f>
        <v>0</v>
      </c>
      <c r="BF694" s="210">
        <f>IF(N694="snížená",J694,0)</f>
        <v>0</v>
      </c>
      <c r="BG694" s="210">
        <f>IF(N694="zákl. přenesená",J694,0)</f>
        <v>0</v>
      </c>
      <c r="BH694" s="210">
        <f>IF(N694="sníž. přenesená",J694,0)</f>
        <v>0</v>
      </c>
      <c r="BI694" s="210">
        <f>IF(N694="nulová",J694,0)</f>
        <v>0</v>
      </c>
      <c r="BJ694" s="19" t="s">
        <v>80</v>
      </c>
      <c r="BK694" s="210">
        <f>ROUND(I694*H694,2)</f>
        <v>0</v>
      </c>
      <c r="BL694" s="19" t="s">
        <v>136</v>
      </c>
      <c r="BM694" s="209" t="s">
        <v>766</v>
      </c>
    </row>
    <row r="695" s="2" customFormat="1" ht="33" customHeight="1">
      <c r="A695" s="40"/>
      <c r="B695" s="41"/>
      <c r="C695" s="244" t="s">
        <v>767</v>
      </c>
      <c r="D695" s="244" t="s">
        <v>133</v>
      </c>
      <c r="E695" s="245" t="s">
        <v>768</v>
      </c>
      <c r="F695" s="246" t="s">
        <v>769</v>
      </c>
      <c r="G695" s="247" t="s">
        <v>117</v>
      </c>
      <c r="H695" s="248">
        <v>1</v>
      </c>
      <c r="I695" s="249"/>
      <c r="J695" s="250">
        <f>ROUND(I695*H695,2)</f>
        <v>0</v>
      </c>
      <c r="K695" s="246" t="s">
        <v>118</v>
      </c>
      <c r="L695" s="251"/>
      <c r="M695" s="252" t="s">
        <v>21</v>
      </c>
      <c r="N695" s="253" t="s">
        <v>43</v>
      </c>
      <c r="O695" s="86"/>
      <c r="P695" s="207">
        <f>O695*H695</f>
        <v>0</v>
      </c>
      <c r="Q695" s="207">
        <v>0</v>
      </c>
      <c r="R695" s="207">
        <f>Q695*H695</f>
        <v>0</v>
      </c>
      <c r="S695" s="207">
        <v>0</v>
      </c>
      <c r="T695" s="208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09" t="s">
        <v>136</v>
      </c>
      <c r="AT695" s="209" t="s">
        <v>133</v>
      </c>
      <c r="AU695" s="209" t="s">
        <v>80</v>
      </c>
      <c r="AY695" s="19" t="s">
        <v>113</v>
      </c>
      <c r="BE695" s="210">
        <f>IF(N695="základní",J695,0)</f>
        <v>0</v>
      </c>
      <c r="BF695" s="210">
        <f>IF(N695="snížená",J695,0)</f>
        <v>0</v>
      </c>
      <c r="BG695" s="210">
        <f>IF(N695="zákl. přenesená",J695,0)</f>
        <v>0</v>
      </c>
      <c r="BH695" s="210">
        <f>IF(N695="sníž. přenesená",J695,0)</f>
        <v>0</v>
      </c>
      <c r="BI695" s="210">
        <f>IF(N695="nulová",J695,0)</f>
        <v>0</v>
      </c>
      <c r="BJ695" s="19" t="s">
        <v>80</v>
      </c>
      <c r="BK695" s="210">
        <f>ROUND(I695*H695,2)</f>
        <v>0</v>
      </c>
      <c r="BL695" s="19" t="s">
        <v>136</v>
      </c>
      <c r="BM695" s="209" t="s">
        <v>770</v>
      </c>
    </row>
    <row r="696" s="2" customFormat="1" ht="44.25" customHeight="1">
      <c r="A696" s="40"/>
      <c r="B696" s="41"/>
      <c r="C696" s="244" t="s">
        <v>771</v>
      </c>
      <c r="D696" s="244" t="s">
        <v>133</v>
      </c>
      <c r="E696" s="245" t="s">
        <v>772</v>
      </c>
      <c r="F696" s="246" t="s">
        <v>773</v>
      </c>
      <c r="G696" s="247" t="s">
        <v>117</v>
      </c>
      <c r="H696" s="248">
        <v>1</v>
      </c>
      <c r="I696" s="249"/>
      <c r="J696" s="250">
        <f>ROUND(I696*H696,2)</f>
        <v>0</v>
      </c>
      <c r="K696" s="246" t="s">
        <v>118</v>
      </c>
      <c r="L696" s="251"/>
      <c r="M696" s="252" t="s">
        <v>21</v>
      </c>
      <c r="N696" s="253" t="s">
        <v>43</v>
      </c>
      <c r="O696" s="86"/>
      <c r="P696" s="207">
        <f>O696*H696</f>
        <v>0</v>
      </c>
      <c r="Q696" s="207">
        <v>0</v>
      </c>
      <c r="R696" s="207">
        <f>Q696*H696</f>
        <v>0</v>
      </c>
      <c r="S696" s="207">
        <v>0</v>
      </c>
      <c r="T696" s="208">
        <f>S696*H696</f>
        <v>0</v>
      </c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R696" s="209" t="s">
        <v>136</v>
      </c>
      <c r="AT696" s="209" t="s">
        <v>133</v>
      </c>
      <c r="AU696" s="209" t="s">
        <v>80</v>
      </c>
      <c r="AY696" s="19" t="s">
        <v>113</v>
      </c>
      <c r="BE696" s="210">
        <f>IF(N696="základní",J696,0)</f>
        <v>0</v>
      </c>
      <c r="BF696" s="210">
        <f>IF(N696="snížená",J696,0)</f>
        <v>0</v>
      </c>
      <c r="BG696" s="210">
        <f>IF(N696="zákl. přenesená",J696,0)</f>
        <v>0</v>
      </c>
      <c r="BH696" s="210">
        <f>IF(N696="sníž. přenesená",J696,0)</f>
        <v>0</v>
      </c>
      <c r="BI696" s="210">
        <f>IF(N696="nulová",J696,0)</f>
        <v>0</v>
      </c>
      <c r="BJ696" s="19" t="s">
        <v>80</v>
      </c>
      <c r="BK696" s="210">
        <f>ROUND(I696*H696,2)</f>
        <v>0</v>
      </c>
      <c r="BL696" s="19" t="s">
        <v>136</v>
      </c>
      <c r="BM696" s="209" t="s">
        <v>774</v>
      </c>
    </row>
    <row r="697" s="2" customFormat="1" ht="37.8" customHeight="1">
      <c r="A697" s="40"/>
      <c r="B697" s="41"/>
      <c r="C697" s="244" t="s">
        <v>775</v>
      </c>
      <c r="D697" s="244" t="s">
        <v>133</v>
      </c>
      <c r="E697" s="245" t="s">
        <v>776</v>
      </c>
      <c r="F697" s="246" t="s">
        <v>777</v>
      </c>
      <c r="G697" s="247" t="s">
        <v>117</v>
      </c>
      <c r="H697" s="248">
        <v>1</v>
      </c>
      <c r="I697" s="249"/>
      <c r="J697" s="250">
        <f>ROUND(I697*H697,2)</f>
        <v>0</v>
      </c>
      <c r="K697" s="246" t="s">
        <v>118</v>
      </c>
      <c r="L697" s="251"/>
      <c r="M697" s="252" t="s">
        <v>21</v>
      </c>
      <c r="N697" s="253" t="s">
        <v>43</v>
      </c>
      <c r="O697" s="86"/>
      <c r="P697" s="207">
        <f>O697*H697</f>
        <v>0</v>
      </c>
      <c r="Q697" s="207">
        <v>0</v>
      </c>
      <c r="R697" s="207">
        <f>Q697*H697</f>
        <v>0</v>
      </c>
      <c r="S697" s="207">
        <v>0</v>
      </c>
      <c r="T697" s="208">
        <f>S697*H697</f>
        <v>0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09" t="s">
        <v>136</v>
      </c>
      <c r="AT697" s="209" t="s">
        <v>133</v>
      </c>
      <c r="AU697" s="209" t="s">
        <v>80</v>
      </c>
      <c r="AY697" s="19" t="s">
        <v>113</v>
      </c>
      <c r="BE697" s="210">
        <f>IF(N697="základní",J697,0)</f>
        <v>0</v>
      </c>
      <c r="BF697" s="210">
        <f>IF(N697="snížená",J697,0)</f>
        <v>0</v>
      </c>
      <c r="BG697" s="210">
        <f>IF(N697="zákl. přenesená",J697,0)</f>
        <v>0</v>
      </c>
      <c r="BH697" s="210">
        <f>IF(N697="sníž. přenesená",J697,0)</f>
        <v>0</v>
      </c>
      <c r="BI697" s="210">
        <f>IF(N697="nulová",J697,0)</f>
        <v>0</v>
      </c>
      <c r="BJ697" s="19" t="s">
        <v>80</v>
      </c>
      <c r="BK697" s="210">
        <f>ROUND(I697*H697,2)</f>
        <v>0</v>
      </c>
      <c r="BL697" s="19" t="s">
        <v>136</v>
      </c>
      <c r="BM697" s="209" t="s">
        <v>778</v>
      </c>
    </row>
    <row r="698" s="2" customFormat="1" ht="37.8" customHeight="1">
      <c r="A698" s="40"/>
      <c r="B698" s="41"/>
      <c r="C698" s="244" t="s">
        <v>779</v>
      </c>
      <c r="D698" s="244" t="s">
        <v>133</v>
      </c>
      <c r="E698" s="245" t="s">
        <v>780</v>
      </c>
      <c r="F698" s="246" t="s">
        <v>781</v>
      </c>
      <c r="G698" s="247" t="s">
        <v>117</v>
      </c>
      <c r="H698" s="248">
        <v>1</v>
      </c>
      <c r="I698" s="249"/>
      <c r="J698" s="250">
        <f>ROUND(I698*H698,2)</f>
        <v>0</v>
      </c>
      <c r="K698" s="246" t="s">
        <v>118</v>
      </c>
      <c r="L698" s="251"/>
      <c r="M698" s="252" t="s">
        <v>21</v>
      </c>
      <c r="N698" s="253" t="s">
        <v>43</v>
      </c>
      <c r="O698" s="86"/>
      <c r="P698" s="207">
        <f>O698*H698</f>
        <v>0</v>
      </c>
      <c r="Q698" s="207">
        <v>0</v>
      </c>
      <c r="R698" s="207">
        <f>Q698*H698</f>
        <v>0</v>
      </c>
      <c r="S698" s="207">
        <v>0</v>
      </c>
      <c r="T698" s="208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09" t="s">
        <v>136</v>
      </c>
      <c r="AT698" s="209" t="s">
        <v>133</v>
      </c>
      <c r="AU698" s="209" t="s">
        <v>80</v>
      </c>
      <c r="AY698" s="19" t="s">
        <v>113</v>
      </c>
      <c r="BE698" s="210">
        <f>IF(N698="základní",J698,0)</f>
        <v>0</v>
      </c>
      <c r="BF698" s="210">
        <f>IF(N698="snížená",J698,0)</f>
        <v>0</v>
      </c>
      <c r="BG698" s="210">
        <f>IF(N698="zákl. přenesená",J698,0)</f>
        <v>0</v>
      </c>
      <c r="BH698" s="210">
        <f>IF(N698="sníž. přenesená",J698,0)</f>
        <v>0</v>
      </c>
      <c r="BI698" s="210">
        <f>IF(N698="nulová",J698,0)</f>
        <v>0</v>
      </c>
      <c r="BJ698" s="19" t="s">
        <v>80</v>
      </c>
      <c r="BK698" s="210">
        <f>ROUND(I698*H698,2)</f>
        <v>0</v>
      </c>
      <c r="BL698" s="19" t="s">
        <v>136</v>
      </c>
      <c r="BM698" s="209" t="s">
        <v>782</v>
      </c>
    </row>
    <row r="699" s="2" customFormat="1" ht="24.15" customHeight="1">
      <c r="A699" s="40"/>
      <c r="B699" s="41"/>
      <c r="C699" s="244" t="s">
        <v>783</v>
      </c>
      <c r="D699" s="244" t="s">
        <v>133</v>
      </c>
      <c r="E699" s="245" t="s">
        <v>784</v>
      </c>
      <c r="F699" s="246" t="s">
        <v>785</v>
      </c>
      <c r="G699" s="247" t="s">
        <v>117</v>
      </c>
      <c r="H699" s="248">
        <v>1</v>
      </c>
      <c r="I699" s="249"/>
      <c r="J699" s="250">
        <f>ROUND(I699*H699,2)</f>
        <v>0</v>
      </c>
      <c r="K699" s="246" t="s">
        <v>118</v>
      </c>
      <c r="L699" s="251"/>
      <c r="M699" s="252" t="s">
        <v>21</v>
      </c>
      <c r="N699" s="253" t="s">
        <v>43</v>
      </c>
      <c r="O699" s="86"/>
      <c r="P699" s="207">
        <f>O699*H699</f>
        <v>0</v>
      </c>
      <c r="Q699" s="207">
        <v>0</v>
      </c>
      <c r="R699" s="207">
        <f>Q699*H699</f>
        <v>0</v>
      </c>
      <c r="S699" s="207">
        <v>0</v>
      </c>
      <c r="T699" s="208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09" t="s">
        <v>136</v>
      </c>
      <c r="AT699" s="209" t="s">
        <v>133</v>
      </c>
      <c r="AU699" s="209" t="s">
        <v>80</v>
      </c>
      <c r="AY699" s="19" t="s">
        <v>113</v>
      </c>
      <c r="BE699" s="210">
        <f>IF(N699="základní",J699,0)</f>
        <v>0</v>
      </c>
      <c r="BF699" s="210">
        <f>IF(N699="snížená",J699,0)</f>
        <v>0</v>
      </c>
      <c r="BG699" s="210">
        <f>IF(N699="zákl. přenesená",J699,0)</f>
        <v>0</v>
      </c>
      <c r="BH699" s="210">
        <f>IF(N699="sníž. přenesená",J699,0)</f>
        <v>0</v>
      </c>
      <c r="BI699" s="210">
        <f>IF(N699="nulová",J699,0)</f>
        <v>0</v>
      </c>
      <c r="BJ699" s="19" t="s">
        <v>80</v>
      </c>
      <c r="BK699" s="210">
        <f>ROUND(I699*H699,2)</f>
        <v>0</v>
      </c>
      <c r="BL699" s="19" t="s">
        <v>136</v>
      </c>
      <c r="BM699" s="209" t="s">
        <v>786</v>
      </c>
    </row>
    <row r="700" s="2" customFormat="1" ht="37.8" customHeight="1">
      <c r="A700" s="40"/>
      <c r="B700" s="41"/>
      <c r="C700" s="244" t="s">
        <v>787</v>
      </c>
      <c r="D700" s="244" t="s">
        <v>133</v>
      </c>
      <c r="E700" s="245" t="s">
        <v>788</v>
      </c>
      <c r="F700" s="246" t="s">
        <v>789</v>
      </c>
      <c r="G700" s="247" t="s">
        <v>117</v>
      </c>
      <c r="H700" s="248">
        <v>1</v>
      </c>
      <c r="I700" s="249"/>
      <c r="J700" s="250">
        <f>ROUND(I700*H700,2)</f>
        <v>0</v>
      </c>
      <c r="K700" s="246" t="s">
        <v>118</v>
      </c>
      <c r="L700" s="251"/>
      <c r="M700" s="252" t="s">
        <v>21</v>
      </c>
      <c r="N700" s="253" t="s">
        <v>43</v>
      </c>
      <c r="O700" s="86"/>
      <c r="P700" s="207">
        <f>O700*H700</f>
        <v>0</v>
      </c>
      <c r="Q700" s="207">
        <v>0</v>
      </c>
      <c r="R700" s="207">
        <f>Q700*H700</f>
        <v>0</v>
      </c>
      <c r="S700" s="207">
        <v>0</v>
      </c>
      <c r="T700" s="208">
        <f>S700*H700</f>
        <v>0</v>
      </c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R700" s="209" t="s">
        <v>136</v>
      </c>
      <c r="AT700" s="209" t="s">
        <v>133</v>
      </c>
      <c r="AU700" s="209" t="s">
        <v>80</v>
      </c>
      <c r="AY700" s="19" t="s">
        <v>113</v>
      </c>
      <c r="BE700" s="210">
        <f>IF(N700="základní",J700,0)</f>
        <v>0</v>
      </c>
      <c r="BF700" s="210">
        <f>IF(N700="snížená",J700,0)</f>
        <v>0</v>
      </c>
      <c r="BG700" s="210">
        <f>IF(N700="zákl. přenesená",J700,0)</f>
        <v>0</v>
      </c>
      <c r="BH700" s="210">
        <f>IF(N700="sníž. přenesená",J700,0)</f>
        <v>0</v>
      </c>
      <c r="BI700" s="210">
        <f>IF(N700="nulová",J700,0)</f>
        <v>0</v>
      </c>
      <c r="BJ700" s="19" t="s">
        <v>80</v>
      </c>
      <c r="BK700" s="210">
        <f>ROUND(I700*H700,2)</f>
        <v>0</v>
      </c>
      <c r="BL700" s="19" t="s">
        <v>136</v>
      </c>
      <c r="BM700" s="209" t="s">
        <v>790</v>
      </c>
    </row>
    <row r="701" s="2" customFormat="1" ht="37.8" customHeight="1">
      <c r="A701" s="40"/>
      <c r="B701" s="41"/>
      <c r="C701" s="244" t="s">
        <v>791</v>
      </c>
      <c r="D701" s="244" t="s">
        <v>133</v>
      </c>
      <c r="E701" s="245" t="s">
        <v>792</v>
      </c>
      <c r="F701" s="246" t="s">
        <v>793</v>
      </c>
      <c r="G701" s="247" t="s">
        <v>117</v>
      </c>
      <c r="H701" s="248">
        <v>1</v>
      </c>
      <c r="I701" s="249"/>
      <c r="J701" s="250">
        <f>ROUND(I701*H701,2)</f>
        <v>0</v>
      </c>
      <c r="K701" s="246" t="s">
        <v>118</v>
      </c>
      <c r="L701" s="251"/>
      <c r="M701" s="252" t="s">
        <v>21</v>
      </c>
      <c r="N701" s="253" t="s">
        <v>43</v>
      </c>
      <c r="O701" s="86"/>
      <c r="P701" s="207">
        <f>O701*H701</f>
        <v>0</v>
      </c>
      <c r="Q701" s="207">
        <v>0</v>
      </c>
      <c r="R701" s="207">
        <f>Q701*H701</f>
        <v>0</v>
      </c>
      <c r="S701" s="207">
        <v>0</v>
      </c>
      <c r="T701" s="208">
        <f>S701*H701</f>
        <v>0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09" t="s">
        <v>136</v>
      </c>
      <c r="AT701" s="209" t="s">
        <v>133</v>
      </c>
      <c r="AU701" s="209" t="s">
        <v>80</v>
      </c>
      <c r="AY701" s="19" t="s">
        <v>113</v>
      </c>
      <c r="BE701" s="210">
        <f>IF(N701="základní",J701,0)</f>
        <v>0</v>
      </c>
      <c r="BF701" s="210">
        <f>IF(N701="snížená",J701,0)</f>
        <v>0</v>
      </c>
      <c r="BG701" s="210">
        <f>IF(N701="zákl. přenesená",J701,0)</f>
        <v>0</v>
      </c>
      <c r="BH701" s="210">
        <f>IF(N701="sníž. přenesená",J701,0)</f>
        <v>0</v>
      </c>
      <c r="BI701" s="210">
        <f>IF(N701="nulová",J701,0)</f>
        <v>0</v>
      </c>
      <c r="BJ701" s="19" t="s">
        <v>80</v>
      </c>
      <c r="BK701" s="210">
        <f>ROUND(I701*H701,2)</f>
        <v>0</v>
      </c>
      <c r="BL701" s="19" t="s">
        <v>136</v>
      </c>
      <c r="BM701" s="209" t="s">
        <v>794</v>
      </c>
    </row>
    <row r="702" s="2" customFormat="1" ht="37.8" customHeight="1">
      <c r="A702" s="40"/>
      <c r="B702" s="41"/>
      <c r="C702" s="244" t="s">
        <v>795</v>
      </c>
      <c r="D702" s="244" t="s">
        <v>133</v>
      </c>
      <c r="E702" s="245" t="s">
        <v>796</v>
      </c>
      <c r="F702" s="246" t="s">
        <v>797</v>
      </c>
      <c r="G702" s="247" t="s">
        <v>117</v>
      </c>
      <c r="H702" s="248">
        <v>1</v>
      </c>
      <c r="I702" s="249"/>
      <c r="J702" s="250">
        <f>ROUND(I702*H702,2)</f>
        <v>0</v>
      </c>
      <c r="K702" s="246" t="s">
        <v>118</v>
      </c>
      <c r="L702" s="251"/>
      <c r="M702" s="252" t="s">
        <v>21</v>
      </c>
      <c r="N702" s="253" t="s">
        <v>43</v>
      </c>
      <c r="O702" s="86"/>
      <c r="P702" s="207">
        <f>O702*H702</f>
        <v>0</v>
      </c>
      <c r="Q702" s="207">
        <v>0</v>
      </c>
      <c r="R702" s="207">
        <f>Q702*H702</f>
        <v>0</v>
      </c>
      <c r="S702" s="207">
        <v>0</v>
      </c>
      <c r="T702" s="208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09" t="s">
        <v>136</v>
      </c>
      <c r="AT702" s="209" t="s">
        <v>133</v>
      </c>
      <c r="AU702" s="209" t="s">
        <v>80</v>
      </c>
      <c r="AY702" s="19" t="s">
        <v>113</v>
      </c>
      <c r="BE702" s="210">
        <f>IF(N702="základní",J702,0)</f>
        <v>0</v>
      </c>
      <c r="BF702" s="210">
        <f>IF(N702="snížená",J702,0)</f>
        <v>0</v>
      </c>
      <c r="BG702" s="210">
        <f>IF(N702="zákl. přenesená",J702,0)</f>
        <v>0</v>
      </c>
      <c r="BH702" s="210">
        <f>IF(N702="sníž. přenesená",J702,0)</f>
        <v>0</v>
      </c>
      <c r="BI702" s="210">
        <f>IF(N702="nulová",J702,0)</f>
        <v>0</v>
      </c>
      <c r="BJ702" s="19" t="s">
        <v>80</v>
      </c>
      <c r="BK702" s="210">
        <f>ROUND(I702*H702,2)</f>
        <v>0</v>
      </c>
      <c r="BL702" s="19" t="s">
        <v>136</v>
      </c>
      <c r="BM702" s="209" t="s">
        <v>798</v>
      </c>
    </row>
    <row r="703" s="2" customFormat="1" ht="37.8" customHeight="1">
      <c r="A703" s="40"/>
      <c r="B703" s="41"/>
      <c r="C703" s="244" t="s">
        <v>799</v>
      </c>
      <c r="D703" s="244" t="s">
        <v>133</v>
      </c>
      <c r="E703" s="245" t="s">
        <v>800</v>
      </c>
      <c r="F703" s="246" t="s">
        <v>801</v>
      </c>
      <c r="G703" s="247" t="s">
        <v>117</v>
      </c>
      <c r="H703" s="248">
        <v>1</v>
      </c>
      <c r="I703" s="249"/>
      <c r="J703" s="250">
        <f>ROUND(I703*H703,2)</f>
        <v>0</v>
      </c>
      <c r="K703" s="246" t="s">
        <v>118</v>
      </c>
      <c r="L703" s="251"/>
      <c r="M703" s="252" t="s">
        <v>21</v>
      </c>
      <c r="N703" s="253" t="s">
        <v>43</v>
      </c>
      <c r="O703" s="86"/>
      <c r="P703" s="207">
        <f>O703*H703</f>
        <v>0</v>
      </c>
      <c r="Q703" s="207">
        <v>0</v>
      </c>
      <c r="R703" s="207">
        <f>Q703*H703</f>
        <v>0</v>
      </c>
      <c r="S703" s="207">
        <v>0</v>
      </c>
      <c r="T703" s="208">
        <f>S703*H703</f>
        <v>0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09" t="s">
        <v>136</v>
      </c>
      <c r="AT703" s="209" t="s">
        <v>133</v>
      </c>
      <c r="AU703" s="209" t="s">
        <v>80</v>
      </c>
      <c r="AY703" s="19" t="s">
        <v>113</v>
      </c>
      <c r="BE703" s="210">
        <f>IF(N703="základní",J703,0)</f>
        <v>0</v>
      </c>
      <c r="BF703" s="210">
        <f>IF(N703="snížená",J703,0)</f>
        <v>0</v>
      </c>
      <c r="BG703" s="210">
        <f>IF(N703="zákl. přenesená",J703,0)</f>
        <v>0</v>
      </c>
      <c r="BH703" s="210">
        <f>IF(N703="sníž. přenesená",J703,0)</f>
        <v>0</v>
      </c>
      <c r="BI703" s="210">
        <f>IF(N703="nulová",J703,0)</f>
        <v>0</v>
      </c>
      <c r="BJ703" s="19" t="s">
        <v>80</v>
      </c>
      <c r="BK703" s="210">
        <f>ROUND(I703*H703,2)</f>
        <v>0</v>
      </c>
      <c r="BL703" s="19" t="s">
        <v>136</v>
      </c>
      <c r="BM703" s="209" t="s">
        <v>802</v>
      </c>
    </row>
    <row r="704" s="2" customFormat="1" ht="37.8" customHeight="1">
      <c r="A704" s="40"/>
      <c r="B704" s="41"/>
      <c r="C704" s="244" t="s">
        <v>803</v>
      </c>
      <c r="D704" s="244" t="s">
        <v>133</v>
      </c>
      <c r="E704" s="245" t="s">
        <v>804</v>
      </c>
      <c r="F704" s="246" t="s">
        <v>805</v>
      </c>
      <c r="G704" s="247" t="s">
        <v>117</v>
      </c>
      <c r="H704" s="248">
        <v>1</v>
      </c>
      <c r="I704" s="249"/>
      <c r="J704" s="250">
        <f>ROUND(I704*H704,2)</f>
        <v>0</v>
      </c>
      <c r="K704" s="246" t="s">
        <v>118</v>
      </c>
      <c r="L704" s="251"/>
      <c r="M704" s="252" t="s">
        <v>21</v>
      </c>
      <c r="N704" s="253" t="s">
        <v>43</v>
      </c>
      <c r="O704" s="86"/>
      <c r="P704" s="207">
        <f>O704*H704</f>
        <v>0</v>
      </c>
      <c r="Q704" s="207">
        <v>0</v>
      </c>
      <c r="R704" s="207">
        <f>Q704*H704</f>
        <v>0</v>
      </c>
      <c r="S704" s="207">
        <v>0</v>
      </c>
      <c r="T704" s="208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09" t="s">
        <v>136</v>
      </c>
      <c r="AT704" s="209" t="s">
        <v>133</v>
      </c>
      <c r="AU704" s="209" t="s">
        <v>80</v>
      </c>
      <c r="AY704" s="19" t="s">
        <v>113</v>
      </c>
      <c r="BE704" s="210">
        <f>IF(N704="základní",J704,0)</f>
        <v>0</v>
      </c>
      <c r="BF704" s="210">
        <f>IF(N704="snížená",J704,0)</f>
        <v>0</v>
      </c>
      <c r="BG704" s="210">
        <f>IF(N704="zákl. přenesená",J704,0)</f>
        <v>0</v>
      </c>
      <c r="BH704" s="210">
        <f>IF(N704="sníž. přenesená",J704,0)</f>
        <v>0</v>
      </c>
      <c r="BI704" s="210">
        <f>IF(N704="nulová",J704,0)</f>
        <v>0</v>
      </c>
      <c r="BJ704" s="19" t="s">
        <v>80</v>
      </c>
      <c r="BK704" s="210">
        <f>ROUND(I704*H704,2)</f>
        <v>0</v>
      </c>
      <c r="BL704" s="19" t="s">
        <v>136</v>
      </c>
      <c r="BM704" s="209" t="s">
        <v>806</v>
      </c>
    </row>
    <row r="705" s="2" customFormat="1" ht="37.8" customHeight="1">
      <c r="A705" s="40"/>
      <c r="B705" s="41"/>
      <c r="C705" s="244" t="s">
        <v>807</v>
      </c>
      <c r="D705" s="244" t="s">
        <v>133</v>
      </c>
      <c r="E705" s="245" t="s">
        <v>808</v>
      </c>
      <c r="F705" s="246" t="s">
        <v>809</v>
      </c>
      <c r="G705" s="247" t="s">
        <v>117</v>
      </c>
      <c r="H705" s="248">
        <v>1</v>
      </c>
      <c r="I705" s="249"/>
      <c r="J705" s="250">
        <f>ROUND(I705*H705,2)</f>
        <v>0</v>
      </c>
      <c r="K705" s="246" t="s">
        <v>118</v>
      </c>
      <c r="L705" s="251"/>
      <c r="M705" s="252" t="s">
        <v>21</v>
      </c>
      <c r="N705" s="253" t="s">
        <v>43</v>
      </c>
      <c r="O705" s="86"/>
      <c r="P705" s="207">
        <f>O705*H705</f>
        <v>0</v>
      </c>
      <c r="Q705" s="207">
        <v>0</v>
      </c>
      <c r="R705" s="207">
        <f>Q705*H705</f>
        <v>0</v>
      </c>
      <c r="S705" s="207">
        <v>0</v>
      </c>
      <c r="T705" s="208">
        <f>S705*H705</f>
        <v>0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09" t="s">
        <v>136</v>
      </c>
      <c r="AT705" s="209" t="s">
        <v>133</v>
      </c>
      <c r="AU705" s="209" t="s">
        <v>80</v>
      </c>
      <c r="AY705" s="19" t="s">
        <v>113</v>
      </c>
      <c r="BE705" s="210">
        <f>IF(N705="základní",J705,0)</f>
        <v>0</v>
      </c>
      <c r="BF705" s="210">
        <f>IF(N705="snížená",J705,0)</f>
        <v>0</v>
      </c>
      <c r="BG705" s="210">
        <f>IF(N705="zákl. přenesená",J705,0)</f>
        <v>0</v>
      </c>
      <c r="BH705" s="210">
        <f>IF(N705="sníž. přenesená",J705,0)</f>
        <v>0</v>
      </c>
      <c r="BI705" s="210">
        <f>IF(N705="nulová",J705,0)</f>
        <v>0</v>
      </c>
      <c r="BJ705" s="19" t="s">
        <v>80</v>
      </c>
      <c r="BK705" s="210">
        <f>ROUND(I705*H705,2)</f>
        <v>0</v>
      </c>
      <c r="BL705" s="19" t="s">
        <v>136</v>
      </c>
      <c r="BM705" s="209" t="s">
        <v>810</v>
      </c>
    </row>
    <row r="706" s="2" customFormat="1" ht="24.15" customHeight="1">
      <c r="A706" s="40"/>
      <c r="B706" s="41"/>
      <c r="C706" s="244" t="s">
        <v>811</v>
      </c>
      <c r="D706" s="244" t="s">
        <v>133</v>
      </c>
      <c r="E706" s="245" t="s">
        <v>812</v>
      </c>
      <c r="F706" s="246" t="s">
        <v>813</v>
      </c>
      <c r="G706" s="247" t="s">
        <v>117</v>
      </c>
      <c r="H706" s="248">
        <v>1</v>
      </c>
      <c r="I706" s="249"/>
      <c r="J706" s="250">
        <f>ROUND(I706*H706,2)</f>
        <v>0</v>
      </c>
      <c r="K706" s="246" t="s">
        <v>118</v>
      </c>
      <c r="L706" s="251"/>
      <c r="M706" s="252" t="s">
        <v>21</v>
      </c>
      <c r="N706" s="253" t="s">
        <v>43</v>
      </c>
      <c r="O706" s="86"/>
      <c r="P706" s="207">
        <f>O706*H706</f>
        <v>0</v>
      </c>
      <c r="Q706" s="207">
        <v>0</v>
      </c>
      <c r="R706" s="207">
        <f>Q706*H706</f>
        <v>0</v>
      </c>
      <c r="S706" s="207">
        <v>0</v>
      </c>
      <c r="T706" s="208">
        <f>S706*H706</f>
        <v>0</v>
      </c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R706" s="209" t="s">
        <v>136</v>
      </c>
      <c r="AT706" s="209" t="s">
        <v>133</v>
      </c>
      <c r="AU706" s="209" t="s">
        <v>80</v>
      </c>
      <c r="AY706" s="19" t="s">
        <v>113</v>
      </c>
      <c r="BE706" s="210">
        <f>IF(N706="základní",J706,0)</f>
        <v>0</v>
      </c>
      <c r="BF706" s="210">
        <f>IF(N706="snížená",J706,0)</f>
        <v>0</v>
      </c>
      <c r="BG706" s="210">
        <f>IF(N706="zákl. přenesená",J706,0)</f>
        <v>0</v>
      </c>
      <c r="BH706" s="210">
        <f>IF(N706="sníž. přenesená",J706,0)</f>
        <v>0</v>
      </c>
      <c r="BI706" s="210">
        <f>IF(N706="nulová",J706,0)</f>
        <v>0</v>
      </c>
      <c r="BJ706" s="19" t="s">
        <v>80</v>
      </c>
      <c r="BK706" s="210">
        <f>ROUND(I706*H706,2)</f>
        <v>0</v>
      </c>
      <c r="BL706" s="19" t="s">
        <v>136</v>
      </c>
      <c r="BM706" s="209" t="s">
        <v>814</v>
      </c>
    </row>
    <row r="707" s="2" customFormat="1" ht="33" customHeight="1">
      <c r="A707" s="40"/>
      <c r="B707" s="41"/>
      <c r="C707" s="244" t="s">
        <v>815</v>
      </c>
      <c r="D707" s="244" t="s">
        <v>133</v>
      </c>
      <c r="E707" s="245" t="s">
        <v>816</v>
      </c>
      <c r="F707" s="246" t="s">
        <v>817</v>
      </c>
      <c r="G707" s="247" t="s">
        <v>117</v>
      </c>
      <c r="H707" s="248">
        <v>1</v>
      </c>
      <c r="I707" s="249"/>
      <c r="J707" s="250">
        <f>ROUND(I707*H707,2)</f>
        <v>0</v>
      </c>
      <c r="K707" s="246" t="s">
        <v>118</v>
      </c>
      <c r="L707" s="251"/>
      <c r="M707" s="252" t="s">
        <v>21</v>
      </c>
      <c r="N707" s="253" t="s">
        <v>43</v>
      </c>
      <c r="O707" s="86"/>
      <c r="P707" s="207">
        <f>O707*H707</f>
        <v>0</v>
      </c>
      <c r="Q707" s="207">
        <v>0</v>
      </c>
      <c r="R707" s="207">
        <f>Q707*H707</f>
        <v>0</v>
      </c>
      <c r="S707" s="207">
        <v>0</v>
      </c>
      <c r="T707" s="208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09" t="s">
        <v>136</v>
      </c>
      <c r="AT707" s="209" t="s">
        <v>133</v>
      </c>
      <c r="AU707" s="209" t="s">
        <v>80</v>
      </c>
      <c r="AY707" s="19" t="s">
        <v>113</v>
      </c>
      <c r="BE707" s="210">
        <f>IF(N707="základní",J707,0)</f>
        <v>0</v>
      </c>
      <c r="BF707" s="210">
        <f>IF(N707="snížená",J707,0)</f>
        <v>0</v>
      </c>
      <c r="BG707" s="210">
        <f>IF(N707="zákl. přenesená",J707,0)</f>
        <v>0</v>
      </c>
      <c r="BH707" s="210">
        <f>IF(N707="sníž. přenesená",J707,0)</f>
        <v>0</v>
      </c>
      <c r="BI707" s="210">
        <f>IF(N707="nulová",J707,0)</f>
        <v>0</v>
      </c>
      <c r="BJ707" s="19" t="s">
        <v>80</v>
      </c>
      <c r="BK707" s="210">
        <f>ROUND(I707*H707,2)</f>
        <v>0</v>
      </c>
      <c r="BL707" s="19" t="s">
        <v>136</v>
      </c>
      <c r="BM707" s="209" t="s">
        <v>818</v>
      </c>
    </row>
    <row r="708" s="2" customFormat="1" ht="33" customHeight="1">
      <c r="A708" s="40"/>
      <c r="B708" s="41"/>
      <c r="C708" s="244" t="s">
        <v>819</v>
      </c>
      <c r="D708" s="244" t="s">
        <v>133</v>
      </c>
      <c r="E708" s="245" t="s">
        <v>820</v>
      </c>
      <c r="F708" s="246" t="s">
        <v>821</v>
      </c>
      <c r="G708" s="247" t="s">
        <v>117</v>
      </c>
      <c r="H708" s="248">
        <v>1</v>
      </c>
      <c r="I708" s="249"/>
      <c r="J708" s="250">
        <f>ROUND(I708*H708,2)</f>
        <v>0</v>
      </c>
      <c r="K708" s="246" t="s">
        <v>118</v>
      </c>
      <c r="L708" s="251"/>
      <c r="M708" s="252" t="s">
        <v>21</v>
      </c>
      <c r="N708" s="253" t="s">
        <v>43</v>
      </c>
      <c r="O708" s="86"/>
      <c r="P708" s="207">
        <f>O708*H708</f>
        <v>0</v>
      </c>
      <c r="Q708" s="207">
        <v>0</v>
      </c>
      <c r="R708" s="207">
        <f>Q708*H708</f>
        <v>0</v>
      </c>
      <c r="S708" s="207">
        <v>0</v>
      </c>
      <c r="T708" s="208">
        <f>S708*H708</f>
        <v>0</v>
      </c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R708" s="209" t="s">
        <v>136</v>
      </c>
      <c r="AT708" s="209" t="s">
        <v>133</v>
      </c>
      <c r="AU708" s="209" t="s">
        <v>80</v>
      </c>
      <c r="AY708" s="19" t="s">
        <v>113</v>
      </c>
      <c r="BE708" s="210">
        <f>IF(N708="základní",J708,0)</f>
        <v>0</v>
      </c>
      <c r="BF708" s="210">
        <f>IF(N708="snížená",J708,0)</f>
        <v>0</v>
      </c>
      <c r="BG708" s="210">
        <f>IF(N708="zákl. přenesená",J708,0)</f>
        <v>0</v>
      </c>
      <c r="BH708" s="210">
        <f>IF(N708="sníž. přenesená",J708,0)</f>
        <v>0</v>
      </c>
      <c r="BI708" s="210">
        <f>IF(N708="nulová",J708,0)</f>
        <v>0</v>
      </c>
      <c r="BJ708" s="19" t="s">
        <v>80</v>
      </c>
      <c r="BK708" s="210">
        <f>ROUND(I708*H708,2)</f>
        <v>0</v>
      </c>
      <c r="BL708" s="19" t="s">
        <v>136</v>
      </c>
      <c r="BM708" s="209" t="s">
        <v>822</v>
      </c>
    </row>
    <row r="709" s="2" customFormat="1" ht="33" customHeight="1">
      <c r="A709" s="40"/>
      <c r="B709" s="41"/>
      <c r="C709" s="244" t="s">
        <v>823</v>
      </c>
      <c r="D709" s="244" t="s">
        <v>133</v>
      </c>
      <c r="E709" s="245" t="s">
        <v>824</v>
      </c>
      <c r="F709" s="246" t="s">
        <v>825</v>
      </c>
      <c r="G709" s="247" t="s">
        <v>117</v>
      </c>
      <c r="H709" s="248">
        <v>1</v>
      </c>
      <c r="I709" s="249"/>
      <c r="J709" s="250">
        <f>ROUND(I709*H709,2)</f>
        <v>0</v>
      </c>
      <c r="K709" s="246" t="s">
        <v>118</v>
      </c>
      <c r="L709" s="251"/>
      <c r="M709" s="252" t="s">
        <v>21</v>
      </c>
      <c r="N709" s="253" t="s">
        <v>43</v>
      </c>
      <c r="O709" s="86"/>
      <c r="P709" s="207">
        <f>O709*H709</f>
        <v>0</v>
      </c>
      <c r="Q709" s="207">
        <v>0</v>
      </c>
      <c r="R709" s="207">
        <f>Q709*H709</f>
        <v>0</v>
      </c>
      <c r="S709" s="207">
        <v>0</v>
      </c>
      <c r="T709" s="208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09" t="s">
        <v>136</v>
      </c>
      <c r="AT709" s="209" t="s">
        <v>133</v>
      </c>
      <c r="AU709" s="209" t="s">
        <v>80</v>
      </c>
      <c r="AY709" s="19" t="s">
        <v>113</v>
      </c>
      <c r="BE709" s="210">
        <f>IF(N709="základní",J709,0)</f>
        <v>0</v>
      </c>
      <c r="BF709" s="210">
        <f>IF(N709="snížená",J709,0)</f>
        <v>0</v>
      </c>
      <c r="BG709" s="210">
        <f>IF(N709="zákl. přenesená",J709,0)</f>
        <v>0</v>
      </c>
      <c r="BH709" s="210">
        <f>IF(N709="sníž. přenesená",J709,0)</f>
        <v>0</v>
      </c>
      <c r="BI709" s="210">
        <f>IF(N709="nulová",J709,0)</f>
        <v>0</v>
      </c>
      <c r="BJ709" s="19" t="s">
        <v>80</v>
      </c>
      <c r="BK709" s="210">
        <f>ROUND(I709*H709,2)</f>
        <v>0</v>
      </c>
      <c r="BL709" s="19" t="s">
        <v>136</v>
      </c>
      <c r="BM709" s="209" t="s">
        <v>826</v>
      </c>
    </row>
    <row r="710" s="2" customFormat="1" ht="37.8" customHeight="1">
      <c r="A710" s="40"/>
      <c r="B710" s="41"/>
      <c r="C710" s="244" t="s">
        <v>827</v>
      </c>
      <c r="D710" s="244" t="s">
        <v>133</v>
      </c>
      <c r="E710" s="245" t="s">
        <v>828</v>
      </c>
      <c r="F710" s="246" t="s">
        <v>829</v>
      </c>
      <c r="G710" s="247" t="s">
        <v>117</v>
      </c>
      <c r="H710" s="248">
        <v>15</v>
      </c>
      <c r="I710" s="249"/>
      <c r="J710" s="250">
        <f>ROUND(I710*H710,2)</f>
        <v>0</v>
      </c>
      <c r="K710" s="246" t="s">
        <v>118</v>
      </c>
      <c r="L710" s="251"/>
      <c r="M710" s="252" t="s">
        <v>21</v>
      </c>
      <c r="N710" s="253" t="s">
        <v>43</v>
      </c>
      <c r="O710" s="86"/>
      <c r="P710" s="207">
        <f>O710*H710</f>
        <v>0</v>
      </c>
      <c r="Q710" s="207">
        <v>0</v>
      </c>
      <c r="R710" s="207">
        <f>Q710*H710</f>
        <v>0</v>
      </c>
      <c r="S710" s="207">
        <v>0</v>
      </c>
      <c r="T710" s="208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09" t="s">
        <v>136</v>
      </c>
      <c r="AT710" s="209" t="s">
        <v>133</v>
      </c>
      <c r="AU710" s="209" t="s">
        <v>80</v>
      </c>
      <c r="AY710" s="19" t="s">
        <v>113</v>
      </c>
      <c r="BE710" s="210">
        <f>IF(N710="základní",J710,0)</f>
        <v>0</v>
      </c>
      <c r="BF710" s="210">
        <f>IF(N710="snížená",J710,0)</f>
        <v>0</v>
      </c>
      <c r="BG710" s="210">
        <f>IF(N710="zákl. přenesená",J710,0)</f>
        <v>0</v>
      </c>
      <c r="BH710" s="210">
        <f>IF(N710="sníž. přenesená",J710,0)</f>
        <v>0</v>
      </c>
      <c r="BI710" s="210">
        <f>IF(N710="nulová",J710,0)</f>
        <v>0</v>
      </c>
      <c r="BJ710" s="19" t="s">
        <v>80</v>
      </c>
      <c r="BK710" s="210">
        <f>ROUND(I710*H710,2)</f>
        <v>0</v>
      </c>
      <c r="BL710" s="19" t="s">
        <v>136</v>
      </c>
      <c r="BM710" s="209" t="s">
        <v>830</v>
      </c>
    </row>
    <row r="711" s="2" customFormat="1" ht="55.5" customHeight="1">
      <c r="A711" s="40"/>
      <c r="B711" s="41"/>
      <c r="C711" s="198" t="s">
        <v>309</v>
      </c>
      <c r="D711" s="198" t="s">
        <v>114</v>
      </c>
      <c r="E711" s="199" t="s">
        <v>831</v>
      </c>
      <c r="F711" s="200" t="s">
        <v>832</v>
      </c>
      <c r="G711" s="201" t="s">
        <v>117</v>
      </c>
      <c r="H711" s="202">
        <v>15</v>
      </c>
      <c r="I711" s="203"/>
      <c r="J711" s="204">
        <f>ROUND(I711*H711,2)</f>
        <v>0</v>
      </c>
      <c r="K711" s="200" t="s">
        <v>118</v>
      </c>
      <c r="L711" s="46"/>
      <c r="M711" s="205" t="s">
        <v>21</v>
      </c>
      <c r="N711" s="206" t="s">
        <v>43</v>
      </c>
      <c r="O711" s="86"/>
      <c r="P711" s="207">
        <f>O711*H711</f>
        <v>0</v>
      </c>
      <c r="Q711" s="207">
        <v>0</v>
      </c>
      <c r="R711" s="207">
        <f>Q711*H711</f>
        <v>0</v>
      </c>
      <c r="S711" s="207">
        <v>0</v>
      </c>
      <c r="T711" s="208">
        <f>S711*H711</f>
        <v>0</v>
      </c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R711" s="209" t="s">
        <v>119</v>
      </c>
      <c r="AT711" s="209" t="s">
        <v>114</v>
      </c>
      <c r="AU711" s="209" t="s">
        <v>80</v>
      </c>
      <c r="AY711" s="19" t="s">
        <v>113</v>
      </c>
      <c r="BE711" s="210">
        <f>IF(N711="základní",J711,0)</f>
        <v>0</v>
      </c>
      <c r="BF711" s="210">
        <f>IF(N711="snížená",J711,0)</f>
        <v>0</v>
      </c>
      <c r="BG711" s="210">
        <f>IF(N711="zákl. přenesená",J711,0)</f>
        <v>0</v>
      </c>
      <c r="BH711" s="210">
        <f>IF(N711="sníž. přenesená",J711,0)</f>
        <v>0</v>
      </c>
      <c r="BI711" s="210">
        <f>IF(N711="nulová",J711,0)</f>
        <v>0</v>
      </c>
      <c r="BJ711" s="19" t="s">
        <v>80</v>
      </c>
      <c r="BK711" s="210">
        <f>ROUND(I711*H711,2)</f>
        <v>0</v>
      </c>
      <c r="BL711" s="19" t="s">
        <v>119</v>
      </c>
      <c r="BM711" s="209" t="s">
        <v>833</v>
      </c>
    </row>
    <row r="712" s="2" customFormat="1" ht="24.15" customHeight="1">
      <c r="A712" s="40"/>
      <c r="B712" s="41"/>
      <c r="C712" s="244" t="s">
        <v>834</v>
      </c>
      <c r="D712" s="244" t="s">
        <v>133</v>
      </c>
      <c r="E712" s="245" t="s">
        <v>835</v>
      </c>
      <c r="F712" s="246" t="s">
        <v>836</v>
      </c>
      <c r="G712" s="247" t="s">
        <v>117</v>
      </c>
      <c r="H712" s="248">
        <v>15</v>
      </c>
      <c r="I712" s="249"/>
      <c r="J712" s="250">
        <f>ROUND(I712*H712,2)</f>
        <v>0</v>
      </c>
      <c r="K712" s="246" t="s">
        <v>118</v>
      </c>
      <c r="L712" s="251"/>
      <c r="M712" s="252" t="s">
        <v>21</v>
      </c>
      <c r="N712" s="253" t="s">
        <v>43</v>
      </c>
      <c r="O712" s="86"/>
      <c r="P712" s="207">
        <f>O712*H712</f>
        <v>0</v>
      </c>
      <c r="Q712" s="207">
        <v>0</v>
      </c>
      <c r="R712" s="207">
        <f>Q712*H712</f>
        <v>0</v>
      </c>
      <c r="S712" s="207">
        <v>0</v>
      </c>
      <c r="T712" s="208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09" t="s">
        <v>136</v>
      </c>
      <c r="AT712" s="209" t="s">
        <v>133</v>
      </c>
      <c r="AU712" s="209" t="s">
        <v>80</v>
      </c>
      <c r="AY712" s="19" t="s">
        <v>113</v>
      </c>
      <c r="BE712" s="210">
        <f>IF(N712="základní",J712,0)</f>
        <v>0</v>
      </c>
      <c r="BF712" s="210">
        <f>IF(N712="snížená",J712,0)</f>
        <v>0</v>
      </c>
      <c r="BG712" s="210">
        <f>IF(N712="zákl. přenesená",J712,0)</f>
        <v>0</v>
      </c>
      <c r="BH712" s="210">
        <f>IF(N712="sníž. přenesená",J712,0)</f>
        <v>0</v>
      </c>
      <c r="BI712" s="210">
        <f>IF(N712="nulová",J712,0)</f>
        <v>0</v>
      </c>
      <c r="BJ712" s="19" t="s">
        <v>80</v>
      </c>
      <c r="BK712" s="210">
        <f>ROUND(I712*H712,2)</f>
        <v>0</v>
      </c>
      <c r="BL712" s="19" t="s">
        <v>136</v>
      </c>
      <c r="BM712" s="209" t="s">
        <v>837</v>
      </c>
    </row>
    <row r="713" s="2" customFormat="1" ht="62.7" customHeight="1">
      <c r="A713" s="40"/>
      <c r="B713" s="41"/>
      <c r="C713" s="198" t="s">
        <v>838</v>
      </c>
      <c r="D713" s="198" t="s">
        <v>114</v>
      </c>
      <c r="E713" s="199" t="s">
        <v>839</v>
      </c>
      <c r="F713" s="200" t="s">
        <v>840</v>
      </c>
      <c r="G713" s="201" t="s">
        <v>117</v>
      </c>
      <c r="H713" s="202">
        <v>15</v>
      </c>
      <c r="I713" s="203"/>
      <c r="J713" s="204">
        <f>ROUND(I713*H713,2)</f>
        <v>0</v>
      </c>
      <c r="K713" s="200" t="s">
        <v>118</v>
      </c>
      <c r="L713" s="46"/>
      <c r="M713" s="205" t="s">
        <v>21</v>
      </c>
      <c r="N713" s="206" t="s">
        <v>43</v>
      </c>
      <c r="O713" s="86"/>
      <c r="P713" s="207">
        <f>O713*H713</f>
        <v>0</v>
      </c>
      <c r="Q713" s="207">
        <v>0</v>
      </c>
      <c r="R713" s="207">
        <f>Q713*H713</f>
        <v>0</v>
      </c>
      <c r="S713" s="207">
        <v>0</v>
      </c>
      <c r="T713" s="208">
        <f>S713*H713</f>
        <v>0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09" t="s">
        <v>119</v>
      </c>
      <c r="AT713" s="209" t="s">
        <v>114</v>
      </c>
      <c r="AU713" s="209" t="s">
        <v>80</v>
      </c>
      <c r="AY713" s="19" t="s">
        <v>113</v>
      </c>
      <c r="BE713" s="210">
        <f>IF(N713="základní",J713,0)</f>
        <v>0</v>
      </c>
      <c r="BF713" s="210">
        <f>IF(N713="snížená",J713,0)</f>
        <v>0</v>
      </c>
      <c r="BG713" s="210">
        <f>IF(N713="zákl. přenesená",J713,0)</f>
        <v>0</v>
      </c>
      <c r="BH713" s="210">
        <f>IF(N713="sníž. přenesená",J713,0)</f>
        <v>0</v>
      </c>
      <c r="BI713" s="210">
        <f>IF(N713="nulová",J713,0)</f>
        <v>0</v>
      </c>
      <c r="BJ713" s="19" t="s">
        <v>80</v>
      </c>
      <c r="BK713" s="210">
        <f>ROUND(I713*H713,2)</f>
        <v>0</v>
      </c>
      <c r="BL713" s="19" t="s">
        <v>119</v>
      </c>
      <c r="BM713" s="209" t="s">
        <v>841</v>
      </c>
    </row>
    <row r="714" s="2" customFormat="1" ht="16.5" customHeight="1">
      <c r="A714" s="40"/>
      <c r="B714" s="41"/>
      <c r="C714" s="198" t="s">
        <v>842</v>
      </c>
      <c r="D714" s="198" t="s">
        <v>114</v>
      </c>
      <c r="E714" s="199" t="s">
        <v>843</v>
      </c>
      <c r="F714" s="200" t="s">
        <v>844</v>
      </c>
      <c r="G714" s="201" t="s">
        <v>117</v>
      </c>
      <c r="H714" s="202">
        <v>15</v>
      </c>
      <c r="I714" s="203"/>
      <c r="J714" s="204">
        <f>ROUND(I714*H714,2)</f>
        <v>0</v>
      </c>
      <c r="K714" s="200" t="s">
        <v>118</v>
      </c>
      <c r="L714" s="46"/>
      <c r="M714" s="205" t="s">
        <v>21</v>
      </c>
      <c r="N714" s="206" t="s">
        <v>43</v>
      </c>
      <c r="O714" s="86"/>
      <c r="P714" s="207">
        <f>O714*H714</f>
        <v>0</v>
      </c>
      <c r="Q714" s="207">
        <v>0</v>
      </c>
      <c r="R714" s="207">
        <f>Q714*H714</f>
        <v>0</v>
      </c>
      <c r="S714" s="207">
        <v>0</v>
      </c>
      <c r="T714" s="208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09" t="s">
        <v>119</v>
      </c>
      <c r="AT714" s="209" t="s">
        <v>114</v>
      </c>
      <c r="AU714" s="209" t="s">
        <v>80</v>
      </c>
      <c r="AY714" s="19" t="s">
        <v>113</v>
      </c>
      <c r="BE714" s="210">
        <f>IF(N714="základní",J714,0)</f>
        <v>0</v>
      </c>
      <c r="BF714" s="210">
        <f>IF(N714="snížená",J714,0)</f>
        <v>0</v>
      </c>
      <c r="BG714" s="210">
        <f>IF(N714="zákl. přenesená",J714,0)</f>
        <v>0</v>
      </c>
      <c r="BH714" s="210">
        <f>IF(N714="sníž. přenesená",J714,0)</f>
        <v>0</v>
      </c>
      <c r="BI714" s="210">
        <f>IF(N714="nulová",J714,0)</f>
        <v>0</v>
      </c>
      <c r="BJ714" s="19" t="s">
        <v>80</v>
      </c>
      <c r="BK714" s="210">
        <f>ROUND(I714*H714,2)</f>
        <v>0</v>
      </c>
      <c r="BL714" s="19" t="s">
        <v>119</v>
      </c>
      <c r="BM714" s="209" t="s">
        <v>845</v>
      </c>
    </row>
    <row r="715" s="2" customFormat="1" ht="62.7" customHeight="1">
      <c r="A715" s="40"/>
      <c r="B715" s="41"/>
      <c r="C715" s="198" t="s">
        <v>846</v>
      </c>
      <c r="D715" s="198" t="s">
        <v>114</v>
      </c>
      <c r="E715" s="199" t="s">
        <v>847</v>
      </c>
      <c r="F715" s="200" t="s">
        <v>848</v>
      </c>
      <c r="G715" s="201" t="s">
        <v>117</v>
      </c>
      <c r="H715" s="202">
        <v>15</v>
      </c>
      <c r="I715" s="203"/>
      <c r="J715" s="204">
        <f>ROUND(I715*H715,2)</f>
        <v>0</v>
      </c>
      <c r="K715" s="200" t="s">
        <v>118</v>
      </c>
      <c r="L715" s="46"/>
      <c r="M715" s="205" t="s">
        <v>21</v>
      </c>
      <c r="N715" s="206" t="s">
        <v>43</v>
      </c>
      <c r="O715" s="86"/>
      <c r="P715" s="207">
        <f>O715*H715</f>
        <v>0</v>
      </c>
      <c r="Q715" s="207">
        <v>0</v>
      </c>
      <c r="R715" s="207">
        <f>Q715*H715</f>
        <v>0</v>
      </c>
      <c r="S715" s="207">
        <v>0</v>
      </c>
      <c r="T715" s="208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09" t="s">
        <v>119</v>
      </c>
      <c r="AT715" s="209" t="s">
        <v>114</v>
      </c>
      <c r="AU715" s="209" t="s">
        <v>80</v>
      </c>
      <c r="AY715" s="19" t="s">
        <v>113</v>
      </c>
      <c r="BE715" s="210">
        <f>IF(N715="základní",J715,0)</f>
        <v>0</v>
      </c>
      <c r="BF715" s="210">
        <f>IF(N715="snížená",J715,0)</f>
        <v>0</v>
      </c>
      <c r="BG715" s="210">
        <f>IF(N715="zákl. přenesená",J715,0)</f>
        <v>0</v>
      </c>
      <c r="BH715" s="210">
        <f>IF(N715="sníž. přenesená",J715,0)</f>
        <v>0</v>
      </c>
      <c r="BI715" s="210">
        <f>IF(N715="nulová",J715,0)</f>
        <v>0</v>
      </c>
      <c r="BJ715" s="19" t="s">
        <v>80</v>
      </c>
      <c r="BK715" s="210">
        <f>ROUND(I715*H715,2)</f>
        <v>0</v>
      </c>
      <c r="BL715" s="19" t="s">
        <v>119</v>
      </c>
      <c r="BM715" s="209" t="s">
        <v>849</v>
      </c>
    </row>
    <row r="716" s="2" customFormat="1" ht="66.75" customHeight="1">
      <c r="A716" s="40"/>
      <c r="B716" s="41"/>
      <c r="C716" s="198" t="s">
        <v>850</v>
      </c>
      <c r="D716" s="198" t="s">
        <v>114</v>
      </c>
      <c r="E716" s="199" t="s">
        <v>851</v>
      </c>
      <c r="F716" s="200" t="s">
        <v>852</v>
      </c>
      <c r="G716" s="201" t="s">
        <v>117</v>
      </c>
      <c r="H716" s="202">
        <v>15</v>
      </c>
      <c r="I716" s="203"/>
      <c r="J716" s="204">
        <f>ROUND(I716*H716,2)</f>
        <v>0</v>
      </c>
      <c r="K716" s="200" t="s">
        <v>118</v>
      </c>
      <c r="L716" s="46"/>
      <c r="M716" s="205" t="s">
        <v>21</v>
      </c>
      <c r="N716" s="206" t="s">
        <v>43</v>
      </c>
      <c r="O716" s="86"/>
      <c r="P716" s="207">
        <f>O716*H716</f>
        <v>0</v>
      </c>
      <c r="Q716" s="207">
        <v>0</v>
      </c>
      <c r="R716" s="207">
        <f>Q716*H716</f>
        <v>0</v>
      </c>
      <c r="S716" s="207">
        <v>0</v>
      </c>
      <c r="T716" s="208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09" t="s">
        <v>119</v>
      </c>
      <c r="AT716" s="209" t="s">
        <v>114</v>
      </c>
      <c r="AU716" s="209" t="s">
        <v>80</v>
      </c>
      <c r="AY716" s="19" t="s">
        <v>113</v>
      </c>
      <c r="BE716" s="210">
        <f>IF(N716="základní",J716,0)</f>
        <v>0</v>
      </c>
      <c r="BF716" s="210">
        <f>IF(N716="snížená",J716,0)</f>
        <v>0</v>
      </c>
      <c r="BG716" s="210">
        <f>IF(N716="zákl. přenesená",J716,0)</f>
        <v>0</v>
      </c>
      <c r="BH716" s="210">
        <f>IF(N716="sníž. přenesená",J716,0)</f>
        <v>0</v>
      </c>
      <c r="BI716" s="210">
        <f>IF(N716="nulová",J716,0)</f>
        <v>0</v>
      </c>
      <c r="BJ716" s="19" t="s">
        <v>80</v>
      </c>
      <c r="BK716" s="210">
        <f>ROUND(I716*H716,2)</f>
        <v>0</v>
      </c>
      <c r="BL716" s="19" t="s">
        <v>119</v>
      </c>
      <c r="BM716" s="209" t="s">
        <v>853</v>
      </c>
    </row>
    <row r="717" s="2" customFormat="1" ht="24.15" customHeight="1">
      <c r="A717" s="40"/>
      <c r="B717" s="41"/>
      <c r="C717" s="244" t="s">
        <v>854</v>
      </c>
      <c r="D717" s="244" t="s">
        <v>133</v>
      </c>
      <c r="E717" s="245" t="s">
        <v>855</v>
      </c>
      <c r="F717" s="246" t="s">
        <v>856</v>
      </c>
      <c r="G717" s="247" t="s">
        <v>117</v>
      </c>
      <c r="H717" s="248">
        <v>20</v>
      </c>
      <c r="I717" s="249"/>
      <c r="J717" s="250">
        <f>ROUND(I717*H717,2)</f>
        <v>0</v>
      </c>
      <c r="K717" s="246" t="s">
        <v>118</v>
      </c>
      <c r="L717" s="251"/>
      <c r="M717" s="252" t="s">
        <v>21</v>
      </c>
      <c r="N717" s="253" t="s">
        <v>43</v>
      </c>
      <c r="O717" s="86"/>
      <c r="P717" s="207">
        <f>O717*H717</f>
        <v>0</v>
      </c>
      <c r="Q717" s="207">
        <v>0</v>
      </c>
      <c r="R717" s="207">
        <f>Q717*H717</f>
        <v>0</v>
      </c>
      <c r="S717" s="207">
        <v>0</v>
      </c>
      <c r="T717" s="208">
        <f>S717*H717</f>
        <v>0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09" t="s">
        <v>136</v>
      </c>
      <c r="AT717" s="209" t="s">
        <v>133</v>
      </c>
      <c r="AU717" s="209" t="s">
        <v>80</v>
      </c>
      <c r="AY717" s="19" t="s">
        <v>113</v>
      </c>
      <c r="BE717" s="210">
        <f>IF(N717="základní",J717,0)</f>
        <v>0</v>
      </c>
      <c r="BF717" s="210">
        <f>IF(N717="snížená",J717,0)</f>
        <v>0</v>
      </c>
      <c r="BG717" s="210">
        <f>IF(N717="zákl. přenesená",J717,0)</f>
        <v>0</v>
      </c>
      <c r="BH717" s="210">
        <f>IF(N717="sníž. přenesená",J717,0)</f>
        <v>0</v>
      </c>
      <c r="BI717" s="210">
        <f>IF(N717="nulová",J717,0)</f>
        <v>0</v>
      </c>
      <c r="BJ717" s="19" t="s">
        <v>80</v>
      </c>
      <c r="BK717" s="210">
        <f>ROUND(I717*H717,2)</f>
        <v>0</v>
      </c>
      <c r="BL717" s="19" t="s">
        <v>136</v>
      </c>
      <c r="BM717" s="209" t="s">
        <v>857</v>
      </c>
    </row>
    <row r="718" s="2" customFormat="1" ht="62.7" customHeight="1">
      <c r="A718" s="40"/>
      <c r="B718" s="41"/>
      <c r="C718" s="198" t="s">
        <v>858</v>
      </c>
      <c r="D718" s="198" t="s">
        <v>114</v>
      </c>
      <c r="E718" s="199" t="s">
        <v>859</v>
      </c>
      <c r="F718" s="200" t="s">
        <v>860</v>
      </c>
      <c r="G718" s="201" t="s">
        <v>117</v>
      </c>
      <c r="H718" s="202">
        <v>15</v>
      </c>
      <c r="I718" s="203"/>
      <c r="J718" s="204">
        <f>ROUND(I718*H718,2)</f>
        <v>0</v>
      </c>
      <c r="K718" s="200" t="s">
        <v>118</v>
      </c>
      <c r="L718" s="46"/>
      <c r="M718" s="205" t="s">
        <v>21</v>
      </c>
      <c r="N718" s="206" t="s">
        <v>43</v>
      </c>
      <c r="O718" s="86"/>
      <c r="P718" s="207">
        <f>O718*H718</f>
        <v>0</v>
      </c>
      <c r="Q718" s="207">
        <v>0</v>
      </c>
      <c r="R718" s="207">
        <f>Q718*H718</f>
        <v>0</v>
      </c>
      <c r="S718" s="207">
        <v>0</v>
      </c>
      <c r="T718" s="208">
        <f>S718*H718</f>
        <v>0</v>
      </c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R718" s="209" t="s">
        <v>119</v>
      </c>
      <c r="AT718" s="209" t="s">
        <v>114</v>
      </c>
      <c r="AU718" s="209" t="s">
        <v>80</v>
      </c>
      <c r="AY718" s="19" t="s">
        <v>113</v>
      </c>
      <c r="BE718" s="210">
        <f>IF(N718="základní",J718,0)</f>
        <v>0</v>
      </c>
      <c r="BF718" s="210">
        <f>IF(N718="snížená",J718,0)</f>
        <v>0</v>
      </c>
      <c r="BG718" s="210">
        <f>IF(N718="zákl. přenesená",J718,0)</f>
        <v>0</v>
      </c>
      <c r="BH718" s="210">
        <f>IF(N718="sníž. přenesená",J718,0)</f>
        <v>0</v>
      </c>
      <c r="BI718" s="210">
        <f>IF(N718="nulová",J718,0)</f>
        <v>0</v>
      </c>
      <c r="BJ718" s="19" t="s">
        <v>80</v>
      </c>
      <c r="BK718" s="210">
        <f>ROUND(I718*H718,2)</f>
        <v>0</v>
      </c>
      <c r="BL718" s="19" t="s">
        <v>119</v>
      </c>
      <c r="BM718" s="209" t="s">
        <v>861</v>
      </c>
    </row>
    <row r="719" s="2" customFormat="1" ht="24.15" customHeight="1">
      <c r="A719" s="40"/>
      <c r="B719" s="41"/>
      <c r="C719" s="198" t="s">
        <v>862</v>
      </c>
      <c r="D719" s="198" t="s">
        <v>114</v>
      </c>
      <c r="E719" s="199" t="s">
        <v>863</v>
      </c>
      <c r="F719" s="200" t="s">
        <v>864</v>
      </c>
      <c r="G719" s="201" t="s">
        <v>117</v>
      </c>
      <c r="H719" s="202">
        <v>15</v>
      </c>
      <c r="I719" s="203"/>
      <c r="J719" s="204">
        <f>ROUND(I719*H719,2)</f>
        <v>0</v>
      </c>
      <c r="K719" s="200" t="s">
        <v>118</v>
      </c>
      <c r="L719" s="46"/>
      <c r="M719" s="205" t="s">
        <v>21</v>
      </c>
      <c r="N719" s="206" t="s">
        <v>43</v>
      </c>
      <c r="O719" s="86"/>
      <c r="P719" s="207">
        <f>O719*H719</f>
        <v>0</v>
      </c>
      <c r="Q719" s="207">
        <v>0</v>
      </c>
      <c r="R719" s="207">
        <f>Q719*H719</f>
        <v>0</v>
      </c>
      <c r="S719" s="207">
        <v>0</v>
      </c>
      <c r="T719" s="208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09" t="s">
        <v>119</v>
      </c>
      <c r="AT719" s="209" t="s">
        <v>114</v>
      </c>
      <c r="AU719" s="209" t="s">
        <v>80</v>
      </c>
      <c r="AY719" s="19" t="s">
        <v>113</v>
      </c>
      <c r="BE719" s="210">
        <f>IF(N719="základní",J719,0)</f>
        <v>0</v>
      </c>
      <c r="BF719" s="210">
        <f>IF(N719="snížená",J719,0)</f>
        <v>0</v>
      </c>
      <c r="BG719" s="210">
        <f>IF(N719="zákl. přenesená",J719,0)</f>
        <v>0</v>
      </c>
      <c r="BH719" s="210">
        <f>IF(N719="sníž. přenesená",J719,0)</f>
        <v>0</v>
      </c>
      <c r="BI719" s="210">
        <f>IF(N719="nulová",J719,0)</f>
        <v>0</v>
      </c>
      <c r="BJ719" s="19" t="s">
        <v>80</v>
      </c>
      <c r="BK719" s="210">
        <f>ROUND(I719*H719,2)</f>
        <v>0</v>
      </c>
      <c r="BL719" s="19" t="s">
        <v>119</v>
      </c>
      <c r="BM719" s="209" t="s">
        <v>865</v>
      </c>
    </row>
    <row r="720" s="2" customFormat="1" ht="24.15" customHeight="1">
      <c r="A720" s="40"/>
      <c r="B720" s="41"/>
      <c r="C720" s="198" t="s">
        <v>866</v>
      </c>
      <c r="D720" s="198" t="s">
        <v>114</v>
      </c>
      <c r="E720" s="199" t="s">
        <v>867</v>
      </c>
      <c r="F720" s="200" t="s">
        <v>868</v>
      </c>
      <c r="G720" s="201" t="s">
        <v>117</v>
      </c>
      <c r="H720" s="202">
        <v>15</v>
      </c>
      <c r="I720" s="203"/>
      <c r="J720" s="204">
        <f>ROUND(I720*H720,2)</f>
        <v>0</v>
      </c>
      <c r="K720" s="200" t="s">
        <v>118</v>
      </c>
      <c r="L720" s="46"/>
      <c r="M720" s="205" t="s">
        <v>21</v>
      </c>
      <c r="N720" s="206" t="s">
        <v>43</v>
      </c>
      <c r="O720" s="86"/>
      <c r="P720" s="207">
        <f>O720*H720</f>
        <v>0</v>
      </c>
      <c r="Q720" s="207">
        <v>0</v>
      </c>
      <c r="R720" s="207">
        <f>Q720*H720</f>
        <v>0</v>
      </c>
      <c r="S720" s="207">
        <v>0</v>
      </c>
      <c r="T720" s="208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09" t="s">
        <v>119</v>
      </c>
      <c r="AT720" s="209" t="s">
        <v>114</v>
      </c>
      <c r="AU720" s="209" t="s">
        <v>80</v>
      </c>
      <c r="AY720" s="19" t="s">
        <v>113</v>
      </c>
      <c r="BE720" s="210">
        <f>IF(N720="základní",J720,0)</f>
        <v>0</v>
      </c>
      <c r="BF720" s="210">
        <f>IF(N720="snížená",J720,0)</f>
        <v>0</v>
      </c>
      <c r="BG720" s="210">
        <f>IF(N720="zákl. přenesená",J720,0)</f>
        <v>0</v>
      </c>
      <c r="BH720" s="210">
        <f>IF(N720="sníž. přenesená",J720,0)</f>
        <v>0</v>
      </c>
      <c r="BI720" s="210">
        <f>IF(N720="nulová",J720,0)</f>
        <v>0</v>
      </c>
      <c r="BJ720" s="19" t="s">
        <v>80</v>
      </c>
      <c r="BK720" s="210">
        <f>ROUND(I720*H720,2)</f>
        <v>0</v>
      </c>
      <c r="BL720" s="19" t="s">
        <v>119</v>
      </c>
      <c r="BM720" s="209" t="s">
        <v>869</v>
      </c>
    </row>
    <row r="721" s="2" customFormat="1" ht="24.15" customHeight="1">
      <c r="A721" s="40"/>
      <c r="B721" s="41"/>
      <c r="C721" s="244" t="s">
        <v>870</v>
      </c>
      <c r="D721" s="244" t="s">
        <v>133</v>
      </c>
      <c r="E721" s="245" t="s">
        <v>871</v>
      </c>
      <c r="F721" s="246" t="s">
        <v>872</v>
      </c>
      <c r="G721" s="247" t="s">
        <v>117</v>
      </c>
      <c r="H721" s="248">
        <v>15</v>
      </c>
      <c r="I721" s="249"/>
      <c r="J721" s="250">
        <f>ROUND(I721*H721,2)</f>
        <v>0</v>
      </c>
      <c r="K721" s="246" t="s">
        <v>118</v>
      </c>
      <c r="L721" s="251"/>
      <c r="M721" s="252" t="s">
        <v>21</v>
      </c>
      <c r="N721" s="253" t="s">
        <v>43</v>
      </c>
      <c r="O721" s="86"/>
      <c r="P721" s="207">
        <f>O721*H721</f>
        <v>0</v>
      </c>
      <c r="Q721" s="207">
        <v>0</v>
      </c>
      <c r="R721" s="207">
        <f>Q721*H721</f>
        <v>0</v>
      </c>
      <c r="S721" s="207">
        <v>0</v>
      </c>
      <c r="T721" s="208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09" t="s">
        <v>136</v>
      </c>
      <c r="AT721" s="209" t="s">
        <v>133</v>
      </c>
      <c r="AU721" s="209" t="s">
        <v>80</v>
      </c>
      <c r="AY721" s="19" t="s">
        <v>113</v>
      </c>
      <c r="BE721" s="210">
        <f>IF(N721="základní",J721,0)</f>
        <v>0</v>
      </c>
      <c r="BF721" s="210">
        <f>IF(N721="snížená",J721,0)</f>
        <v>0</v>
      </c>
      <c r="BG721" s="210">
        <f>IF(N721="zákl. přenesená",J721,0)</f>
        <v>0</v>
      </c>
      <c r="BH721" s="210">
        <f>IF(N721="sníž. přenesená",J721,0)</f>
        <v>0</v>
      </c>
      <c r="BI721" s="210">
        <f>IF(N721="nulová",J721,0)</f>
        <v>0</v>
      </c>
      <c r="BJ721" s="19" t="s">
        <v>80</v>
      </c>
      <c r="BK721" s="210">
        <f>ROUND(I721*H721,2)</f>
        <v>0</v>
      </c>
      <c r="BL721" s="19" t="s">
        <v>136</v>
      </c>
      <c r="BM721" s="209" t="s">
        <v>873</v>
      </c>
    </row>
    <row r="722" s="2" customFormat="1" ht="24.15" customHeight="1">
      <c r="A722" s="40"/>
      <c r="B722" s="41"/>
      <c r="C722" s="244" t="s">
        <v>874</v>
      </c>
      <c r="D722" s="244" t="s">
        <v>133</v>
      </c>
      <c r="E722" s="245" t="s">
        <v>875</v>
      </c>
      <c r="F722" s="246" t="s">
        <v>876</v>
      </c>
      <c r="G722" s="247" t="s">
        <v>117</v>
      </c>
      <c r="H722" s="248">
        <v>15</v>
      </c>
      <c r="I722" s="249"/>
      <c r="J722" s="250">
        <f>ROUND(I722*H722,2)</f>
        <v>0</v>
      </c>
      <c r="K722" s="246" t="s">
        <v>118</v>
      </c>
      <c r="L722" s="251"/>
      <c r="M722" s="252" t="s">
        <v>21</v>
      </c>
      <c r="N722" s="253" t="s">
        <v>43</v>
      </c>
      <c r="O722" s="86"/>
      <c r="P722" s="207">
        <f>O722*H722</f>
        <v>0</v>
      </c>
      <c r="Q722" s="207">
        <v>0</v>
      </c>
      <c r="R722" s="207">
        <f>Q722*H722</f>
        <v>0</v>
      </c>
      <c r="S722" s="207">
        <v>0</v>
      </c>
      <c r="T722" s="208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09" t="s">
        <v>136</v>
      </c>
      <c r="AT722" s="209" t="s">
        <v>133</v>
      </c>
      <c r="AU722" s="209" t="s">
        <v>80</v>
      </c>
      <c r="AY722" s="19" t="s">
        <v>113</v>
      </c>
      <c r="BE722" s="210">
        <f>IF(N722="základní",J722,0)</f>
        <v>0</v>
      </c>
      <c r="BF722" s="210">
        <f>IF(N722="snížená",J722,0)</f>
        <v>0</v>
      </c>
      <c r="BG722" s="210">
        <f>IF(N722="zákl. přenesená",J722,0)</f>
        <v>0</v>
      </c>
      <c r="BH722" s="210">
        <f>IF(N722="sníž. přenesená",J722,0)</f>
        <v>0</v>
      </c>
      <c r="BI722" s="210">
        <f>IF(N722="nulová",J722,0)</f>
        <v>0</v>
      </c>
      <c r="BJ722" s="19" t="s">
        <v>80</v>
      </c>
      <c r="BK722" s="210">
        <f>ROUND(I722*H722,2)</f>
        <v>0</v>
      </c>
      <c r="BL722" s="19" t="s">
        <v>136</v>
      </c>
      <c r="BM722" s="209" t="s">
        <v>877</v>
      </c>
    </row>
    <row r="723" s="2" customFormat="1" ht="24.15" customHeight="1">
      <c r="A723" s="40"/>
      <c r="B723" s="41"/>
      <c r="C723" s="244" t="s">
        <v>878</v>
      </c>
      <c r="D723" s="244" t="s">
        <v>133</v>
      </c>
      <c r="E723" s="245" t="s">
        <v>879</v>
      </c>
      <c r="F723" s="246" t="s">
        <v>880</v>
      </c>
      <c r="G723" s="247" t="s">
        <v>117</v>
      </c>
      <c r="H723" s="248">
        <v>5</v>
      </c>
      <c r="I723" s="249"/>
      <c r="J723" s="250">
        <f>ROUND(I723*H723,2)</f>
        <v>0</v>
      </c>
      <c r="K723" s="246" t="s">
        <v>118</v>
      </c>
      <c r="L723" s="251"/>
      <c r="M723" s="252" t="s">
        <v>21</v>
      </c>
      <c r="N723" s="253" t="s">
        <v>43</v>
      </c>
      <c r="O723" s="86"/>
      <c r="P723" s="207">
        <f>O723*H723</f>
        <v>0</v>
      </c>
      <c r="Q723" s="207">
        <v>0</v>
      </c>
      <c r="R723" s="207">
        <f>Q723*H723</f>
        <v>0</v>
      </c>
      <c r="S723" s="207">
        <v>0</v>
      </c>
      <c r="T723" s="208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09" t="s">
        <v>136</v>
      </c>
      <c r="AT723" s="209" t="s">
        <v>133</v>
      </c>
      <c r="AU723" s="209" t="s">
        <v>80</v>
      </c>
      <c r="AY723" s="19" t="s">
        <v>113</v>
      </c>
      <c r="BE723" s="210">
        <f>IF(N723="základní",J723,0)</f>
        <v>0</v>
      </c>
      <c r="BF723" s="210">
        <f>IF(N723="snížená",J723,0)</f>
        <v>0</v>
      </c>
      <c r="BG723" s="210">
        <f>IF(N723="zákl. přenesená",J723,0)</f>
        <v>0</v>
      </c>
      <c r="BH723" s="210">
        <f>IF(N723="sníž. přenesená",J723,0)</f>
        <v>0</v>
      </c>
      <c r="BI723" s="210">
        <f>IF(N723="nulová",J723,0)</f>
        <v>0</v>
      </c>
      <c r="BJ723" s="19" t="s">
        <v>80</v>
      </c>
      <c r="BK723" s="210">
        <f>ROUND(I723*H723,2)</f>
        <v>0</v>
      </c>
      <c r="BL723" s="19" t="s">
        <v>136</v>
      </c>
      <c r="BM723" s="209" t="s">
        <v>881</v>
      </c>
    </row>
    <row r="724" s="2" customFormat="1" ht="33" customHeight="1">
      <c r="A724" s="40"/>
      <c r="B724" s="41"/>
      <c r="C724" s="198" t="s">
        <v>882</v>
      </c>
      <c r="D724" s="198" t="s">
        <v>114</v>
      </c>
      <c r="E724" s="199" t="s">
        <v>883</v>
      </c>
      <c r="F724" s="200" t="s">
        <v>884</v>
      </c>
      <c r="G724" s="201" t="s">
        <v>117</v>
      </c>
      <c r="H724" s="202">
        <v>15</v>
      </c>
      <c r="I724" s="203"/>
      <c r="J724" s="204">
        <f>ROUND(I724*H724,2)</f>
        <v>0</v>
      </c>
      <c r="K724" s="200" t="s">
        <v>118</v>
      </c>
      <c r="L724" s="46"/>
      <c r="M724" s="205" t="s">
        <v>21</v>
      </c>
      <c r="N724" s="206" t="s">
        <v>43</v>
      </c>
      <c r="O724" s="86"/>
      <c r="P724" s="207">
        <f>O724*H724</f>
        <v>0</v>
      </c>
      <c r="Q724" s="207">
        <v>0</v>
      </c>
      <c r="R724" s="207">
        <f>Q724*H724</f>
        <v>0</v>
      </c>
      <c r="S724" s="207">
        <v>0</v>
      </c>
      <c r="T724" s="208">
        <f>S724*H724</f>
        <v>0</v>
      </c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R724" s="209" t="s">
        <v>119</v>
      </c>
      <c r="AT724" s="209" t="s">
        <v>114</v>
      </c>
      <c r="AU724" s="209" t="s">
        <v>80</v>
      </c>
      <c r="AY724" s="19" t="s">
        <v>113</v>
      </c>
      <c r="BE724" s="210">
        <f>IF(N724="základní",J724,0)</f>
        <v>0</v>
      </c>
      <c r="BF724" s="210">
        <f>IF(N724="snížená",J724,0)</f>
        <v>0</v>
      </c>
      <c r="BG724" s="210">
        <f>IF(N724="zákl. přenesená",J724,0)</f>
        <v>0</v>
      </c>
      <c r="BH724" s="210">
        <f>IF(N724="sníž. přenesená",J724,0)</f>
        <v>0</v>
      </c>
      <c r="BI724" s="210">
        <f>IF(N724="nulová",J724,0)</f>
        <v>0</v>
      </c>
      <c r="BJ724" s="19" t="s">
        <v>80</v>
      </c>
      <c r="BK724" s="210">
        <f>ROUND(I724*H724,2)</f>
        <v>0</v>
      </c>
      <c r="BL724" s="19" t="s">
        <v>119</v>
      </c>
      <c r="BM724" s="209" t="s">
        <v>885</v>
      </c>
    </row>
    <row r="725" s="2" customFormat="1" ht="16.5" customHeight="1">
      <c r="A725" s="40"/>
      <c r="B725" s="41"/>
      <c r="C725" s="198" t="s">
        <v>886</v>
      </c>
      <c r="D725" s="198" t="s">
        <v>114</v>
      </c>
      <c r="E725" s="199" t="s">
        <v>887</v>
      </c>
      <c r="F725" s="200" t="s">
        <v>888</v>
      </c>
      <c r="G725" s="201" t="s">
        <v>117</v>
      </c>
      <c r="H725" s="202">
        <v>15</v>
      </c>
      <c r="I725" s="203"/>
      <c r="J725" s="204">
        <f>ROUND(I725*H725,2)</f>
        <v>0</v>
      </c>
      <c r="K725" s="200" t="s">
        <v>118</v>
      </c>
      <c r="L725" s="46"/>
      <c r="M725" s="205" t="s">
        <v>21</v>
      </c>
      <c r="N725" s="206" t="s">
        <v>43</v>
      </c>
      <c r="O725" s="86"/>
      <c r="P725" s="207">
        <f>O725*H725</f>
        <v>0</v>
      </c>
      <c r="Q725" s="207">
        <v>0</v>
      </c>
      <c r="R725" s="207">
        <f>Q725*H725</f>
        <v>0</v>
      </c>
      <c r="S725" s="207">
        <v>0</v>
      </c>
      <c r="T725" s="208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09" t="s">
        <v>119</v>
      </c>
      <c r="AT725" s="209" t="s">
        <v>114</v>
      </c>
      <c r="AU725" s="209" t="s">
        <v>80</v>
      </c>
      <c r="AY725" s="19" t="s">
        <v>113</v>
      </c>
      <c r="BE725" s="210">
        <f>IF(N725="základní",J725,0)</f>
        <v>0</v>
      </c>
      <c r="BF725" s="210">
        <f>IF(N725="snížená",J725,0)</f>
        <v>0</v>
      </c>
      <c r="BG725" s="210">
        <f>IF(N725="zákl. přenesená",J725,0)</f>
        <v>0</v>
      </c>
      <c r="BH725" s="210">
        <f>IF(N725="sníž. přenesená",J725,0)</f>
        <v>0</v>
      </c>
      <c r="BI725" s="210">
        <f>IF(N725="nulová",J725,0)</f>
        <v>0</v>
      </c>
      <c r="BJ725" s="19" t="s">
        <v>80</v>
      </c>
      <c r="BK725" s="210">
        <f>ROUND(I725*H725,2)</f>
        <v>0</v>
      </c>
      <c r="BL725" s="19" t="s">
        <v>119</v>
      </c>
      <c r="BM725" s="209" t="s">
        <v>889</v>
      </c>
    </row>
    <row r="726" s="2" customFormat="1" ht="16.5" customHeight="1">
      <c r="A726" s="40"/>
      <c r="B726" s="41"/>
      <c r="C726" s="198" t="s">
        <v>890</v>
      </c>
      <c r="D726" s="198" t="s">
        <v>114</v>
      </c>
      <c r="E726" s="199" t="s">
        <v>891</v>
      </c>
      <c r="F726" s="200" t="s">
        <v>892</v>
      </c>
      <c r="G726" s="201" t="s">
        <v>117</v>
      </c>
      <c r="H726" s="202">
        <v>15</v>
      </c>
      <c r="I726" s="203"/>
      <c r="J726" s="204">
        <f>ROUND(I726*H726,2)</f>
        <v>0</v>
      </c>
      <c r="K726" s="200" t="s">
        <v>118</v>
      </c>
      <c r="L726" s="46"/>
      <c r="M726" s="205" t="s">
        <v>21</v>
      </c>
      <c r="N726" s="206" t="s">
        <v>43</v>
      </c>
      <c r="O726" s="86"/>
      <c r="P726" s="207">
        <f>O726*H726</f>
        <v>0</v>
      </c>
      <c r="Q726" s="207">
        <v>0</v>
      </c>
      <c r="R726" s="207">
        <f>Q726*H726</f>
        <v>0</v>
      </c>
      <c r="S726" s="207">
        <v>0</v>
      </c>
      <c r="T726" s="208">
        <f>S726*H726</f>
        <v>0</v>
      </c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R726" s="209" t="s">
        <v>119</v>
      </c>
      <c r="AT726" s="209" t="s">
        <v>114</v>
      </c>
      <c r="AU726" s="209" t="s">
        <v>80</v>
      </c>
      <c r="AY726" s="19" t="s">
        <v>113</v>
      </c>
      <c r="BE726" s="210">
        <f>IF(N726="základní",J726,0)</f>
        <v>0</v>
      </c>
      <c r="BF726" s="210">
        <f>IF(N726="snížená",J726,0)</f>
        <v>0</v>
      </c>
      <c r="BG726" s="210">
        <f>IF(N726="zákl. přenesená",J726,0)</f>
        <v>0</v>
      </c>
      <c r="BH726" s="210">
        <f>IF(N726="sníž. přenesená",J726,0)</f>
        <v>0</v>
      </c>
      <c r="BI726" s="210">
        <f>IF(N726="nulová",J726,0)</f>
        <v>0</v>
      </c>
      <c r="BJ726" s="19" t="s">
        <v>80</v>
      </c>
      <c r="BK726" s="210">
        <f>ROUND(I726*H726,2)</f>
        <v>0</v>
      </c>
      <c r="BL726" s="19" t="s">
        <v>119</v>
      </c>
      <c r="BM726" s="209" t="s">
        <v>893</v>
      </c>
    </row>
    <row r="727" s="2" customFormat="1" ht="55.5" customHeight="1">
      <c r="A727" s="40"/>
      <c r="B727" s="41"/>
      <c r="C727" s="198" t="s">
        <v>894</v>
      </c>
      <c r="D727" s="198" t="s">
        <v>114</v>
      </c>
      <c r="E727" s="199" t="s">
        <v>895</v>
      </c>
      <c r="F727" s="200" t="s">
        <v>896</v>
      </c>
      <c r="G727" s="201" t="s">
        <v>117</v>
      </c>
      <c r="H727" s="202">
        <v>15</v>
      </c>
      <c r="I727" s="203"/>
      <c r="J727" s="204">
        <f>ROUND(I727*H727,2)</f>
        <v>0</v>
      </c>
      <c r="K727" s="200" t="s">
        <v>118</v>
      </c>
      <c r="L727" s="46"/>
      <c r="M727" s="205" t="s">
        <v>21</v>
      </c>
      <c r="N727" s="206" t="s">
        <v>43</v>
      </c>
      <c r="O727" s="86"/>
      <c r="P727" s="207">
        <f>O727*H727</f>
        <v>0</v>
      </c>
      <c r="Q727" s="207">
        <v>0</v>
      </c>
      <c r="R727" s="207">
        <f>Q727*H727</f>
        <v>0</v>
      </c>
      <c r="S727" s="207">
        <v>0</v>
      </c>
      <c r="T727" s="208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09" t="s">
        <v>119</v>
      </c>
      <c r="AT727" s="209" t="s">
        <v>114</v>
      </c>
      <c r="AU727" s="209" t="s">
        <v>80</v>
      </c>
      <c r="AY727" s="19" t="s">
        <v>113</v>
      </c>
      <c r="BE727" s="210">
        <f>IF(N727="základní",J727,0)</f>
        <v>0</v>
      </c>
      <c r="BF727" s="210">
        <f>IF(N727="snížená",J727,0)</f>
        <v>0</v>
      </c>
      <c r="BG727" s="210">
        <f>IF(N727="zákl. přenesená",J727,0)</f>
        <v>0</v>
      </c>
      <c r="BH727" s="210">
        <f>IF(N727="sníž. přenesená",J727,0)</f>
        <v>0</v>
      </c>
      <c r="BI727" s="210">
        <f>IF(N727="nulová",J727,0)</f>
        <v>0</v>
      </c>
      <c r="BJ727" s="19" t="s">
        <v>80</v>
      </c>
      <c r="BK727" s="210">
        <f>ROUND(I727*H727,2)</f>
        <v>0</v>
      </c>
      <c r="BL727" s="19" t="s">
        <v>119</v>
      </c>
      <c r="BM727" s="209" t="s">
        <v>897</v>
      </c>
    </row>
    <row r="728" s="2" customFormat="1" ht="49.05" customHeight="1">
      <c r="A728" s="40"/>
      <c r="B728" s="41"/>
      <c r="C728" s="244" t="s">
        <v>898</v>
      </c>
      <c r="D728" s="244" t="s">
        <v>133</v>
      </c>
      <c r="E728" s="245" t="s">
        <v>899</v>
      </c>
      <c r="F728" s="246" t="s">
        <v>900</v>
      </c>
      <c r="G728" s="247" t="s">
        <v>117</v>
      </c>
      <c r="H728" s="248">
        <v>15</v>
      </c>
      <c r="I728" s="249"/>
      <c r="J728" s="250">
        <f>ROUND(I728*H728,2)</f>
        <v>0</v>
      </c>
      <c r="K728" s="246" t="s">
        <v>118</v>
      </c>
      <c r="L728" s="251"/>
      <c r="M728" s="252" t="s">
        <v>21</v>
      </c>
      <c r="N728" s="253" t="s">
        <v>43</v>
      </c>
      <c r="O728" s="86"/>
      <c r="P728" s="207">
        <f>O728*H728</f>
        <v>0</v>
      </c>
      <c r="Q728" s="207">
        <v>0</v>
      </c>
      <c r="R728" s="207">
        <f>Q728*H728</f>
        <v>0</v>
      </c>
      <c r="S728" s="207">
        <v>0</v>
      </c>
      <c r="T728" s="208">
        <f>S728*H728</f>
        <v>0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09" t="s">
        <v>82</v>
      </c>
      <c r="AT728" s="209" t="s">
        <v>133</v>
      </c>
      <c r="AU728" s="209" t="s">
        <v>80</v>
      </c>
      <c r="AY728" s="19" t="s">
        <v>113</v>
      </c>
      <c r="BE728" s="210">
        <f>IF(N728="základní",J728,0)</f>
        <v>0</v>
      </c>
      <c r="BF728" s="210">
        <f>IF(N728="snížená",J728,0)</f>
        <v>0</v>
      </c>
      <c r="BG728" s="210">
        <f>IF(N728="zákl. přenesená",J728,0)</f>
        <v>0</v>
      </c>
      <c r="BH728" s="210">
        <f>IF(N728="sníž. přenesená",J728,0)</f>
        <v>0</v>
      </c>
      <c r="BI728" s="210">
        <f>IF(N728="nulová",J728,0)</f>
        <v>0</v>
      </c>
      <c r="BJ728" s="19" t="s">
        <v>80</v>
      </c>
      <c r="BK728" s="210">
        <f>ROUND(I728*H728,2)</f>
        <v>0</v>
      </c>
      <c r="BL728" s="19" t="s">
        <v>80</v>
      </c>
      <c r="BM728" s="209" t="s">
        <v>901</v>
      </c>
    </row>
    <row r="729" s="2" customFormat="1" ht="90" customHeight="1">
      <c r="A729" s="40"/>
      <c r="B729" s="41"/>
      <c r="C729" s="198" t="s">
        <v>902</v>
      </c>
      <c r="D729" s="198" t="s">
        <v>114</v>
      </c>
      <c r="E729" s="199" t="s">
        <v>903</v>
      </c>
      <c r="F729" s="200" t="s">
        <v>904</v>
      </c>
      <c r="G729" s="201" t="s">
        <v>117</v>
      </c>
      <c r="H729" s="202">
        <v>15</v>
      </c>
      <c r="I729" s="203"/>
      <c r="J729" s="204">
        <f>ROUND(I729*H729,2)</f>
        <v>0</v>
      </c>
      <c r="K729" s="200" t="s">
        <v>118</v>
      </c>
      <c r="L729" s="46"/>
      <c r="M729" s="205" t="s">
        <v>21</v>
      </c>
      <c r="N729" s="206" t="s">
        <v>43</v>
      </c>
      <c r="O729" s="86"/>
      <c r="P729" s="207">
        <f>O729*H729</f>
        <v>0</v>
      </c>
      <c r="Q729" s="207">
        <v>0</v>
      </c>
      <c r="R729" s="207">
        <f>Q729*H729</f>
        <v>0</v>
      </c>
      <c r="S729" s="207">
        <v>0</v>
      </c>
      <c r="T729" s="208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09" t="s">
        <v>136</v>
      </c>
      <c r="AT729" s="209" t="s">
        <v>114</v>
      </c>
      <c r="AU729" s="209" t="s">
        <v>80</v>
      </c>
      <c r="AY729" s="19" t="s">
        <v>113</v>
      </c>
      <c r="BE729" s="210">
        <f>IF(N729="základní",J729,0)</f>
        <v>0</v>
      </c>
      <c r="BF729" s="210">
        <f>IF(N729="snížená",J729,0)</f>
        <v>0</v>
      </c>
      <c r="BG729" s="210">
        <f>IF(N729="zákl. přenesená",J729,0)</f>
        <v>0</v>
      </c>
      <c r="BH729" s="210">
        <f>IF(N729="sníž. přenesená",J729,0)</f>
        <v>0</v>
      </c>
      <c r="BI729" s="210">
        <f>IF(N729="nulová",J729,0)</f>
        <v>0</v>
      </c>
      <c r="BJ729" s="19" t="s">
        <v>80</v>
      </c>
      <c r="BK729" s="210">
        <f>ROUND(I729*H729,2)</f>
        <v>0</v>
      </c>
      <c r="BL729" s="19" t="s">
        <v>136</v>
      </c>
      <c r="BM729" s="209" t="s">
        <v>905</v>
      </c>
    </row>
    <row r="730" s="2" customFormat="1" ht="90" customHeight="1">
      <c r="A730" s="40"/>
      <c r="B730" s="41"/>
      <c r="C730" s="198" t="s">
        <v>906</v>
      </c>
      <c r="D730" s="198" t="s">
        <v>114</v>
      </c>
      <c r="E730" s="199" t="s">
        <v>907</v>
      </c>
      <c r="F730" s="200" t="s">
        <v>908</v>
      </c>
      <c r="G730" s="201" t="s">
        <v>117</v>
      </c>
      <c r="H730" s="202">
        <v>15</v>
      </c>
      <c r="I730" s="203"/>
      <c r="J730" s="204">
        <f>ROUND(I730*H730,2)</f>
        <v>0</v>
      </c>
      <c r="K730" s="200" t="s">
        <v>118</v>
      </c>
      <c r="L730" s="46"/>
      <c r="M730" s="205" t="s">
        <v>21</v>
      </c>
      <c r="N730" s="206" t="s">
        <v>43</v>
      </c>
      <c r="O730" s="86"/>
      <c r="P730" s="207">
        <f>O730*H730</f>
        <v>0</v>
      </c>
      <c r="Q730" s="207">
        <v>0</v>
      </c>
      <c r="R730" s="207">
        <f>Q730*H730</f>
        <v>0</v>
      </c>
      <c r="S730" s="207">
        <v>0</v>
      </c>
      <c r="T730" s="208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09" t="s">
        <v>119</v>
      </c>
      <c r="AT730" s="209" t="s">
        <v>114</v>
      </c>
      <c r="AU730" s="209" t="s">
        <v>80</v>
      </c>
      <c r="AY730" s="19" t="s">
        <v>113</v>
      </c>
      <c r="BE730" s="210">
        <f>IF(N730="základní",J730,0)</f>
        <v>0</v>
      </c>
      <c r="BF730" s="210">
        <f>IF(N730="snížená",J730,0)</f>
        <v>0</v>
      </c>
      <c r="BG730" s="210">
        <f>IF(N730="zákl. přenesená",J730,0)</f>
        <v>0</v>
      </c>
      <c r="BH730" s="210">
        <f>IF(N730="sníž. přenesená",J730,0)</f>
        <v>0</v>
      </c>
      <c r="BI730" s="210">
        <f>IF(N730="nulová",J730,0)</f>
        <v>0</v>
      </c>
      <c r="BJ730" s="19" t="s">
        <v>80</v>
      </c>
      <c r="BK730" s="210">
        <f>ROUND(I730*H730,2)</f>
        <v>0</v>
      </c>
      <c r="BL730" s="19" t="s">
        <v>119</v>
      </c>
      <c r="BM730" s="209" t="s">
        <v>909</v>
      </c>
    </row>
    <row r="731" s="2" customFormat="1" ht="90" customHeight="1">
      <c r="A731" s="40"/>
      <c r="B731" s="41"/>
      <c r="C731" s="198" t="s">
        <v>910</v>
      </c>
      <c r="D731" s="198" t="s">
        <v>114</v>
      </c>
      <c r="E731" s="199" t="s">
        <v>911</v>
      </c>
      <c r="F731" s="200" t="s">
        <v>912</v>
      </c>
      <c r="G731" s="201" t="s">
        <v>117</v>
      </c>
      <c r="H731" s="202">
        <v>15</v>
      </c>
      <c r="I731" s="203"/>
      <c r="J731" s="204">
        <f>ROUND(I731*H731,2)</f>
        <v>0</v>
      </c>
      <c r="K731" s="200" t="s">
        <v>118</v>
      </c>
      <c r="L731" s="46"/>
      <c r="M731" s="205" t="s">
        <v>21</v>
      </c>
      <c r="N731" s="206" t="s">
        <v>43</v>
      </c>
      <c r="O731" s="86"/>
      <c r="P731" s="207">
        <f>O731*H731</f>
        <v>0</v>
      </c>
      <c r="Q731" s="207">
        <v>0</v>
      </c>
      <c r="R731" s="207">
        <f>Q731*H731</f>
        <v>0</v>
      </c>
      <c r="S731" s="207">
        <v>0</v>
      </c>
      <c r="T731" s="208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09" t="s">
        <v>119</v>
      </c>
      <c r="AT731" s="209" t="s">
        <v>114</v>
      </c>
      <c r="AU731" s="209" t="s">
        <v>80</v>
      </c>
      <c r="AY731" s="19" t="s">
        <v>113</v>
      </c>
      <c r="BE731" s="210">
        <f>IF(N731="základní",J731,0)</f>
        <v>0</v>
      </c>
      <c r="BF731" s="210">
        <f>IF(N731="snížená",J731,0)</f>
        <v>0</v>
      </c>
      <c r="BG731" s="210">
        <f>IF(N731="zákl. přenesená",J731,0)</f>
        <v>0</v>
      </c>
      <c r="BH731" s="210">
        <f>IF(N731="sníž. přenesená",J731,0)</f>
        <v>0</v>
      </c>
      <c r="BI731" s="210">
        <f>IF(N731="nulová",J731,0)</f>
        <v>0</v>
      </c>
      <c r="BJ731" s="19" t="s">
        <v>80</v>
      </c>
      <c r="BK731" s="210">
        <f>ROUND(I731*H731,2)</f>
        <v>0</v>
      </c>
      <c r="BL731" s="19" t="s">
        <v>119</v>
      </c>
      <c r="BM731" s="209" t="s">
        <v>913</v>
      </c>
    </row>
    <row r="732" s="2" customFormat="1" ht="90" customHeight="1">
      <c r="A732" s="40"/>
      <c r="B732" s="41"/>
      <c r="C732" s="198" t="s">
        <v>914</v>
      </c>
      <c r="D732" s="198" t="s">
        <v>114</v>
      </c>
      <c r="E732" s="199" t="s">
        <v>915</v>
      </c>
      <c r="F732" s="200" t="s">
        <v>916</v>
      </c>
      <c r="G732" s="201" t="s">
        <v>117</v>
      </c>
      <c r="H732" s="202">
        <v>15</v>
      </c>
      <c r="I732" s="203"/>
      <c r="J732" s="204">
        <f>ROUND(I732*H732,2)</f>
        <v>0</v>
      </c>
      <c r="K732" s="200" t="s">
        <v>118</v>
      </c>
      <c r="L732" s="46"/>
      <c r="M732" s="205" t="s">
        <v>21</v>
      </c>
      <c r="N732" s="206" t="s">
        <v>43</v>
      </c>
      <c r="O732" s="86"/>
      <c r="P732" s="207">
        <f>O732*H732</f>
        <v>0</v>
      </c>
      <c r="Q732" s="207">
        <v>0</v>
      </c>
      <c r="R732" s="207">
        <f>Q732*H732</f>
        <v>0</v>
      </c>
      <c r="S732" s="207">
        <v>0</v>
      </c>
      <c r="T732" s="208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09" t="s">
        <v>119</v>
      </c>
      <c r="AT732" s="209" t="s">
        <v>114</v>
      </c>
      <c r="AU732" s="209" t="s">
        <v>80</v>
      </c>
      <c r="AY732" s="19" t="s">
        <v>113</v>
      </c>
      <c r="BE732" s="210">
        <f>IF(N732="základní",J732,0)</f>
        <v>0</v>
      </c>
      <c r="BF732" s="210">
        <f>IF(N732="snížená",J732,0)</f>
        <v>0</v>
      </c>
      <c r="BG732" s="210">
        <f>IF(N732="zákl. přenesená",J732,0)</f>
        <v>0</v>
      </c>
      <c r="BH732" s="210">
        <f>IF(N732="sníž. přenesená",J732,0)</f>
        <v>0</v>
      </c>
      <c r="BI732" s="210">
        <f>IF(N732="nulová",J732,0)</f>
        <v>0</v>
      </c>
      <c r="BJ732" s="19" t="s">
        <v>80</v>
      </c>
      <c r="BK732" s="210">
        <f>ROUND(I732*H732,2)</f>
        <v>0</v>
      </c>
      <c r="BL732" s="19" t="s">
        <v>119</v>
      </c>
      <c r="BM732" s="209" t="s">
        <v>917</v>
      </c>
    </row>
    <row r="733" s="2" customFormat="1" ht="90" customHeight="1">
      <c r="A733" s="40"/>
      <c r="B733" s="41"/>
      <c r="C733" s="198" t="s">
        <v>918</v>
      </c>
      <c r="D733" s="198" t="s">
        <v>114</v>
      </c>
      <c r="E733" s="199" t="s">
        <v>919</v>
      </c>
      <c r="F733" s="200" t="s">
        <v>920</v>
      </c>
      <c r="G733" s="201" t="s">
        <v>117</v>
      </c>
      <c r="H733" s="202">
        <v>15</v>
      </c>
      <c r="I733" s="203"/>
      <c r="J733" s="204">
        <f>ROUND(I733*H733,2)</f>
        <v>0</v>
      </c>
      <c r="K733" s="200" t="s">
        <v>118</v>
      </c>
      <c r="L733" s="46"/>
      <c r="M733" s="205" t="s">
        <v>21</v>
      </c>
      <c r="N733" s="206" t="s">
        <v>43</v>
      </c>
      <c r="O733" s="86"/>
      <c r="P733" s="207">
        <f>O733*H733</f>
        <v>0</v>
      </c>
      <c r="Q733" s="207">
        <v>0</v>
      </c>
      <c r="R733" s="207">
        <f>Q733*H733</f>
        <v>0</v>
      </c>
      <c r="S733" s="207">
        <v>0</v>
      </c>
      <c r="T733" s="208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09" t="s">
        <v>119</v>
      </c>
      <c r="AT733" s="209" t="s">
        <v>114</v>
      </c>
      <c r="AU733" s="209" t="s">
        <v>80</v>
      </c>
      <c r="AY733" s="19" t="s">
        <v>113</v>
      </c>
      <c r="BE733" s="210">
        <f>IF(N733="základní",J733,0)</f>
        <v>0</v>
      </c>
      <c r="BF733" s="210">
        <f>IF(N733="snížená",J733,0)</f>
        <v>0</v>
      </c>
      <c r="BG733" s="210">
        <f>IF(N733="zákl. přenesená",J733,0)</f>
        <v>0</v>
      </c>
      <c r="BH733" s="210">
        <f>IF(N733="sníž. přenesená",J733,0)</f>
        <v>0</v>
      </c>
      <c r="BI733" s="210">
        <f>IF(N733="nulová",J733,0)</f>
        <v>0</v>
      </c>
      <c r="BJ733" s="19" t="s">
        <v>80</v>
      </c>
      <c r="BK733" s="210">
        <f>ROUND(I733*H733,2)</f>
        <v>0</v>
      </c>
      <c r="BL733" s="19" t="s">
        <v>119</v>
      </c>
      <c r="BM733" s="209" t="s">
        <v>921</v>
      </c>
    </row>
    <row r="734" s="2" customFormat="1" ht="90" customHeight="1">
      <c r="A734" s="40"/>
      <c r="B734" s="41"/>
      <c r="C734" s="198" t="s">
        <v>922</v>
      </c>
      <c r="D734" s="198" t="s">
        <v>114</v>
      </c>
      <c r="E734" s="199" t="s">
        <v>923</v>
      </c>
      <c r="F734" s="200" t="s">
        <v>924</v>
      </c>
      <c r="G734" s="201" t="s">
        <v>117</v>
      </c>
      <c r="H734" s="202">
        <v>15</v>
      </c>
      <c r="I734" s="203"/>
      <c r="J734" s="204">
        <f>ROUND(I734*H734,2)</f>
        <v>0</v>
      </c>
      <c r="K734" s="200" t="s">
        <v>118</v>
      </c>
      <c r="L734" s="46"/>
      <c r="M734" s="205" t="s">
        <v>21</v>
      </c>
      <c r="N734" s="206" t="s">
        <v>43</v>
      </c>
      <c r="O734" s="86"/>
      <c r="P734" s="207">
        <f>O734*H734</f>
        <v>0</v>
      </c>
      <c r="Q734" s="207">
        <v>0</v>
      </c>
      <c r="R734" s="207">
        <f>Q734*H734</f>
        <v>0</v>
      </c>
      <c r="S734" s="207">
        <v>0</v>
      </c>
      <c r="T734" s="208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09" t="s">
        <v>119</v>
      </c>
      <c r="AT734" s="209" t="s">
        <v>114</v>
      </c>
      <c r="AU734" s="209" t="s">
        <v>80</v>
      </c>
      <c r="AY734" s="19" t="s">
        <v>113</v>
      </c>
      <c r="BE734" s="210">
        <f>IF(N734="základní",J734,0)</f>
        <v>0</v>
      </c>
      <c r="BF734" s="210">
        <f>IF(N734="snížená",J734,0)</f>
        <v>0</v>
      </c>
      <c r="BG734" s="210">
        <f>IF(N734="zákl. přenesená",J734,0)</f>
        <v>0</v>
      </c>
      <c r="BH734" s="210">
        <f>IF(N734="sníž. přenesená",J734,0)</f>
        <v>0</v>
      </c>
      <c r="BI734" s="210">
        <f>IF(N734="nulová",J734,0)</f>
        <v>0</v>
      </c>
      <c r="BJ734" s="19" t="s">
        <v>80</v>
      </c>
      <c r="BK734" s="210">
        <f>ROUND(I734*H734,2)</f>
        <v>0</v>
      </c>
      <c r="BL734" s="19" t="s">
        <v>119</v>
      </c>
      <c r="BM734" s="209" t="s">
        <v>925</v>
      </c>
    </row>
    <row r="735" s="2" customFormat="1" ht="44.25" customHeight="1">
      <c r="A735" s="40"/>
      <c r="B735" s="41"/>
      <c r="C735" s="198" t="s">
        <v>926</v>
      </c>
      <c r="D735" s="198" t="s">
        <v>114</v>
      </c>
      <c r="E735" s="199" t="s">
        <v>927</v>
      </c>
      <c r="F735" s="200" t="s">
        <v>928</v>
      </c>
      <c r="G735" s="201" t="s">
        <v>117</v>
      </c>
      <c r="H735" s="202">
        <v>15</v>
      </c>
      <c r="I735" s="203"/>
      <c r="J735" s="204">
        <f>ROUND(I735*H735,2)</f>
        <v>0</v>
      </c>
      <c r="K735" s="200" t="s">
        <v>118</v>
      </c>
      <c r="L735" s="46"/>
      <c r="M735" s="205" t="s">
        <v>21</v>
      </c>
      <c r="N735" s="206" t="s">
        <v>43</v>
      </c>
      <c r="O735" s="86"/>
      <c r="P735" s="207">
        <f>O735*H735</f>
        <v>0</v>
      </c>
      <c r="Q735" s="207">
        <v>0</v>
      </c>
      <c r="R735" s="207">
        <f>Q735*H735</f>
        <v>0</v>
      </c>
      <c r="S735" s="207">
        <v>0</v>
      </c>
      <c r="T735" s="208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09" t="s">
        <v>119</v>
      </c>
      <c r="AT735" s="209" t="s">
        <v>114</v>
      </c>
      <c r="AU735" s="209" t="s">
        <v>80</v>
      </c>
      <c r="AY735" s="19" t="s">
        <v>113</v>
      </c>
      <c r="BE735" s="210">
        <f>IF(N735="základní",J735,0)</f>
        <v>0</v>
      </c>
      <c r="BF735" s="210">
        <f>IF(N735="snížená",J735,0)</f>
        <v>0</v>
      </c>
      <c r="BG735" s="210">
        <f>IF(N735="zákl. přenesená",J735,0)</f>
        <v>0</v>
      </c>
      <c r="BH735" s="210">
        <f>IF(N735="sníž. přenesená",J735,0)</f>
        <v>0</v>
      </c>
      <c r="BI735" s="210">
        <f>IF(N735="nulová",J735,0)</f>
        <v>0</v>
      </c>
      <c r="BJ735" s="19" t="s">
        <v>80</v>
      </c>
      <c r="BK735" s="210">
        <f>ROUND(I735*H735,2)</f>
        <v>0</v>
      </c>
      <c r="BL735" s="19" t="s">
        <v>119</v>
      </c>
      <c r="BM735" s="209" t="s">
        <v>929</v>
      </c>
    </row>
    <row r="736" s="2" customFormat="1" ht="24.15" customHeight="1">
      <c r="A736" s="40"/>
      <c r="B736" s="41"/>
      <c r="C736" s="198" t="s">
        <v>930</v>
      </c>
      <c r="D736" s="198" t="s">
        <v>114</v>
      </c>
      <c r="E736" s="199" t="s">
        <v>931</v>
      </c>
      <c r="F736" s="200" t="s">
        <v>932</v>
      </c>
      <c r="G736" s="201" t="s">
        <v>117</v>
      </c>
      <c r="H736" s="202">
        <v>5</v>
      </c>
      <c r="I736" s="203"/>
      <c r="J736" s="204">
        <f>ROUND(I736*H736,2)</f>
        <v>0</v>
      </c>
      <c r="K736" s="200" t="s">
        <v>118</v>
      </c>
      <c r="L736" s="46"/>
      <c r="M736" s="205" t="s">
        <v>21</v>
      </c>
      <c r="N736" s="206" t="s">
        <v>43</v>
      </c>
      <c r="O736" s="86"/>
      <c r="P736" s="207">
        <f>O736*H736</f>
        <v>0</v>
      </c>
      <c r="Q736" s="207">
        <v>0</v>
      </c>
      <c r="R736" s="207">
        <f>Q736*H736</f>
        <v>0</v>
      </c>
      <c r="S736" s="207">
        <v>0</v>
      </c>
      <c r="T736" s="208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09" t="s">
        <v>119</v>
      </c>
      <c r="AT736" s="209" t="s">
        <v>114</v>
      </c>
      <c r="AU736" s="209" t="s">
        <v>80</v>
      </c>
      <c r="AY736" s="19" t="s">
        <v>113</v>
      </c>
      <c r="BE736" s="210">
        <f>IF(N736="základní",J736,0)</f>
        <v>0</v>
      </c>
      <c r="BF736" s="210">
        <f>IF(N736="snížená",J736,0)</f>
        <v>0</v>
      </c>
      <c r="BG736" s="210">
        <f>IF(N736="zákl. přenesená",J736,0)</f>
        <v>0</v>
      </c>
      <c r="BH736" s="210">
        <f>IF(N736="sníž. přenesená",J736,0)</f>
        <v>0</v>
      </c>
      <c r="BI736" s="210">
        <f>IF(N736="nulová",J736,0)</f>
        <v>0</v>
      </c>
      <c r="BJ736" s="19" t="s">
        <v>80</v>
      </c>
      <c r="BK736" s="210">
        <f>ROUND(I736*H736,2)</f>
        <v>0</v>
      </c>
      <c r="BL736" s="19" t="s">
        <v>119</v>
      </c>
      <c r="BM736" s="209" t="s">
        <v>933</v>
      </c>
    </row>
    <row r="737" s="2" customFormat="1" ht="66.75" customHeight="1">
      <c r="A737" s="40"/>
      <c r="B737" s="41"/>
      <c r="C737" s="198" t="s">
        <v>934</v>
      </c>
      <c r="D737" s="198" t="s">
        <v>114</v>
      </c>
      <c r="E737" s="199" t="s">
        <v>935</v>
      </c>
      <c r="F737" s="200" t="s">
        <v>936</v>
      </c>
      <c r="G737" s="201" t="s">
        <v>117</v>
      </c>
      <c r="H737" s="202">
        <v>5</v>
      </c>
      <c r="I737" s="203"/>
      <c r="J737" s="204">
        <f>ROUND(I737*H737,2)</f>
        <v>0</v>
      </c>
      <c r="K737" s="200" t="s">
        <v>118</v>
      </c>
      <c r="L737" s="46"/>
      <c r="M737" s="205" t="s">
        <v>21</v>
      </c>
      <c r="N737" s="206" t="s">
        <v>43</v>
      </c>
      <c r="O737" s="86"/>
      <c r="P737" s="207">
        <f>O737*H737</f>
        <v>0</v>
      </c>
      <c r="Q737" s="207">
        <v>0</v>
      </c>
      <c r="R737" s="207">
        <f>Q737*H737</f>
        <v>0</v>
      </c>
      <c r="S737" s="207">
        <v>0</v>
      </c>
      <c r="T737" s="208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09" t="s">
        <v>119</v>
      </c>
      <c r="AT737" s="209" t="s">
        <v>114</v>
      </c>
      <c r="AU737" s="209" t="s">
        <v>80</v>
      </c>
      <c r="AY737" s="19" t="s">
        <v>113</v>
      </c>
      <c r="BE737" s="210">
        <f>IF(N737="základní",J737,0)</f>
        <v>0</v>
      </c>
      <c r="BF737" s="210">
        <f>IF(N737="snížená",J737,0)</f>
        <v>0</v>
      </c>
      <c r="BG737" s="210">
        <f>IF(N737="zákl. přenesená",J737,0)</f>
        <v>0</v>
      </c>
      <c r="BH737" s="210">
        <f>IF(N737="sníž. přenesená",J737,0)</f>
        <v>0</v>
      </c>
      <c r="BI737" s="210">
        <f>IF(N737="nulová",J737,0)</f>
        <v>0</v>
      </c>
      <c r="BJ737" s="19" t="s">
        <v>80</v>
      </c>
      <c r="BK737" s="210">
        <f>ROUND(I737*H737,2)</f>
        <v>0</v>
      </c>
      <c r="BL737" s="19" t="s">
        <v>119</v>
      </c>
      <c r="BM737" s="209" t="s">
        <v>937</v>
      </c>
    </row>
    <row r="738" s="2" customFormat="1" ht="49.05" customHeight="1">
      <c r="A738" s="40"/>
      <c r="B738" s="41"/>
      <c r="C738" s="244" t="s">
        <v>938</v>
      </c>
      <c r="D738" s="244" t="s">
        <v>133</v>
      </c>
      <c r="E738" s="245" t="s">
        <v>939</v>
      </c>
      <c r="F738" s="246" t="s">
        <v>940</v>
      </c>
      <c r="G738" s="247" t="s">
        <v>117</v>
      </c>
      <c r="H738" s="248">
        <v>1</v>
      </c>
      <c r="I738" s="249"/>
      <c r="J738" s="250">
        <f>ROUND(I738*H738,2)</f>
        <v>0</v>
      </c>
      <c r="K738" s="246" t="s">
        <v>118</v>
      </c>
      <c r="L738" s="251"/>
      <c r="M738" s="252" t="s">
        <v>21</v>
      </c>
      <c r="N738" s="253" t="s">
        <v>43</v>
      </c>
      <c r="O738" s="86"/>
      <c r="P738" s="207">
        <f>O738*H738</f>
        <v>0</v>
      </c>
      <c r="Q738" s="207">
        <v>0</v>
      </c>
      <c r="R738" s="207">
        <f>Q738*H738</f>
        <v>0</v>
      </c>
      <c r="S738" s="207">
        <v>0</v>
      </c>
      <c r="T738" s="208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09" t="s">
        <v>136</v>
      </c>
      <c r="AT738" s="209" t="s">
        <v>133</v>
      </c>
      <c r="AU738" s="209" t="s">
        <v>80</v>
      </c>
      <c r="AY738" s="19" t="s">
        <v>113</v>
      </c>
      <c r="BE738" s="210">
        <f>IF(N738="základní",J738,0)</f>
        <v>0</v>
      </c>
      <c r="BF738" s="210">
        <f>IF(N738="snížená",J738,0)</f>
        <v>0</v>
      </c>
      <c r="BG738" s="210">
        <f>IF(N738="zákl. přenesená",J738,0)</f>
        <v>0</v>
      </c>
      <c r="BH738" s="210">
        <f>IF(N738="sníž. přenesená",J738,0)</f>
        <v>0</v>
      </c>
      <c r="BI738" s="210">
        <f>IF(N738="nulová",J738,0)</f>
        <v>0</v>
      </c>
      <c r="BJ738" s="19" t="s">
        <v>80</v>
      </c>
      <c r="BK738" s="210">
        <f>ROUND(I738*H738,2)</f>
        <v>0</v>
      </c>
      <c r="BL738" s="19" t="s">
        <v>136</v>
      </c>
      <c r="BM738" s="209" t="s">
        <v>941</v>
      </c>
    </row>
    <row r="739" s="2" customFormat="1" ht="55.5" customHeight="1">
      <c r="A739" s="40"/>
      <c r="B739" s="41"/>
      <c r="C739" s="244" t="s">
        <v>942</v>
      </c>
      <c r="D739" s="244" t="s">
        <v>133</v>
      </c>
      <c r="E739" s="245" t="s">
        <v>943</v>
      </c>
      <c r="F739" s="246" t="s">
        <v>944</v>
      </c>
      <c r="G739" s="247" t="s">
        <v>117</v>
      </c>
      <c r="H739" s="248">
        <v>1</v>
      </c>
      <c r="I739" s="249"/>
      <c r="J739" s="250">
        <f>ROUND(I739*H739,2)</f>
        <v>0</v>
      </c>
      <c r="K739" s="246" t="s">
        <v>118</v>
      </c>
      <c r="L739" s="251"/>
      <c r="M739" s="252" t="s">
        <v>21</v>
      </c>
      <c r="N739" s="253" t="s">
        <v>43</v>
      </c>
      <c r="O739" s="86"/>
      <c r="P739" s="207">
        <f>O739*H739</f>
        <v>0</v>
      </c>
      <c r="Q739" s="207">
        <v>0</v>
      </c>
      <c r="R739" s="207">
        <f>Q739*H739</f>
        <v>0</v>
      </c>
      <c r="S739" s="207">
        <v>0</v>
      </c>
      <c r="T739" s="208">
        <f>S739*H739</f>
        <v>0</v>
      </c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R739" s="209" t="s">
        <v>136</v>
      </c>
      <c r="AT739" s="209" t="s">
        <v>133</v>
      </c>
      <c r="AU739" s="209" t="s">
        <v>80</v>
      </c>
      <c r="AY739" s="19" t="s">
        <v>113</v>
      </c>
      <c r="BE739" s="210">
        <f>IF(N739="základní",J739,0)</f>
        <v>0</v>
      </c>
      <c r="BF739" s="210">
        <f>IF(N739="snížená",J739,0)</f>
        <v>0</v>
      </c>
      <c r="BG739" s="210">
        <f>IF(N739="zákl. přenesená",J739,0)</f>
        <v>0</v>
      </c>
      <c r="BH739" s="210">
        <f>IF(N739="sníž. přenesená",J739,0)</f>
        <v>0</v>
      </c>
      <c r="BI739" s="210">
        <f>IF(N739="nulová",J739,0)</f>
        <v>0</v>
      </c>
      <c r="BJ739" s="19" t="s">
        <v>80</v>
      </c>
      <c r="BK739" s="210">
        <f>ROUND(I739*H739,2)</f>
        <v>0</v>
      </c>
      <c r="BL739" s="19" t="s">
        <v>136</v>
      </c>
      <c r="BM739" s="209" t="s">
        <v>945</v>
      </c>
    </row>
    <row r="740" s="2" customFormat="1" ht="49.05" customHeight="1">
      <c r="A740" s="40"/>
      <c r="B740" s="41"/>
      <c r="C740" s="244" t="s">
        <v>946</v>
      </c>
      <c r="D740" s="244" t="s">
        <v>133</v>
      </c>
      <c r="E740" s="245" t="s">
        <v>947</v>
      </c>
      <c r="F740" s="246" t="s">
        <v>948</v>
      </c>
      <c r="G740" s="247" t="s">
        <v>117</v>
      </c>
      <c r="H740" s="248">
        <v>1</v>
      </c>
      <c r="I740" s="249"/>
      <c r="J740" s="250">
        <f>ROUND(I740*H740,2)</f>
        <v>0</v>
      </c>
      <c r="K740" s="246" t="s">
        <v>118</v>
      </c>
      <c r="L740" s="251"/>
      <c r="M740" s="252" t="s">
        <v>21</v>
      </c>
      <c r="N740" s="253" t="s">
        <v>43</v>
      </c>
      <c r="O740" s="86"/>
      <c r="P740" s="207">
        <f>O740*H740</f>
        <v>0</v>
      </c>
      <c r="Q740" s="207">
        <v>0</v>
      </c>
      <c r="R740" s="207">
        <f>Q740*H740</f>
        <v>0</v>
      </c>
      <c r="S740" s="207">
        <v>0</v>
      </c>
      <c r="T740" s="208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09" t="s">
        <v>136</v>
      </c>
      <c r="AT740" s="209" t="s">
        <v>133</v>
      </c>
      <c r="AU740" s="209" t="s">
        <v>80</v>
      </c>
      <c r="AY740" s="19" t="s">
        <v>113</v>
      </c>
      <c r="BE740" s="210">
        <f>IF(N740="základní",J740,0)</f>
        <v>0</v>
      </c>
      <c r="BF740" s="210">
        <f>IF(N740="snížená",J740,0)</f>
        <v>0</v>
      </c>
      <c r="BG740" s="210">
        <f>IF(N740="zákl. přenesená",J740,0)</f>
        <v>0</v>
      </c>
      <c r="BH740" s="210">
        <f>IF(N740="sníž. přenesená",J740,0)</f>
        <v>0</v>
      </c>
      <c r="BI740" s="210">
        <f>IF(N740="nulová",J740,0)</f>
        <v>0</v>
      </c>
      <c r="BJ740" s="19" t="s">
        <v>80</v>
      </c>
      <c r="BK740" s="210">
        <f>ROUND(I740*H740,2)</f>
        <v>0</v>
      </c>
      <c r="BL740" s="19" t="s">
        <v>136</v>
      </c>
      <c r="BM740" s="209" t="s">
        <v>949</v>
      </c>
    </row>
    <row r="741" s="2" customFormat="1" ht="44.25" customHeight="1">
      <c r="A741" s="40"/>
      <c r="B741" s="41"/>
      <c r="C741" s="244" t="s">
        <v>950</v>
      </c>
      <c r="D741" s="244" t="s">
        <v>133</v>
      </c>
      <c r="E741" s="245" t="s">
        <v>951</v>
      </c>
      <c r="F741" s="246" t="s">
        <v>952</v>
      </c>
      <c r="G741" s="247" t="s">
        <v>117</v>
      </c>
      <c r="H741" s="248">
        <v>1</v>
      </c>
      <c r="I741" s="249"/>
      <c r="J741" s="250">
        <f>ROUND(I741*H741,2)</f>
        <v>0</v>
      </c>
      <c r="K741" s="246" t="s">
        <v>118</v>
      </c>
      <c r="L741" s="251"/>
      <c r="M741" s="252" t="s">
        <v>21</v>
      </c>
      <c r="N741" s="253" t="s">
        <v>43</v>
      </c>
      <c r="O741" s="86"/>
      <c r="P741" s="207">
        <f>O741*H741</f>
        <v>0</v>
      </c>
      <c r="Q741" s="207">
        <v>0</v>
      </c>
      <c r="R741" s="207">
        <f>Q741*H741</f>
        <v>0</v>
      </c>
      <c r="S741" s="207">
        <v>0</v>
      </c>
      <c r="T741" s="208">
        <f>S741*H741</f>
        <v>0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09" t="s">
        <v>136</v>
      </c>
      <c r="AT741" s="209" t="s">
        <v>133</v>
      </c>
      <c r="AU741" s="209" t="s">
        <v>80</v>
      </c>
      <c r="AY741" s="19" t="s">
        <v>113</v>
      </c>
      <c r="BE741" s="210">
        <f>IF(N741="základní",J741,0)</f>
        <v>0</v>
      </c>
      <c r="BF741" s="210">
        <f>IF(N741="snížená",J741,0)</f>
        <v>0</v>
      </c>
      <c r="BG741" s="210">
        <f>IF(N741="zákl. přenesená",J741,0)</f>
        <v>0</v>
      </c>
      <c r="BH741" s="210">
        <f>IF(N741="sníž. přenesená",J741,0)</f>
        <v>0</v>
      </c>
      <c r="BI741" s="210">
        <f>IF(N741="nulová",J741,0)</f>
        <v>0</v>
      </c>
      <c r="BJ741" s="19" t="s">
        <v>80</v>
      </c>
      <c r="BK741" s="210">
        <f>ROUND(I741*H741,2)</f>
        <v>0</v>
      </c>
      <c r="BL741" s="19" t="s">
        <v>136</v>
      </c>
      <c r="BM741" s="209" t="s">
        <v>953</v>
      </c>
    </row>
    <row r="742" s="2" customFormat="1" ht="44.25" customHeight="1">
      <c r="A742" s="40"/>
      <c r="B742" s="41"/>
      <c r="C742" s="244" t="s">
        <v>954</v>
      </c>
      <c r="D742" s="244" t="s">
        <v>133</v>
      </c>
      <c r="E742" s="245" t="s">
        <v>955</v>
      </c>
      <c r="F742" s="246" t="s">
        <v>956</v>
      </c>
      <c r="G742" s="247" t="s">
        <v>117</v>
      </c>
      <c r="H742" s="248">
        <v>1</v>
      </c>
      <c r="I742" s="249"/>
      <c r="J742" s="250">
        <f>ROUND(I742*H742,2)</f>
        <v>0</v>
      </c>
      <c r="K742" s="246" t="s">
        <v>118</v>
      </c>
      <c r="L742" s="251"/>
      <c r="M742" s="252" t="s">
        <v>21</v>
      </c>
      <c r="N742" s="253" t="s">
        <v>43</v>
      </c>
      <c r="O742" s="86"/>
      <c r="P742" s="207">
        <f>O742*H742</f>
        <v>0</v>
      </c>
      <c r="Q742" s="207">
        <v>0</v>
      </c>
      <c r="R742" s="207">
        <f>Q742*H742</f>
        <v>0</v>
      </c>
      <c r="S742" s="207">
        <v>0</v>
      </c>
      <c r="T742" s="208">
        <f>S742*H742</f>
        <v>0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09" t="s">
        <v>136</v>
      </c>
      <c r="AT742" s="209" t="s">
        <v>133</v>
      </c>
      <c r="AU742" s="209" t="s">
        <v>80</v>
      </c>
      <c r="AY742" s="19" t="s">
        <v>113</v>
      </c>
      <c r="BE742" s="210">
        <f>IF(N742="základní",J742,0)</f>
        <v>0</v>
      </c>
      <c r="BF742" s="210">
        <f>IF(N742="snížená",J742,0)</f>
        <v>0</v>
      </c>
      <c r="BG742" s="210">
        <f>IF(N742="zákl. přenesená",J742,0)</f>
        <v>0</v>
      </c>
      <c r="BH742" s="210">
        <f>IF(N742="sníž. přenesená",J742,0)</f>
        <v>0</v>
      </c>
      <c r="BI742" s="210">
        <f>IF(N742="nulová",J742,0)</f>
        <v>0</v>
      </c>
      <c r="BJ742" s="19" t="s">
        <v>80</v>
      </c>
      <c r="BK742" s="210">
        <f>ROUND(I742*H742,2)</f>
        <v>0</v>
      </c>
      <c r="BL742" s="19" t="s">
        <v>136</v>
      </c>
      <c r="BM742" s="209" t="s">
        <v>957</v>
      </c>
    </row>
    <row r="743" s="2" customFormat="1" ht="24.15" customHeight="1">
      <c r="A743" s="40"/>
      <c r="B743" s="41"/>
      <c r="C743" s="198" t="s">
        <v>958</v>
      </c>
      <c r="D743" s="198" t="s">
        <v>114</v>
      </c>
      <c r="E743" s="199" t="s">
        <v>959</v>
      </c>
      <c r="F743" s="200" t="s">
        <v>960</v>
      </c>
      <c r="G743" s="201" t="s">
        <v>117</v>
      </c>
      <c r="H743" s="202">
        <v>5</v>
      </c>
      <c r="I743" s="203"/>
      <c r="J743" s="204">
        <f>ROUND(I743*H743,2)</f>
        <v>0</v>
      </c>
      <c r="K743" s="200" t="s">
        <v>118</v>
      </c>
      <c r="L743" s="46"/>
      <c r="M743" s="205" t="s">
        <v>21</v>
      </c>
      <c r="N743" s="206" t="s">
        <v>43</v>
      </c>
      <c r="O743" s="86"/>
      <c r="P743" s="207">
        <f>O743*H743</f>
        <v>0</v>
      </c>
      <c r="Q743" s="207">
        <v>0</v>
      </c>
      <c r="R743" s="207">
        <f>Q743*H743</f>
        <v>0</v>
      </c>
      <c r="S743" s="207">
        <v>0</v>
      </c>
      <c r="T743" s="208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09" t="s">
        <v>119</v>
      </c>
      <c r="AT743" s="209" t="s">
        <v>114</v>
      </c>
      <c r="AU743" s="209" t="s">
        <v>80</v>
      </c>
      <c r="AY743" s="19" t="s">
        <v>113</v>
      </c>
      <c r="BE743" s="210">
        <f>IF(N743="základní",J743,0)</f>
        <v>0</v>
      </c>
      <c r="BF743" s="210">
        <f>IF(N743="snížená",J743,0)</f>
        <v>0</v>
      </c>
      <c r="BG743" s="210">
        <f>IF(N743="zákl. přenesená",J743,0)</f>
        <v>0</v>
      </c>
      <c r="BH743" s="210">
        <f>IF(N743="sníž. přenesená",J743,0)</f>
        <v>0</v>
      </c>
      <c r="BI743" s="210">
        <f>IF(N743="nulová",J743,0)</f>
        <v>0</v>
      </c>
      <c r="BJ743" s="19" t="s">
        <v>80</v>
      </c>
      <c r="BK743" s="210">
        <f>ROUND(I743*H743,2)</f>
        <v>0</v>
      </c>
      <c r="BL743" s="19" t="s">
        <v>119</v>
      </c>
      <c r="BM743" s="209" t="s">
        <v>961</v>
      </c>
    </row>
    <row r="744" s="2" customFormat="1" ht="55.5" customHeight="1">
      <c r="A744" s="40"/>
      <c r="B744" s="41"/>
      <c r="C744" s="198" t="s">
        <v>962</v>
      </c>
      <c r="D744" s="198" t="s">
        <v>114</v>
      </c>
      <c r="E744" s="199" t="s">
        <v>963</v>
      </c>
      <c r="F744" s="200" t="s">
        <v>964</v>
      </c>
      <c r="G744" s="201" t="s">
        <v>117</v>
      </c>
      <c r="H744" s="202">
        <v>5</v>
      </c>
      <c r="I744" s="203"/>
      <c r="J744" s="204">
        <f>ROUND(I744*H744,2)</f>
        <v>0</v>
      </c>
      <c r="K744" s="200" t="s">
        <v>118</v>
      </c>
      <c r="L744" s="46"/>
      <c r="M744" s="205" t="s">
        <v>21</v>
      </c>
      <c r="N744" s="206" t="s">
        <v>43</v>
      </c>
      <c r="O744" s="86"/>
      <c r="P744" s="207">
        <f>O744*H744</f>
        <v>0</v>
      </c>
      <c r="Q744" s="207">
        <v>0</v>
      </c>
      <c r="R744" s="207">
        <f>Q744*H744</f>
        <v>0</v>
      </c>
      <c r="S744" s="207">
        <v>0</v>
      </c>
      <c r="T744" s="208">
        <f>S744*H744</f>
        <v>0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09" t="s">
        <v>119</v>
      </c>
      <c r="AT744" s="209" t="s">
        <v>114</v>
      </c>
      <c r="AU744" s="209" t="s">
        <v>80</v>
      </c>
      <c r="AY744" s="19" t="s">
        <v>113</v>
      </c>
      <c r="BE744" s="210">
        <f>IF(N744="základní",J744,0)</f>
        <v>0</v>
      </c>
      <c r="BF744" s="210">
        <f>IF(N744="snížená",J744,0)</f>
        <v>0</v>
      </c>
      <c r="BG744" s="210">
        <f>IF(N744="zákl. přenesená",J744,0)</f>
        <v>0</v>
      </c>
      <c r="BH744" s="210">
        <f>IF(N744="sníž. přenesená",J744,0)</f>
        <v>0</v>
      </c>
      <c r="BI744" s="210">
        <f>IF(N744="nulová",J744,0)</f>
        <v>0</v>
      </c>
      <c r="BJ744" s="19" t="s">
        <v>80</v>
      </c>
      <c r="BK744" s="210">
        <f>ROUND(I744*H744,2)</f>
        <v>0</v>
      </c>
      <c r="BL744" s="19" t="s">
        <v>119</v>
      </c>
      <c r="BM744" s="209" t="s">
        <v>965</v>
      </c>
    </row>
    <row r="745" s="2" customFormat="1" ht="44.25" customHeight="1">
      <c r="A745" s="40"/>
      <c r="B745" s="41"/>
      <c r="C745" s="244" t="s">
        <v>966</v>
      </c>
      <c r="D745" s="244" t="s">
        <v>133</v>
      </c>
      <c r="E745" s="245" t="s">
        <v>967</v>
      </c>
      <c r="F745" s="246" t="s">
        <v>968</v>
      </c>
      <c r="G745" s="247" t="s">
        <v>117</v>
      </c>
      <c r="H745" s="248">
        <v>1</v>
      </c>
      <c r="I745" s="249"/>
      <c r="J745" s="250">
        <f>ROUND(I745*H745,2)</f>
        <v>0</v>
      </c>
      <c r="K745" s="246" t="s">
        <v>118</v>
      </c>
      <c r="L745" s="251"/>
      <c r="M745" s="252" t="s">
        <v>21</v>
      </c>
      <c r="N745" s="253" t="s">
        <v>43</v>
      </c>
      <c r="O745" s="86"/>
      <c r="P745" s="207">
        <f>O745*H745</f>
        <v>0</v>
      </c>
      <c r="Q745" s="207">
        <v>0</v>
      </c>
      <c r="R745" s="207">
        <f>Q745*H745</f>
        <v>0</v>
      </c>
      <c r="S745" s="207">
        <v>0</v>
      </c>
      <c r="T745" s="208">
        <f>S745*H745</f>
        <v>0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09" t="s">
        <v>136</v>
      </c>
      <c r="AT745" s="209" t="s">
        <v>133</v>
      </c>
      <c r="AU745" s="209" t="s">
        <v>80</v>
      </c>
      <c r="AY745" s="19" t="s">
        <v>113</v>
      </c>
      <c r="BE745" s="210">
        <f>IF(N745="základní",J745,0)</f>
        <v>0</v>
      </c>
      <c r="BF745" s="210">
        <f>IF(N745="snížená",J745,0)</f>
        <v>0</v>
      </c>
      <c r="BG745" s="210">
        <f>IF(N745="zákl. přenesená",J745,0)</f>
        <v>0</v>
      </c>
      <c r="BH745" s="210">
        <f>IF(N745="sníž. přenesená",J745,0)</f>
        <v>0</v>
      </c>
      <c r="BI745" s="210">
        <f>IF(N745="nulová",J745,0)</f>
        <v>0</v>
      </c>
      <c r="BJ745" s="19" t="s">
        <v>80</v>
      </c>
      <c r="BK745" s="210">
        <f>ROUND(I745*H745,2)</f>
        <v>0</v>
      </c>
      <c r="BL745" s="19" t="s">
        <v>136</v>
      </c>
      <c r="BM745" s="209" t="s">
        <v>969</v>
      </c>
    </row>
    <row r="746" s="2" customFormat="1" ht="44.25" customHeight="1">
      <c r="A746" s="40"/>
      <c r="B746" s="41"/>
      <c r="C746" s="244" t="s">
        <v>970</v>
      </c>
      <c r="D746" s="244" t="s">
        <v>133</v>
      </c>
      <c r="E746" s="245" t="s">
        <v>971</v>
      </c>
      <c r="F746" s="246" t="s">
        <v>972</v>
      </c>
      <c r="G746" s="247" t="s">
        <v>117</v>
      </c>
      <c r="H746" s="248">
        <v>1</v>
      </c>
      <c r="I746" s="249"/>
      <c r="J746" s="250">
        <f>ROUND(I746*H746,2)</f>
        <v>0</v>
      </c>
      <c r="K746" s="246" t="s">
        <v>118</v>
      </c>
      <c r="L746" s="251"/>
      <c r="M746" s="252" t="s">
        <v>21</v>
      </c>
      <c r="N746" s="253" t="s">
        <v>43</v>
      </c>
      <c r="O746" s="86"/>
      <c r="P746" s="207">
        <f>O746*H746</f>
        <v>0</v>
      </c>
      <c r="Q746" s="207">
        <v>0</v>
      </c>
      <c r="R746" s="207">
        <f>Q746*H746</f>
        <v>0</v>
      </c>
      <c r="S746" s="207">
        <v>0</v>
      </c>
      <c r="T746" s="208">
        <f>S746*H746</f>
        <v>0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09" t="s">
        <v>136</v>
      </c>
      <c r="AT746" s="209" t="s">
        <v>133</v>
      </c>
      <c r="AU746" s="209" t="s">
        <v>80</v>
      </c>
      <c r="AY746" s="19" t="s">
        <v>113</v>
      </c>
      <c r="BE746" s="210">
        <f>IF(N746="základní",J746,0)</f>
        <v>0</v>
      </c>
      <c r="BF746" s="210">
        <f>IF(N746="snížená",J746,0)</f>
        <v>0</v>
      </c>
      <c r="BG746" s="210">
        <f>IF(N746="zákl. přenesená",J746,0)</f>
        <v>0</v>
      </c>
      <c r="BH746" s="210">
        <f>IF(N746="sníž. přenesená",J746,0)</f>
        <v>0</v>
      </c>
      <c r="BI746" s="210">
        <f>IF(N746="nulová",J746,0)</f>
        <v>0</v>
      </c>
      <c r="BJ746" s="19" t="s">
        <v>80</v>
      </c>
      <c r="BK746" s="210">
        <f>ROUND(I746*H746,2)</f>
        <v>0</v>
      </c>
      <c r="BL746" s="19" t="s">
        <v>136</v>
      </c>
      <c r="BM746" s="209" t="s">
        <v>973</v>
      </c>
    </row>
    <row r="747" s="2" customFormat="1" ht="16.5" customHeight="1">
      <c r="A747" s="40"/>
      <c r="B747" s="41"/>
      <c r="C747" s="198" t="s">
        <v>974</v>
      </c>
      <c r="D747" s="198" t="s">
        <v>114</v>
      </c>
      <c r="E747" s="199" t="s">
        <v>975</v>
      </c>
      <c r="F747" s="200" t="s">
        <v>976</v>
      </c>
      <c r="G747" s="201" t="s">
        <v>117</v>
      </c>
      <c r="H747" s="202">
        <v>1</v>
      </c>
      <c r="I747" s="203"/>
      <c r="J747" s="204">
        <f>ROUND(I747*H747,2)</f>
        <v>0</v>
      </c>
      <c r="K747" s="200" t="s">
        <v>118</v>
      </c>
      <c r="L747" s="46"/>
      <c r="M747" s="205" t="s">
        <v>21</v>
      </c>
      <c r="N747" s="206" t="s">
        <v>43</v>
      </c>
      <c r="O747" s="86"/>
      <c r="P747" s="207">
        <f>O747*H747</f>
        <v>0</v>
      </c>
      <c r="Q747" s="207">
        <v>0</v>
      </c>
      <c r="R747" s="207">
        <f>Q747*H747</f>
        <v>0</v>
      </c>
      <c r="S747" s="207">
        <v>0</v>
      </c>
      <c r="T747" s="208">
        <f>S747*H747</f>
        <v>0</v>
      </c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R747" s="209" t="s">
        <v>119</v>
      </c>
      <c r="AT747" s="209" t="s">
        <v>114</v>
      </c>
      <c r="AU747" s="209" t="s">
        <v>80</v>
      </c>
      <c r="AY747" s="19" t="s">
        <v>113</v>
      </c>
      <c r="BE747" s="210">
        <f>IF(N747="základní",J747,0)</f>
        <v>0</v>
      </c>
      <c r="BF747" s="210">
        <f>IF(N747="snížená",J747,0)</f>
        <v>0</v>
      </c>
      <c r="BG747" s="210">
        <f>IF(N747="zákl. přenesená",J747,0)</f>
        <v>0</v>
      </c>
      <c r="BH747" s="210">
        <f>IF(N747="sníž. přenesená",J747,0)</f>
        <v>0</v>
      </c>
      <c r="BI747" s="210">
        <f>IF(N747="nulová",J747,0)</f>
        <v>0</v>
      </c>
      <c r="BJ747" s="19" t="s">
        <v>80</v>
      </c>
      <c r="BK747" s="210">
        <f>ROUND(I747*H747,2)</f>
        <v>0</v>
      </c>
      <c r="BL747" s="19" t="s">
        <v>119</v>
      </c>
      <c r="BM747" s="209" t="s">
        <v>977</v>
      </c>
    </row>
    <row r="748" s="2" customFormat="1" ht="16.5" customHeight="1">
      <c r="A748" s="40"/>
      <c r="B748" s="41"/>
      <c r="C748" s="198" t="s">
        <v>978</v>
      </c>
      <c r="D748" s="198" t="s">
        <v>114</v>
      </c>
      <c r="E748" s="199" t="s">
        <v>979</v>
      </c>
      <c r="F748" s="200" t="s">
        <v>980</v>
      </c>
      <c r="G748" s="201" t="s">
        <v>117</v>
      </c>
      <c r="H748" s="202">
        <v>1</v>
      </c>
      <c r="I748" s="203"/>
      <c r="J748" s="204">
        <f>ROUND(I748*H748,2)</f>
        <v>0</v>
      </c>
      <c r="K748" s="200" t="s">
        <v>118</v>
      </c>
      <c r="L748" s="46"/>
      <c r="M748" s="205" t="s">
        <v>21</v>
      </c>
      <c r="N748" s="206" t="s">
        <v>43</v>
      </c>
      <c r="O748" s="86"/>
      <c r="P748" s="207">
        <f>O748*H748</f>
        <v>0</v>
      </c>
      <c r="Q748" s="207">
        <v>0</v>
      </c>
      <c r="R748" s="207">
        <f>Q748*H748</f>
        <v>0</v>
      </c>
      <c r="S748" s="207">
        <v>0</v>
      </c>
      <c r="T748" s="208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09" t="s">
        <v>119</v>
      </c>
      <c r="AT748" s="209" t="s">
        <v>114</v>
      </c>
      <c r="AU748" s="209" t="s">
        <v>80</v>
      </c>
      <c r="AY748" s="19" t="s">
        <v>113</v>
      </c>
      <c r="BE748" s="210">
        <f>IF(N748="základní",J748,0)</f>
        <v>0</v>
      </c>
      <c r="BF748" s="210">
        <f>IF(N748="snížená",J748,0)</f>
        <v>0</v>
      </c>
      <c r="BG748" s="210">
        <f>IF(N748="zákl. přenesená",J748,0)</f>
        <v>0</v>
      </c>
      <c r="BH748" s="210">
        <f>IF(N748="sníž. přenesená",J748,0)</f>
        <v>0</v>
      </c>
      <c r="BI748" s="210">
        <f>IF(N748="nulová",J748,0)</f>
        <v>0</v>
      </c>
      <c r="BJ748" s="19" t="s">
        <v>80</v>
      </c>
      <c r="BK748" s="210">
        <f>ROUND(I748*H748,2)</f>
        <v>0</v>
      </c>
      <c r="BL748" s="19" t="s">
        <v>119</v>
      </c>
      <c r="BM748" s="209" t="s">
        <v>981</v>
      </c>
    </row>
    <row r="749" s="2" customFormat="1" ht="24.15" customHeight="1">
      <c r="A749" s="40"/>
      <c r="B749" s="41"/>
      <c r="C749" s="244" t="s">
        <v>982</v>
      </c>
      <c r="D749" s="244" t="s">
        <v>133</v>
      </c>
      <c r="E749" s="245" t="s">
        <v>983</v>
      </c>
      <c r="F749" s="246" t="s">
        <v>984</v>
      </c>
      <c r="G749" s="247" t="s">
        <v>117</v>
      </c>
      <c r="H749" s="248">
        <v>1</v>
      </c>
      <c r="I749" s="249"/>
      <c r="J749" s="250">
        <f>ROUND(I749*H749,2)</f>
        <v>0</v>
      </c>
      <c r="K749" s="246" t="s">
        <v>118</v>
      </c>
      <c r="L749" s="251"/>
      <c r="M749" s="252" t="s">
        <v>21</v>
      </c>
      <c r="N749" s="253" t="s">
        <v>43</v>
      </c>
      <c r="O749" s="86"/>
      <c r="P749" s="207">
        <f>O749*H749</f>
        <v>0</v>
      </c>
      <c r="Q749" s="207">
        <v>0</v>
      </c>
      <c r="R749" s="207">
        <f>Q749*H749</f>
        <v>0</v>
      </c>
      <c r="S749" s="207">
        <v>0</v>
      </c>
      <c r="T749" s="208">
        <f>S749*H749</f>
        <v>0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09" t="s">
        <v>156</v>
      </c>
      <c r="AT749" s="209" t="s">
        <v>133</v>
      </c>
      <c r="AU749" s="209" t="s">
        <v>80</v>
      </c>
      <c r="AY749" s="19" t="s">
        <v>113</v>
      </c>
      <c r="BE749" s="210">
        <f>IF(N749="základní",J749,0)</f>
        <v>0</v>
      </c>
      <c r="BF749" s="210">
        <f>IF(N749="snížená",J749,0)</f>
        <v>0</v>
      </c>
      <c r="BG749" s="210">
        <f>IF(N749="zákl. přenesená",J749,0)</f>
        <v>0</v>
      </c>
      <c r="BH749" s="210">
        <f>IF(N749="sníž. přenesená",J749,0)</f>
        <v>0</v>
      </c>
      <c r="BI749" s="210">
        <f>IF(N749="nulová",J749,0)</f>
        <v>0</v>
      </c>
      <c r="BJ749" s="19" t="s">
        <v>80</v>
      </c>
      <c r="BK749" s="210">
        <f>ROUND(I749*H749,2)</f>
        <v>0</v>
      </c>
      <c r="BL749" s="19" t="s">
        <v>119</v>
      </c>
      <c r="BM749" s="209" t="s">
        <v>985</v>
      </c>
    </row>
    <row r="750" s="2" customFormat="1" ht="24.15" customHeight="1">
      <c r="A750" s="40"/>
      <c r="B750" s="41"/>
      <c r="C750" s="198" t="s">
        <v>986</v>
      </c>
      <c r="D750" s="198" t="s">
        <v>114</v>
      </c>
      <c r="E750" s="199" t="s">
        <v>987</v>
      </c>
      <c r="F750" s="200" t="s">
        <v>988</v>
      </c>
      <c r="G750" s="201" t="s">
        <v>117</v>
      </c>
      <c r="H750" s="202">
        <v>5</v>
      </c>
      <c r="I750" s="203"/>
      <c r="J750" s="204">
        <f>ROUND(I750*H750,2)</f>
        <v>0</v>
      </c>
      <c r="K750" s="200" t="s">
        <v>118</v>
      </c>
      <c r="L750" s="46"/>
      <c r="M750" s="205" t="s">
        <v>21</v>
      </c>
      <c r="N750" s="206" t="s">
        <v>43</v>
      </c>
      <c r="O750" s="86"/>
      <c r="P750" s="207">
        <f>O750*H750</f>
        <v>0</v>
      </c>
      <c r="Q750" s="207">
        <v>0</v>
      </c>
      <c r="R750" s="207">
        <f>Q750*H750</f>
        <v>0</v>
      </c>
      <c r="S750" s="207">
        <v>0</v>
      </c>
      <c r="T750" s="208">
        <f>S750*H750</f>
        <v>0</v>
      </c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R750" s="209" t="s">
        <v>119</v>
      </c>
      <c r="AT750" s="209" t="s">
        <v>114</v>
      </c>
      <c r="AU750" s="209" t="s">
        <v>80</v>
      </c>
      <c r="AY750" s="19" t="s">
        <v>113</v>
      </c>
      <c r="BE750" s="210">
        <f>IF(N750="základní",J750,0)</f>
        <v>0</v>
      </c>
      <c r="BF750" s="210">
        <f>IF(N750="snížená",J750,0)</f>
        <v>0</v>
      </c>
      <c r="BG750" s="210">
        <f>IF(N750="zákl. přenesená",J750,0)</f>
        <v>0</v>
      </c>
      <c r="BH750" s="210">
        <f>IF(N750="sníž. přenesená",J750,0)</f>
        <v>0</v>
      </c>
      <c r="BI750" s="210">
        <f>IF(N750="nulová",J750,0)</f>
        <v>0</v>
      </c>
      <c r="BJ750" s="19" t="s">
        <v>80</v>
      </c>
      <c r="BK750" s="210">
        <f>ROUND(I750*H750,2)</f>
        <v>0</v>
      </c>
      <c r="BL750" s="19" t="s">
        <v>119</v>
      </c>
      <c r="BM750" s="209" t="s">
        <v>989</v>
      </c>
    </row>
    <row r="751" s="2" customFormat="1" ht="66.75" customHeight="1">
      <c r="A751" s="40"/>
      <c r="B751" s="41"/>
      <c r="C751" s="198" t="s">
        <v>990</v>
      </c>
      <c r="D751" s="198" t="s">
        <v>114</v>
      </c>
      <c r="E751" s="199" t="s">
        <v>991</v>
      </c>
      <c r="F751" s="200" t="s">
        <v>992</v>
      </c>
      <c r="G751" s="201" t="s">
        <v>117</v>
      </c>
      <c r="H751" s="202">
        <v>5</v>
      </c>
      <c r="I751" s="203"/>
      <c r="J751" s="204">
        <f>ROUND(I751*H751,2)</f>
        <v>0</v>
      </c>
      <c r="K751" s="200" t="s">
        <v>118</v>
      </c>
      <c r="L751" s="46"/>
      <c r="M751" s="205" t="s">
        <v>21</v>
      </c>
      <c r="N751" s="206" t="s">
        <v>43</v>
      </c>
      <c r="O751" s="86"/>
      <c r="P751" s="207">
        <f>O751*H751</f>
        <v>0</v>
      </c>
      <c r="Q751" s="207">
        <v>0</v>
      </c>
      <c r="R751" s="207">
        <f>Q751*H751</f>
        <v>0</v>
      </c>
      <c r="S751" s="207">
        <v>0</v>
      </c>
      <c r="T751" s="208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09" t="s">
        <v>119</v>
      </c>
      <c r="AT751" s="209" t="s">
        <v>114</v>
      </c>
      <c r="AU751" s="209" t="s">
        <v>80</v>
      </c>
      <c r="AY751" s="19" t="s">
        <v>113</v>
      </c>
      <c r="BE751" s="210">
        <f>IF(N751="základní",J751,0)</f>
        <v>0</v>
      </c>
      <c r="BF751" s="210">
        <f>IF(N751="snížená",J751,0)</f>
        <v>0</v>
      </c>
      <c r="BG751" s="210">
        <f>IF(N751="zákl. přenesená",J751,0)</f>
        <v>0</v>
      </c>
      <c r="BH751" s="210">
        <f>IF(N751="sníž. přenesená",J751,0)</f>
        <v>0</v>
      </c>
      <c r="BI751" s="210">
        <f>IF(N751="nulová",J751,0)</f>
        <v>0</v>
      </c>
      <c r="BJ751" s="19" t="s">
        <v>80</v>
      </c>
      <c r="BK751" s="210">
        <f>ROUND(I751*H751,2)</f>
        <v>0</v>
      </c>
      <c r="BL751" s="19" t="s">
        <v>119</v>
      </c>
      <c r="BM751" s="209" t="s">
        <v>993</v>
      </c>
    </row>
    <row r="752" s="2" customFormat="1" ht="49.05" customHeight="1">
      <c r="A752" s="40"/>
      <c r="B752" s="41"/>
      <c r="C752" s="244" t="s">
        <v>994</v>
      </c>
      <c r="D752" s="244" t="s">
        <v>133</v>
      </c>
      <c r="E752" s="245" t="s">
        <v>995</v>
      </c>
      <c r="F752" s="246" t="s">
        <v>996</v>
      </c>
      <c r="G752" s="247" t="s">
        <v>117</v>
      </c>
      <c r="H752" s="248">
        <v>1</v>
      </c>
      <c r="I752" s="249"/>
      <c r="J752" s="250">
        <f>ROUND(I752*H752,2)</f>
        <v>0</v>
      </c>
      <c r="K752" s="246" t="s">
        <v>118</v>
      </c>
      <c r="L752" s="251"/>
      <c r="M752" s="252" t="s">
        <v>21</v>
      </c>
      <c r="N752" s="253" t="s">
        <v>43</v>
      </c>
      <c r="O752" s="86"/>
      <c r="P752" s="207">
        <f>O752*H752</f>
        <v>0</v>
      </c>
      <c r="Q752" s="207">
        <v>0</v>
      </c>
      <c r="R752" s="207">
        <f>Q752*H752</f>
        <v>0</v>
      </c>
      <c r="S752" s="207">
        <v>0</v>
      </c>
      <c r="T752" s="208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09" t="s">
        <v>136</v>
      </c>
      <c r="AT752" s="209" t="s">
        <v>133</v>
      </c>
      <c r="AU752" s="209" t="s">
        <v>80</v>
      </c>
      <c r="AY752" s="19" t="s">
        <v>113</v>
      </c>
      <c r="BE752" s="210">
        <f>IF(N752="základní",J752,0)</f>
        <v>0</v>
      </c>
      <c r="BF752" s="210">
        <f>IF(N752="snížená",J752,0)</f>
        <v>0</v>
      </c>
      <c r="BG752" s="210">
        <f>IF(N752="zákl. přenesená",J752,0)</f>
        <v>0</v>
      </c>
      <c r="BH752" s="210">
        <f>IF(N752="sníž. přenesená",J752,0)</f>
        <v>0</v>
      </c>
      <c r="BI752" s="210">
        <f>IF(N752="nulová",J752,0)</f>
        <v>0</v>
      </c>
      <c r="BJ752" s="19" t="s">
        <v>80</v>
      </c>
      <c r="BK752" s="210">
        <f>ROUND(I752*H752,2)</f>
        <v>0</v>
      </c>
      <c r="BL752" s="19" t="s">
        <v>136</v>
      </c>
      <c r="BM752" s="209" t="s">
        <v>997</v>
      </c>
    </row>
    <row r="753" s="2" customFormat="1" ht="49.05" customHeight="1">
      <c r="A753" s="40"/>
      <c r="B753" s="41"/>
      <c r="C753" s="244" t="s">
        <v>998</v>
      </c>
      <c r="D753" s="244" t="s">
        <v>133</v>
      </c>
      <c r="E753" s="245" t="s">
        <v>999</v>
      </c>
      <c r="F753" s="246" t="s">
        <v>1000</v>
      </c>
      <c r="G753" s="247" t="s">
        <v>117</v>
      </c>
      <c r="H753" s="248">
        <v>1</v>
      </c>
      <c r="I753" s="249"/>
      <c r="J753" s="250">
        <f>ROUND(I753*H753,2)</f>
        <v>0</v>
      </c>
      <c r="K753" s="246" t="s">
        <v>118</v>
      </c>
      <c r="L753" s="251"/>
      <c r="M753" s="252" t="s">
        <v>21</v>
      </c>
      <c r="N753" s="253" t="s">
        <v>43</v>
      </c>
      <c r="O753" s="86"/>
      <c r="P753" s="207">
        <f>O753*H753</f>
        <v>0</v>
      </c>
      <c r="Q753" s="207">
        <v>0</v>
      </c>
      <c r="R753" s="207">
        <f>Q753*H753</f>
        <v>0</v>
      </c>
      <c r="S753" s="207">
        <v>0</v>
      </c>
      <c r="T753" s="208">
        <f>S753*H753</f>
        <v>0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09" t="s">
        <v>136</v>
      </c>
      <c r="AT753" s="209" t="s">
        <v>133</v>
      </c>
      <c r="AU753" s="209" t="s">
        <v>80</v>
      </c>
      <c r="AY753" s="19" t="s">
        <v>113</v>
      </c>
      <c r="BE753" s="210">
        <f>IF(N753="základní",J753,0)</f>
        <v>0</v>
      </c>
      <c r="BF753" s="210">
        <f>IF(N753="snížená",J753,0)</f>
        <v>0</v>
      </c>
      <c r="BG753" s="210">
        <f>IF(N753="zákl. přenesená",J753,0)</f>
        <v>0</v>
      </c>
      <c r="BH753" s="210">
        <f>IF(N753="sníž. přenesená",J753,0)</f>
        <v>0</v>
      </c>
      <c r="BI753" s="210">
        <f>IF(N753="nulová",J753,0)</f>
        <v>0</v>
      </c>
      <c r="BJ753" s="19" t="s">
        <v>80</v>
      </c>
      <c r="BK753" s="210">
        <f>ROUND(I753*H753,2)</f>
        <v>0</v>
      </c>
      <c r="BL753" s="19" t="s">
        <v>136</v>
      </c>
      <c r="BM753" s="209" t="s">
        <v>1001</v>
      </c>
    </row>
    <row r="754" s="2" customFormat="1" ht="49.05" customHeight="1">
      <c r="A754" s="40"/>
      <c r="B754" s="41"/>
      <c r="C754" s="244" t="s">
        <v>1002</v>
      </c>
      <c r="D754" s="244" t="s">
        <v>133</v>
      </c>
      <c r="E754" s="245" t="s">
        <v>1003</v>
      </c>
      <c r="F754" s="246" t="s">
        <v>1004</v>
      </c>
      <c r="G754" s="247" t="s">
        <v>117</v>
      </c>
      <c r="H754" s="248">
        <v>1</v>
      </c>
      <c r="I754" s="249"/>
      <c r="J754" s="250">
        <f>ROUND(I754*H754,2)</f>
        <v>0</v>
      </c>
      <c r="K754" s="246" t="s">
        <v>118</v>
      </c>
      <c r="L754" s="251"/>
      <c r="M754" s="252" t="s">
        <v>21</v>
      </c>
      <c r="N754" s="253" t="s">
        <v>43</v>
      </c>
      <c r="O754" s="86"/>
      <c r="P754" s="207">
        <f>O754*H754</f>
        <v>0</v>
      </c>
      <c r="Q754" s="207">
        <v>0</v>
      </c>
      <c r="R754" s="207">
        <f>Q754*H754</f>
        <v>0</v>
      </c>
      <c r="S754" s="207">
        <v>0</v>
      </c>
      <c r="T754" s="208">
        <f>S754*H754</f>
        <v>0</v>
      </c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R754" s="209" t="s">
        <v>136</v>
      </c>
      <c r="AT754" s="209" t="s">
        <v>133</v>
      </c>
      <c r="AU754" s="209" t="s">
        <v>80</v>
      </c>
      <c r="AY754" s="19" t="s">
        <v>113</v>
      </c>
      <c r="BE754" s="210">
        <f>IF(N754="základní",J754,0)</f>
        <v>0</v>
      </c>
      <c r="BF754" s="210">
        <f>IF(N754="snížená",J754,0)</f>
        <v>0</v>
      </c>
      <c r="BG754" s="210">
        <f>IF(N754="zákl. přenesená",J754,0)</f>
        <v>0</v>
      </c>
      <c r="BH754" s="210">
        <f>IF(N754="sníž. přenesená",J754,0)</f>
        <v>0</v>
      </c>
      <c r="BI754" s="210">
        <f>IF(N754="nulová",J754,0)</f>
        <v>0</v>
      </c>
      <c r="BJ754" s="19" t="s">
        <v>80</v>
      </c>
      <c r="BK754" s="210">
        <f>ROUND(I754*H754,2)</f>
        <v>0</v>
      </c>
      <c r="BL754" s="19" t="s">
        <v>136</v>
      </c>
      <c r="BM754" s="209" t="s">
        <v>1005</v>
      </c>
    </row>
    <row r="755" s="2" customFormat="1" ht="49.05" customHeight="1">
      <c r="A755" s="40"/>
      <c r="B755" s="41"/>
      <c r="C755" s="244" t="s">
        <v>1006</v>
      </c>
      <c r="D755" s="244" t="s">
        <v>133</v>
      </c>
      <c r="E755" s="245" t="s">
        <v>1007</v>
      </c>
      <c r="F755" s="246" t="s">
        <v>1008</v>
      </c>
      <c r="G755" s="247" t="s">
        <v>117</v>
      </c>
      <c r="H755" s="248">
        <v>1</v>
      </c>
      <c r="I755" s="249"/>
      <c r="J755" s="250">
        <f>ROUND(I755*H755,2)</f>
        <v>0</v>
      </c>
      <c r="K755" s="246" t="s">
        <v>118</v>
      </c>
      <c r="L755" s="251"/>
      <c r="M755" s="252" t="s">
        <v>21</v>
      </c>
      <c r="N755" s="253" t="s">
        <v>43</v>
      </c>
      <c r="O755" s="86"/>
      <c r="P755" s="207">
        <f>O755*H755</f>
        <v>0</v>
      </c>
      <c r="Q755" s="207">
        <v>0</v>
      </c>
      <c r="R755" s="207">
        <f>Q755*H755</f>
        <v>0</v>
      </c>
      <c r="S755" s="207">
        <v>0</v>
      </c>
      <c r="T755" s="208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09" t="s">
        <v>136</v>
      </c>
      <c r="AT755" s="209" t="s">
        <v>133</v>
      </c>
      <c r="AU755" s="209" t="s">
        <v>80</v>
      </c>
      <c r="AY755" s="19" t="s">
        <v>113</v>
      </c>
      <c r="BE755" s="210">
        <f>IF(N755="základní",J755,0)</f>
        <v>0</v>
      </c>
      <c r="BF755" s="210">
        <f>IF(N755="snížená",J755,0)</f>
        <v>0</v>
      </c>
      <c r="BG755" s="210">
        <f>IF(N755="zákl. přenesená",J755,0)</f>
        <v>0</v>
      </c>
      <c r="BH755" s="210">
        <f>IF(N755="sníž. přenesená",J755,0)</f>
        <v>0</v>
      </c>
      <c r="BI755" s="210">
        <f>IF(N755="nulová",J755,0)</f>
        <v>0</v>
      </c>
      <c r="BJ755" s="19" t="s">
        <v>80</v>
      </c>
      <c r="BK755" s="210">
        <f>ROUND(I755*H755,2)</f>
        <v>0</v>
      </c>
      <c r="BL755" s="19" t="s">
        <v>136</v>
      </c>
      <c r="BM755" s="209" t="s">
        <v>1009</v>
      </c>
    </row>
    <row r="756" s="2" customFormat="1" ht="49.05" customHeight="1">
      <c r="A756" s="40"/>
      <c r="B756" s="41"/>
      <c r="C756" s="244" t="s">
        <v>1010</v>
      </c>
      <c r="D756" s="244" t="s">
        <v>133</v>
      </c>
      <c r="E756" s="245" t="s">
        <v>1011</v>
      </c>
      <c r="F756" s="246" t="s">
        <v>1012</v>
      </c>
      <c r="G756" s="247" t="s">
        <v>117</v>
      </c>
      <c r="H756" s="248">
        <v>1</v>
      </c>
      <c r="I756" s="249"/>
      <c r="J756" s="250">
        <f>ROUND(I756*H756,2)</f>
        <v>0</v>
      </c>
      <c r="K756" s="246" t="s">
        <v>118</v>
      </c>
      <c r="L756" s="251"/>
      <c r="M756" s="252" t="s">
        <v>21</v>
      </c>
      <c r="N756" s="253" t="s">
        <v>43</v>
      </c>
      <c r="O756" s="86"/>
      <c r="P756" s="207">
        <f>O756*H756</f>
        <v>0</v>
      </c>
      <c r="Q756" s="207">
        <v>0</v>
      </c>
      <c r="R756" s="207">
        <f>Q756*H756</f>
        <v>0</v>
      </c>
      <c r="S756" s="207">
        <v>0</v>
      </c>
      <c r="T756" s="208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09" t="s">
        <v>136</v>
      </c>
      <c r="AT756" s="209" t="s">
        <v>133</v>
      </c>
      <c r="AU756" s="209" t="s">
        <v>80</v>
      </c>
      <c r="AY756" s="19" t="s">
        <v>113</v>
      </c>
      <c r="BE756" s="210">
        <f>IF(N756="základní",J756,0)</f>
        <v>0</v>
      </c>
      <c r="BF756" s="210">
        <f>IF(N756="snížená",J756,0)</f>
        <v>0</v>
      </c>
      <c r="BG756" s="210">
        <f>IF(N756="zákl. přenesená",J756,0)</f>
        <v>0</v>
      </c>
      <c r="BH756" s="210">
        <f>IF(N756="sníž. přenesená",J756,0)</f>
        <v>0</v>
      </c>
      <c r="BI756" s="210">
        <f>IF(N756="nulová",J756,0)</f>
        <v>0</v>
      </c>
      <c r="BJ756" s="19" t="s">
        <v>80</v>
      </c>
      <c r="BK756" s="210">
        <f>ROUND(I756*H756,2)</f>
        <v>0</v>
      </c>
      <c r="BL756" s="19" t="s">
        <v>136</v>
      </c>
      <c r="BM756" s="209" t="s">
        <v>1013</v>
      </c>
    </row>
    <row r="757" s="2" customFormat="1" ht="49.05" customHeight="1">
      <c r="A757" s="40"/>
      <c r="B757" s="41"/>
      <c r="C757" s="244" t="s">
        <v>1014</v>
      </c>
      <c r="D757" s="244" t="s">
        <v>133</v>
      </c>
      <c r="E757" s="245" t="s">
        <v>1015</v>
      </c>
      <c r="F757" s="246" t="s">
        <v>1016</v>
      </c>
      <c r="G757" s="247" t="s">
        <v>117</v>
      </c>
      <c r="H757" s="248">
        <v>1</v>
      </c>
      <c r="I757" s="249"/>
      <c r="J757" s="250">
        <f>ROUND(I757*H757,2)</f>
        <v>0</v>
      </c>
      <c r="K757" s="246" t="s">
        <v>118</v>
      </c>
      <c r="L757" s="251"/>
      <c r="M757" s="252" t="s">
        <v>21</v>
      </c>
      <c r="N757" s="253" t="s">
        <v>43</v>
      </c>
      <c r="O757" s="86"/>
      <c r="P757" s="207">
        <f>O757*H757</f>
        <v>0</v>
      </c>
      <c r="Q757" s="207">
        <v>0</v>
      </c>
      <c r="R757" s="207">
        <f>Q757*H757</f>
        <v>0</v>
      </c>
      <c r="S757" s="207">
        <v>0</v>
      </c>
      <c r="T757" s="208">
        <f>S757*H757</f>
        <v>0</v>
      </c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R757" s="209" t="s">
        <v>136</v>
      </c>
      <c r="AT757" s="209" t="s">
        <v>133</v>
      </c>
      <c r="AU757" s="209" t="s">
        <v>80</v>
      </c>
      <c r="AY757" s="19" t="s">
        <v>113</v>
      </c>
      <c r="BE757" s="210">
        <f>IF(N757="základní",J757,0)</f>
        <v>0</v>
      </c>
      <c r="BF757" s="210">
        <f>IF(N757="snížená",J757,0)</f>
        <v>0</v>
      </c>
      <c r="BG757" s="210">
        <f>IF(N757="zákl. přenesená",J757,0)</f>
        <v>0</v>
      </c>
      <c r="BH757" s="210">
        <f>IF(N757="sníž. přenesená",J757,0)</f>
        <v>0</v>
      </c>
      <c r="BI757" s="210">
        <f>IF(N757="nulová",J757,0)</f>
        <v>0</v>
      </c>
      <c r="BJ757" s="19" t="s">
        <v>80</v>
      </c>
      <c r="BK757" s="210">
        <f>ROUND(I757*H757,2)</f>
        <v>0</v>
      </c>
      <c r="BL757" s="19" t="s">
        <v>136</v>
      </c>
      <c r="BM757" s="209" t="s">
        <v>1017</v>
      </c>
    </row>
    <row r="758" s="2" customFormat="1" ht="49.05" customHeight="1">
      <c r="A758" s="40"/>
      <c r="B758" s="41"/>
      <c r="C758" s="244" t="s">
        <v>1018</v>
      </c>
      <c r="D758" s="244" t="s">
        <v>133</v>
      </c>
      <c r="E758" s="245" t="s">
        <v>1019</v>
      </c>
      <c r="F758" s="246" t="s">
        <v>1020</v>
      </c>
      <c r="G758" s="247" t="s">
        <v>117</v>
      </c>
      <c r="H758" s="248">
        <v>1</v>
      </c>
      <c r="I758" s="249"/>
      <c r="J758" s="250">
        <f>ROUND(I758*H758,2)</f>
        <v>0</v>
      </c>
      <c r="K758" s="246" t="s">
        <v>118</v>
      </c>
      <c r="L758" s="251"/>
      <c r="M758" s="252" t="s">
        <v>21</v>
      </c>
      <c r="N758" s="253" t="s">
        <v>43</v>
      </c>
      <c r="O758" s="86"/>
      <c r="P758" s="207">
        <f>O758*H758</f>
        <v>0</v>
      </c>
      <c r="Q758" s="207">
        <v>0</v>
      </c>
      <c r="R758" s="207">
        <f>Q758*H758</f>
        <v>0</v>
      </c>
      <c r="S758" s="207">
        <v>0</v>
      </c>
      <c r="T758" s="208">
        <f>S758*H758</f>
        <v>0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09" t="s">
        <v>136</v>
      </c>
      <c r="AT758" s="209" t="s">
        <v>133</v>
      </c>
      <c r="AU758" s="209" t="s">
        <v>80</v>
      </c>
      <c r="AY758" s="19" t="s">
        <v>113</v>
      </c>
      <c r="BE758" s="210">
        <f>IF(N758="základní",J758,0)</f>
        <v>0</v>
      </c>
      <c r="BF758" s="210">
        <f>IF(N758="snížená",J758,0)</f>
        <v>0</v>
      </c>
      <c r="BG758" s="210">
        <f>IF(N758="zákl. přenesená",J758,0)</f>
        <v>0</v>
      </c>
      <c r="BH758" s="210">
        <f>IF(N758="sníž. přenesená",J758,0)</f>
        <v>0</v>
      </c>
      <c r="BI758" s="210">
        <f>IF(N758="nulová",J758,0)</f>
        <v>0</v>
      </c>
      <c r="BJ758" s="19" t="s">
        <v>80</v>
      </c>
      <c r="BK758" s="210">
        <f>ROUND(I758*H758,2)</f>
        <v>0</v>
      </c>
      <c r="BL758" s="19" t="s">
        <v>136</v>
      </c>
      <c r="BM758" s="209" t="s">
        <v>1021</v>
      </c>
    </row>
    <row r="759" s="2" customFormat="1" ht="49.05" customHeight="1">
      <c r="A759" s="40"/>
      <c r="B759" s="41"/>
      <c r="C759" s="244" t="s">
        <v>1022</v>
      </c>
      <c r="D759" s="244" t="s">
        <v>133</v>
      </c>
      <c r="E759" s="245" t="s">
        <v>1023</v>
      </c>
      <c r="F759" s="246" t="s">
        <v>1024</v>
      </c>
      <c r="G759" s="247" t="s">
        <v>117</v>
      </c>
      <c r="H759" s="248">
        <v>1</v>
      </c>
      <c r="I759" s="249"/>
      <c r="J759" s="250">
        <f>ROUND(I759*H759,2)</f>
        <v>0</v>
      </c>
      <c r="K759" s="246" t="s">
        <v>118</v>
      </c>
      <c r="L759" s="251"/>
      <c r="M759" s="252" t="s">
        <v>21</v>
      </c>
      <c r="N759" s="253" t="s">
        <v>43</v>
      </c>
      <c r="O759" s="86"/>
      <c r="P759" s="207">
        <f>O759*H759</f>
        <v>0</v>
      </c>
      <c r="Q759" s="207">
        <v>0</v>
      </c>
      <c r="R759" s="207">
        <f>Q759*H759</f>
        <v>0</v>
      </c>
      <c r="S759" s="207">
        <v>0</v>
      </c>
      <c r="T759" s="208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09" t="s">
        <v>136</v>
      </c>
      <c r="AT759" s="209" t="s">
        <v>133</v>
      </c>
      <c r="AU759" s="209" t="s">
        <v>80</v>
      </c>
      <c r="AY759" s="19" t="s">
        <v>113</v>
      </c>
      <c r="BE759" s="210">
        <f>IF(N759="základní",J759,0)</f>
        <v>0</v>
      </c>
      <c r="BF759" s="210">
        <f>IF(N759="snížená",J759,0)</f>
        <v>0</v>
      </c>
      <c r="BG759" s="210">
        <f>IF(N759="zákl. přenesená",J759,0)</f>
        <v>0</v>
      </c>
      <c r="BH759" s="210">
        <f>IF(N759="sníž. přenesená",J759,0)</f>
        <v>0</v>
      </c>
      <c r="BI759" s="210">
        <f>IF(N759="nulová",J759,0)</f>
        <v>0</v>
      </c>
      <c r="BJ759" s="19" t="s">
        <v>80</v>
      </c>
      <c r="BK759" s="210">
        <f>ROUND(I759*H759,2)</f>
        <v>0</v>
      </c>
      <c r="BL759" s="19" t="s">
        <v>136</v>
      </c>
      <c r="BM759" s="209" t="s">
        <v>1025</v>
      </c>
    </row>
    <row r="760" s="2" customFormat="1" ht="24.15" customHeight="1">
      <c r="A760" s="40"/>
      <c r="B760" s="41"/>
      <c r="C760" s="198" t="s">
        <v>1026</v>
      </c>
      <c r="D760" s="198" t="s">
        <v>114</v>
      </c>
      <c r="E760" s="199" t="s">
        <v>1027</v>
      </c>
      <c r="F760" s="200" t="s">
        <v>1028</v>
      </c>
      <c r="G760" s="201" t="s">
        <v>117</v>
      </c>
      <c r="H760" s="202">
        <v>5</v>
      </c>
      <c r="I760" s="203"/>
      <c r="J760" s="204">
        <f>ROUND(I760*H760,2)</f>
        <v>0</v>
      </c>
      <c r="K760" s="200" t="s">
        <v>118</v>
      </c>
      <c r="L760" s="46"/>
      <c r="M760" s="205" t="s">
        <v>21</v>
      </c>
      <c r="N760" s="206" t="s">
        <v>43</v>
      </c>
      <c r="O760" s="86"/>
      <c r="P760" s="207">
        <f>O760*H760</f>
        <v>0</v>
      </c>
      <c r="Q760" s="207">
        <v>0</v>
      </c>
      <c r="R760" s="207">
        <f>Q760*H760</f>
        <v>0</v>
      </c>
      <c r="S760" s="207">
        <v>0</v>
      </c>
      <c r="T760" s="208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09" t="s">
        <v>119</v>
      </c>
      <c r="AT760" s="209" t="s">
        <v>114</v>
      </c>
      <c r="AU760" s="209" t="s">
        <v>80</v>
      </c>
      <c r="AY760" s="19" t="s">
        <v>113</v>
      </c>
      <c r="BE760" s="210">
        <f>IF(N760="základní",J760,0)</f>
        <v>0</v>
      </c>
      <c r="BF760" s="210">
        <f>IF(N760="snížená",J760,0)</f>
        <v>0</v>
      </c>
      <c r="BG760" s="210">
        <f>IF(N760="zákl. přenesená",J760,0)</f>
        <v>0</v>
      </c>
      <c r="BH760" s="210">
        <f>IF(N760="sníž. přenesená",J760,0)</f>
        <v>0</v>
      </c>
      <c r="BI760" s="210">
        <f>IF(N760="nulová",J760,0)</f>
        <v>0</v>
      </c>
      <c r="BJ760" s="19" t="s">
        <v>80</v>
      </c>
      <c r="BK760" s="210">
        <f>ROUND(I760*H760,2)</f>
        <v>0</v>
      </c>
      <c r="BL760" s="19" t="s">
        <v>119</v>
      </c>
      <c r="BM760" s="209" t="s">
        <v>1029</v>
      </c>
    </row>
    <row r="761" s="2" customFormat="1" ht="66.75" customHeight="1">
      <c r="A761" s="40"/>
      <c r="B761" s="41"/>
      <c r="C761" s="198" t="s">
        <v>1030</v>
      </c>
      <c r="D761" s="198" t="s">
        <v>114</v>
      </c>
      <c r="E761" s="199" t="s">
        <v>1031</v>
      </c>
      <c r="F761" s="200" t="s">
        <v>1032</v>
      </c>
      <c r="G761" s="201" t="s">
        <v>117</v>
      </c>
      <c r="H761" s="202">
        <v>5</v>
      </c>
      <c r="I761" s="203"/>
      <c r="J761" s="204">
        <f>ROUND(I761*H761,2)</f>
        <v>0</v>
      </c>
      <c r="K761" s="200" t="s">
        <v>118</v>
      </c>
      <c r="L761" s="46"/>
      <c r="M761" s="205" t="s">
        <v>21</v>
      </c>
      <c r="N761" s="206" t="s">
        <v>43</v>
      </c>
      <c r="O761" s="86"/>
      <c r="P761" s="207">
        <f>O761*H761</f>
        <v>0</v>
      </c>
      <c r="Q761" s="207">
        <v>0</v>
      </c>
      <c r="R761" s="207">
        <f>Q761*H761</f>
        <v>0</v>
      </c>
      <c r="S761" s="207">
        <v>0</v>
      </c>
      <c r="T761" s="208">
        <f>S761*H761</f>
        <v>0</v>
      </c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R761" s="209" t="s">
        <v>119</v>
      </c>
      <c r="AT761" s="209" t="s">
        <v>114</v>
      </c>
      <c r="AU761" s="209" t="s">
        <v>80</v>
      </c>
      <c r="AY761" s="19" t="s">
        <v>113</v>
      </c>
      <c r="BE761" s="210">
        <f>IF(N761="základní",J761,0)</f>
        <v>0</v>
      </c>
      <c r="BF761" s="210">
        <f>IF(N761="snížená",J761,0)</f>
        <v>0</v>
      </c>
      <c r="BG761" s="210">
        <f>IF(N761="zákl. přenesená",J761,0)</f>
        <v>0</v>
      </c>
      <c r="BH761" s="210">
        <f>IF(N761="sníž. přenesená",J761,0)</f>
        <v>0</v>
      </c>
      <c r="BI761" s="210">
        <f>IF(N761="nulová",J761,0)</f>
        <v>0</v>
      </c>
      <c r="BJ761" s="19" t="s">
        <v>80</v>
      </c>
      <c r="BK761" s="210">
        <f>ROUND(I761*H761,2)</f>
        <v>0</v>
      </c>
      <c r="BL761" s="19" t="s">
        <v>119</v>
      </c>
      <c r="BM761" s="209" t="s">
        <v>1033</v>
      </c>
    </row>
    <row r="762" s="2" customFormat="1" ht="49.05" customHeight="1">
      <c r="A762" s="40"/>
      <c r="B762" s="41"/>
      <c r="C762" s="244" t="s">
        <v>1034</v>
      </c>
      <c r="D762" s="244" t="s">
        <v>133</v>
      </c>
      <c r="E762" s="245" t="s">
        <v>1035</v>
      </c>
      <c r="F762" s="246" t="s">
        <v>1036</v>
      </c>
      <c r="G762" s="247" t="s">
        <v>117</v>
      </c>
      <c r="H762" s="248">
        <v>1</v>
      </c>
      <c r="I762" s="249"/>
      <c r="J762" s="250">
        <f>ROUND(I762*H762,2)</f>
        <v>0</v>
      </c>
      <c r="K762" s="246" t="s">
        <v>118</v>
      </c>
      <c r="L762" s="251"/>
      <c r="M762" s="252" t="s">
        <v>21</v>
      </c>
      <c r="N762" s="253" t="s">
        <v>43</v>
      </c>
      <c r="O762" s="86"/>
      <c r="P762" s="207">
        <f>O762*H762</f>
        <v>0</v>
      </c>
      <c r="Q762" s="207">
        <v>0</v>
      </c>
      <c r="R762" s="207">
        <f>Q762*H762</f>
        <v>0</v>
      </c>
      <c r="S762" s="207">
        <v>0</v>
      </c>
      <c r="T762" s="208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09" t="s">
        <v>136</v>
      </c>
      <c r="AT762" s="209" t="s">
        <v>133</v>
      </c>
      <c r="AU762" s="209" t="s">
        <v>80</v>
      </c>
      <c r="AY762" s="19" t="s">
        <v>113</v>
      </c>
      <c r="BE762" s="210">
        <f>IF(N762="základní",J762,0)</f>
        <v>0</v>
      </c>
      <c r="BF762" s="210">
        <f>IF(N762="snížená",J762,0)</f>
        <v>0</v>
      </c>
      <c r="BG762" s="210">
        <f>IF(N762="zákl. přenesená",J762,0)</f>
        <v>0</v>
      </c>
      <c r="BH762" s="210">
        <f>IF(N762="sníž. přenesená",J762,0)</f>
        <v>0</v>
      </c>
      <c r="BI762" s="210">
        <f>IF(N762="nulová",J762,0)</f>
        <v>0</v>
      </c>
      <c r="BJ762" s="19" t="s">
        <v>80</v>
      </c>
      <c r="BK762" s="210">
        <f>ROUND(I762*H762,2)</f>
        <v>0</v>
      </c>
      <c r="BL762" s="19" t="s">
        <v>136</v>
      </c>
      <c r="BM762" s="209" t="s">
        <v>1037</v>
      </c>
    </row>
    <row r="763" s="2" customFormat="1" ht="24.15" customHeight="1">
      <c r="A763" s="40"/>
      <c r="B763" s="41"/>
      <c r="C763" s="198" t="s">
        <v>1038</v>
      </c>
      <c r="D763" s="198" t="s">
        <v>114</v>
      </c>
      <c r="E763" s="199" t="s">
        <v>1039</v>
      </c>
      <c r="F763" s="200" t="s">
        <v>1040</v>
      </c>
      <c r="G763" s="201" t="s">
        <v>117</v>
      </c>
      <c r="H763" s="202">
        <v>5</v>
      </c>
      <c r="I763" s="203"/>
      <c r="J763" s="204">
        <f>ROUND(I763*H763,2)</f>
        <v>0</v>
      </c>
      <c r="K763" s="200" t="s">
        <v>118</v>
      </c>
      <c r="L763" s="46"/>
      <c r="M763" s="205" t="s">
        <v>21</v>
      </c>
      <c r="N763" s="206" t="s">
        <v>43</v>
      </c>
      <c r="O763" s="86"/>
      <c r="P763" s="207">
        <f>O763*H763</f>
        <v>0</v>
      </c>
      <c r="Q763" s="207">
        <v>0</v>
      </c>
      <c r="R763" s="207">
        <f>Q763*H763</f>
        <v>0</v>
      </c>
      <c r="S763" s="207">
        <v>0</v>
      </c>
      <c r="T763" s="208">
        <f>S763*H763</f>
        <v>0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09" t="s">
        <v>136</v>
      </c>
      <c r="AT763" s="209" t="s">
        <v>114</v>
      </c>
      <c r="AU763" s="209" t="s">
        <v>80</v>
      </c>
      <c r="AY763" s="19" t="s">
        <v>113</v>
      </c>
      <c r="BE763" s="210">
        <f>IF(N763="základní",J763,0)</f>
        <v>0</v>
      </c>
      <c r="BF763" s="210">
        <f>IF(N763="snížená",J763,0)</f>
        <v>0</v>
      </c>
      <c r="BG763" s="210">
        <f>IF(N763="zákl. přenesená",J763,0)</f>
        <v>0</v>
      </c>
      <c r="BH763" s="210">
        <f>IF(N763="sníž. přenesená",J763,0)</f>
        <v>0</v>
      </c>
      <c r="BI763" s="210">
        <f>IF(N763="nulová",J763,0)</f>
        <v>0</v>
      </c>
      <c r="BJ763" s="19" t="s">
        <v>80</v>
      </c>
      <c r="BK763" s="210">
        <f>ROUND(I763*H763,2)</f>
        <v>0</v>
      </c>
      <c r="BL763" s="19" t="s">
        <v>136</v>
      </c>
      <c r="BM763" s="209" t="s">
        <v>1041</v>
      </c>
    </row>
    <row r="764" s="2" customFormat="1" ht="37.8" customHeight="1">
      <c r="A764" s="40"/>
      <c r="B764" s="41"/>
      <c r="C764" s="198" t="s">
        <v>1042</v>
      </c>
      <c r="D764" s="198" t="s">
        <v>114</v>
      </c>
      <c r="E764" s="199" t="s">
        <v>1043</v>
      </c>
      <c r="F764" s="200" t="s">
        <v>1044</v>
      </c>
      <c r="G764" s="201" t="s">
        <v>1045</v>
      </c>
      <c r="H764" s="202">
        <v>5</v>
      </c>
      <c r="I764" s="203"/>
      <c r="J764" s="204">
        <f>ROUND(I764*H764,2)</f>
        <v>0</v>
      </c>
      <c r="K764" s="200" t="s">
        <v>118</v>
      </c>
      <c r="L764" s="46"/>
      <c r="M764" s="254" t="s">
        <v>21</v>
      </c>
      <c r="N764" s="255" t="s">
        <v>43</v>
      </c>
      <c r="O764" s="256"/>
      <c r="P764" s="257">
        <f>O764*H764</f>
        <v>0</v>
      </c>
      <c r="Q764" s="257">
        <v>0</v>
      </c>
      <c r="R764" s="257">
        <f>Q764*H764</f>
        <v>0</v>
      </c>
      <c r="S764" s="257">
        <v>0</v>
      </c>
      <c r="T764" s="258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09" t="s">
        <v>136</v>
      </c>
      <c r="AT764" s="209" t="s">
        <v>114</v>
      </c>
      <c r="AU764" s="209" t="s">
        <v>80</v>
      </c>
      <c r="AY764" s="19" t="s">
        <v>113</v>
      </c>
      <c r="BE764" s="210">
        <f>IF(N764="základní",J764,0)</f>
        <v>0</v>
      </c>
      <c r="BF764" s="210">
        <f>IF(N764="snížená",J764,0)</f>
        <v>0</v>
      </c>
      <c r="BG764" s="210">
        <f>IF(N764="zákl. přenesená",J764,0)</f>
        <v>0</v>
      </c>
      <c r="BH764" s="210">
        <f>IF(N764="sníž. přenesená",J764,0)</f>
        <v>0</v>
      </c>
      <c r="BI764" s="210">
        <f>IF(N764="nulová",J764,0)</f>
        <v>0</v>
      </c>
      <c r="BJ764" s="19" t="s">
        <v>80</v>
      </c>
      <c r="BK764" s="210">
        <f>ROUND(I764*H764,2)</f>
        <v>0</v>
      </c>
      <c r="BL764" s="19" t="s">
        <v>136</v>
      </c>
      <c r="BM764" s="209" t="s">
        <v>1046</v>
      </c>
    </row>
    <row r="765" s="2" customFormat="1" ht="6.96" customHeight="1">
      <c r="A765" s="40"/>
      <c r="B765" s="61"/>
      <c r="C765" s="62"/>
      <c r="D765" s="62"/>
      <c r="E765" s="62"/>
      <c r="F765" s="62"/>
      <c r="G765" s="62"/>
      <c r="H765" s="62"/>
      <c r="I765" s="62"/>
      <c r="J765" s="62"/>
      <c r="K765" s="62"/>
      <c r="L765" s="46"/>
      <c r="M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</row>
  </sheetData>
  <sheetProtection sheet="1" autoFilter="0" formatColumns="0" formatRows="0" objects="1" scenarios="1" spinCount="100000" saltValue="vK5ttmnBM3Ok0DEqbtqTSY/ufZDnDa7e4GQrwVgRKKzlQQsN5Pjii+KvfOTq1bXaMj5AiKL+T8Luun+OTIYbnA==" hashValue="ucC6iiZ+jsRu1fBJPeoNddrBIJAE0jMZJjtsjH/opeeMT16XkRu815nTWm9Up3cX+NWfKOVSfF3X/+/RHkf6Lw==" algorithmName="SHA-512" password="CC35"/>
  <autoFilter ref="C79:K76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zakázky'!K6</f>
        <v>Údržba, opravy a odstraňování závad u SSZT OŘ OVA 2024 - Oprava venkovních prvků – SSZT 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1047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zakázky'!AN8</f>
        <v>6. 5. 2024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ROUND((SUM(BE81:BE113)),  2)</f>
        <v>0</v>
      </c>
      <c r="G33" s="40"/>
      <c r="H33" s="40"/>
      <c r="I33" s="150">
        <v>0.20999999999999999</v>
      </c>
      <c r="J33" s="149">
        <f>ROUND(((SUM(BE81:BE113))*I33),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ROUND((SUM(BF81:BF113)),  2)</f>
        <v>0</v>
      </c>
      <c r="G34" s="40"/>
      <c r="H34" s="40"/>
      <c r="I34" s="150">
        <v>0.12</v>
      </c>
      <c r="J34" s="149">
        <f>ROUND(((SUM(BF81:BF113))*I34),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ROUND((SUM(BG81:BG113)),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ROUND((SUM(BH81:BH113)),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ROUND((SUM(BI81:BI113)),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Údržba, opravy a odstraňování závad u SSZT OŘ OVA 2024 - Oprava venkovních prvků – SSZT 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ÚRS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 xml:space="preserve"> </v>
      </c>
      <c r="G52" s="42"/>
      <c r="H52" s="42"/>
      <c r="I52" s="34" t="s">
        <v>24</v>
      </c>
      <c r="J52" s="74" t="str">
        <f>IF(J12="","",J12)</f>
        <v>6. 5. 2024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Jana Kotasková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1048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5" customFormat="1" ht="19.92" customHeight="1">
      <c r="A61" s="15"/>
      <c r="B61" s="259"/>
      <c r="C61" s="260"/>
      <c r="D61" s="261" t="s">
        <v>1049</v>
      </c>
      <c r="E61" s="262"/>
      <c r="F61" s="262"/>
      <c r="G61" s="262"/>
      <c r="H61" s="262"/>
      <c r="I61" s="262"/>
      <c r="J61" s="263">
        <f>J83</f>
        <v>0</v>
      </c>
      <c r="K61" s="260"/>
      <c r="L61" s="264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98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6.25" customHeight="1">
      <c r="A71" s="40"/>
      <c r="B71" s="41"/>
      <c r="C71" s="42"/>
      <c r="D71" s="42"/>
      <c r="E71" s="162" t="str">
        <f>E7</f>
        <v>Údržba, opravy a odstraňování závad u SSZT OŘ OVA 2024 - Oprava venkovních prvků – SSZT OVA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91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02 - ÚRS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 xml:space="preserve"> </v>
      </c>
      <c r="G75" s="42"/>
      <c r="H75" s="42"/>
      <c r="I75" s="34" t="s">
        <v>24</v>
      </c>
      <c r="J75" s="74" t="str">
        <f>IF(J12="","",J12)</f>
        <v>6. 5. 2024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26</v>
      </c>
      <c r="D77" s="42"/>
      <c r="E77" s="42"/>
      <c r="F77" s="29" t="str">
        <f>E15</f>
        <v>Správa železnic, státní organizace</v>
      </c>
      <c r="G77" s="42"/>
      <c r="H77" s="42"/>
      <c r="I77" s="34" t="s">
        <v>32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30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Jana Kotasková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0" customFormat="1" ht="29.28" customHeight="1">
      <c r="A80" s="173"/>
      <c r="B80" s="174"/>
      <c r="C80" s="175" t="s">
        <v>99</v>
      </c>
      <c r="D80" s="176" t="s">
        <v>57</v>
      </c>
      <c r="E80" s="176" t="s">
        <v>53</v>
      </c>
      <c r="F80" s="176" t="s">
        <v>54</v>
      </c>
      <c r="G80" s="176" t="s">
        <v>100</v>
      </c>
      <c r="H80" s="176" t="s">
        <v>101</v>
      </c>
      <c r="I80" s="176" t="s">
        <v>102</v>
      </c>
      <c r="J80" s="176" t="s">
        <v>95</v>
      </c>
      <c r="K80" s="177" t="s">
        <v>103</v>
      </c>
      <c r="L80" s="178"/>
      <c r="M80" s="94" t="s">
        <v>21</v>
      </c>
      <c r="N80" s="95" t="s">
        <v>42</v>
      </c>
      <c r="O80" s="95" t="s">
        <v>104</v>
      </c>
      <c r="P80" s="95" t="s">
        <v>105</v>
      </c>
      <c r="Q80" s="95" t="s">
        <v>106</v>
      </c>
      <c r="R80" s="95" t="s">
        <v>107</v>
      </c>
      <c r="S80" s="95" t="s">
        <v>108</v>
      </c>
      <c r="T80" s="96" t="s">
        <v>109</v>
      </c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</row>
    <row r="81" s="2" customFormat="1" ht="22.8" customHeight="1">
      <c r="A81" s="40"/>
      <c r="B81" s="41"/>
      <c r="C81" s="101" t="s">
        <v>110</v>
      </c>
      <c r="D81" s="42"/>
      <c r="E81" s="42"/>
      <c r="F81" s="42"/>
      <c r="G81" s="42"/>
      <c r="H81" s="42"/>
      <c r="I81" s="42"/>
      <c r="J81" s="179">
        <f>BK81</f>
        <v>0</v>
      </c>
      <c r="K81" s="42"/>
      <c r="L81" s="46"/>
      <c r="M81" s="97"/>
      <c r="N81" s="180"/>
      <c r="O81" s="98"/>
      <c r="P81" s="181">
        <f>P82</f>
        <v>0</v>
      </c>
      <c r="Q81" s="98"/>
      <c r="R81" s="181">
        <f>R82</f>
        <v>0.0029100000000000003</v>
      </c>
      <c r="S81" s="98"/>
      <c r="T81" s="182">
        <f>T82</f>
        <v>13.387000000000001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96</v>
      </c>
      <c r="BK81" s="183">
        <f>BK82</f>
        <v>0</v>
      </c>
    </row>
    <row r="82" s="11" customFormat="1" ht="25.92" customHeight="1">
      <c r="A82" s="11"/>
      <c r="B82" s="184"/>
      <c r="C82" s="185"/>
      <c r="D82" s="186" t="s">
        <v>71</v>
      </c>
      <c r="E82" s="187" t="s">
        <v>133</v>
      </c>
      <c r="F82" s="187" t="s">
        <v>1050</v>
      </c>
      <c r="G82" s="185"/>
      <c r="H82" s="185"/>
      <c r="I82" s="188"/>
      <c r="J82" s="189">
        <f>BK82</f>
        <v>0</v>
      </c>
      <c r="K82" s="185"/>
      <c r="L82" s="190"/>
      <c r="M82" s="191"/>
      <c r="N82" s="192"/>
      <c r="O82" s="192"/>
      <c r="P82" s="193">
        <f>P83</f>
        <v>0</v>
      </c>
      <c r="Q82" s="192"/>
      <c r="R82" s="193">
        <f>R83</f>
        <v>0.0029100000000000003</v>
      </c>
      <c r="S82" s="192"/>
      <c r="T82" s="194">
        <f>T83</f>
        <v>13.387000000000001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5" t="s">
        <v>132</v>
      </c>
      <c r="AT82" s="196" t="s">
        <v>71</v>
      </c>
      <c r="AU82" s="196" t="s">
        <v>72</v>
      </c>
      <c r="AY82" s="195" t="s">
        <v>113</v>
      </c>
      <c r="BK82" s="197">
        <f>BK83</f>
        <v>0</v>
      </c>
    </row>
    <row r="83" s="11" customFormat="1" ht="22.8" customHeight="1">
      <c r="A83" s="11"/>
      <c r="B83" s="184"/>
      <c r="C83" s="185"/>
      <c r="D83" s="186" t="s">
        <v>71</v>
      </c>
      <c r="E83" s="265" t="s">
        <v>1051</v>
      </c>
      <c r="F83" s="265" t="s">
        <v>1052</v>
      </c>
      <c r="G83" s="185"/>
      <c r="H83" s="185"/>
      <c r="I83" s="188"/>
      <c r="J83" s="266">
        <f>BK83</f>
        <v>0</v>
      </c>
      <c r="K83" s="185"/>
      <c r="L83" s="190"/>
      <c r="M83" s="191"/>
      <c r="N83" s="192"/>
      <c r="O83" s="192"/>
      <c r="P83" s="193">
        <f>SUM(P84:P113)</f>
        <v>0</v>
      </c>
      <c r="Q83" s="192"/>
      <c r="R83" s="193">
        <f>SUM(R84:R113)</f>
        <v>0.0029100000000000003</v>
      </c>
      <c r="S83" s="192"/>
      <c r="T83" s="194">
        <f>SUM(T84:T113)</f>
        <v>13.387000000000001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132</v>
      </c>
      <c r="AT83" s="196" t="s">
        <v>71</v>
      </c>
      <c r="AU83" s="196" t="s">
        <v>80</v>
      </c>
      <c r="AY83" s="195" t="s">
        <v>113</v>
      </c>
      <c r="BK83" s="197">
        <f>SUM(BK84:BK113)</f>
        <v>0</v>
      </c>
    </row>
    <row r="84" s="2" customFormat="1" ht="16.5" customHeight="1">
      <c r="A84" s="40"/>
      <c r="B84" s="41"/>
      <c r="C84" s="198" t="s">
        <v>80</v>
      </c>
      <c r="D84" s="198" t="s">
        <v>114</v>
      </c>
      <c r="E84" s="199" t="s">
        <v>1053</v>
      </c>
      <c r="F84" s="200" t="s">
        <v>1054</v>
      </c>
      <c r="G84" s="201" t="s">
        <v>193</v>
      </c>
      <c r="H84" s="202">
        <v>6.085</v>
      </c>
      <c r="I84" s="203"/>
      <c r="J84" s="204">
        <f>ROUND(I84*H84,2)</f>
        <v>0</v>
      </c>
      <c r="K84" s="200" t="s">
        <v>1055</v>
      </c>
      <c r="L84" s="46"/>
      <c r="M84" s="205" t="s">
        <v>21</v>
      </c>
      <c r="N84" s="206" t="s">
        <v>43</v>
      </c>
      <c r="O84" s="86"/>
      <c r="P84" s="207">
        <f>O84*H84</f>
        <v>0</v>
      </c>
      <c r="Q84" s="207">
        <v>0</v>
      </c>
      <c r="R84" s="207">
        <f>Q84*H84</f>
        <v>0</v>
      </c>
      <c r="S84" s="207">
        <v>2.2000000000000002</v>
      </c>
      <c r="T84" s="208">
        <f>S84*H84</f>
        <v>13.387000000000001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09" t="s">
        <v>119</v>
      </c>
      <c r="AT84" s="209" t="s">
        <v>114</v>
      </c>
      <c r="AU84" s="209" t="s">
        <v>82</v>
      </c>
      <c r="AY84" s="19" t="s">
        <v>113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9" t="s">
        <v>80</v>
      </c>
      <c r="BK84" s="210">
        <f>ROUND(I84*H84,2)</f>
        <v>0</v>
      </c>
      <c r="BL84" s="19" t="s">
        <v>119</v>
      </c>
      <c r="BM84" s="209" t="s">
        <v>1056</v>
      </c>
    </row>
    <row r="85" s="2" customFormat="1">
      <c r="A85" s="40"/>
      <c r="B85" s="41"/>
      <c r="C85" s="42"/>
      <c r="D85" s="267" t="s">
        <v>1057</v>
      </c>
      <c r="E85" s="42"/>
      <c r="F85" s="268" t="s">
        <v>1058</v>
      </c>
      <c r="G85" s="42"/>
      <c r="H85" s="42"/>
      <c r="I85" s="269"/>
      <c r="J85" s="42"/>
      <c r="K85" s="42"/>
      <c r="L85" s="46"/>
      <c r="M85" s="270"/>
      <c r="N85" s="271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1057</v>
      </c>
      <c r="AU85" s="19" t="s">
        <v>82</v>
      </c>
    </row>
    <row r="86" s="12" customFormat="1">
      <c r="A86" s="12"/>
      <c r="B86" s="211"/>
      <c r="C86" s="212"/>
      <c r="D86" s="213" t="s">
        <v>121</v>
      </c>
      <c r="E86" s="214" t="s">
        <v>21</v>
      </c>
      <c r="F86" s="215" t="s">
        <v>1059</v>
      </c>
      <c r="G86" s="212"/>
      <c r="H86" s="216">
        <v>4.718</v>
      </c>
      <c r="I86" s="217"/>
      <c r="J86" s="212"/>
      <c r="K86" s="212"/>
      <c r="L86" s="218"/>
      <c r="M86" s="219"/>
      <c r="N86" s="220"/>
      <c r="O86" s="220"/>
      <c r="P86" s="220"/>
      <c r="Q86" s="220"/>
      <c r="R86" s="220"/>
      <c r="S86" s="220"/>
      <c r="T86" s="221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2" t="s">
        <v>121</v>
      </c>
      <c r="AU86" s="222" t="s">
        <v>82</v>
      </c>
      <c r="AV86" s="12" t="s">
        <v>82</v>
      </c>
      <c r="AW86" s="12" t="s">
        <v>33</v>
      </c>
      <c r="AX86" s="12" t="s">
        <v>72</v>
      </c>
      <c r="AY86" s="222" t="s">
        <v>113</v>
      </c>
    </row>
    <row r="87" s="13" customFormat="1">
      <c r="A87" s="13"/>
      <c r="B87" s="223"/>
      <c r="C87" s="224"/>
      <c r="D87" s="213" t="s">
        <v>121</v>
      </c>
      <c r="E87" s="225" t="s">
        <v>21</v>
      </c>
      <c r="F87" s="226" t="s">
        <v>125</v>
      </c>
      <c r="G87" s="224"/>
      <c r="H87" s="225" t="s">
        <v>21</v>
      </c>
      <c r="I87" s="227"/>
      <c r="J87" s="224"/>
      <c r="K87" s="224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121</v>
      </c>
      <c r="AU87" s="232" t="s">
        <v>82</v>
      </c>
      <c r="AV87" s="13" t="s">
        <v>80</v>
      </c>
      <c r="AW87" s="13" t="s">
        <v>33</v>
      </c>
      <c r="AX87" s="13" t="s">
        <v>72</v>
      </c>
      <c r="AY87" s="232" t="s">
        <v>113</v>
      </c>
    </row>
    <row r="88" s="12" customFormat="1">
      <c r="A88" s="12"/>
      <c r="B88" s="211"/>
      <c r="C88" s="212"/>
      <c r="D88" s="213" t="s">
        <v>121</v>
      </c>
      <c r="E88" s="214" t="s">
        <v>21</v>
      </c>
      <c r="F88" s="215" t="s">
        <v>1060</v>
      </c>
      <c r="G88" s="212"/>
      <c r="H88" s="216">
        <v>0.878</v>
      </c>
      <c r="I88" s="217"/>
      <c r="J88" s="212"/>
      <c r="K88" s="212"/>
      <c r="L88" s="218"/>
      <c r="M88" s="219"/>
      <c r="N88" s="220"/>
      <c r="O88" s="220"/>
      <c r="P88" s="220"/>
      <c r="Q88" s="220"/>
      <c r="R88" s="220"/>
      <c r="S88" s="220"/>
      <c r="T88" s="221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2" t="s">
        <v>121</v>
      </c>
      <c r="AU88" s="222" t="s">
        <v>82</v>
      </c>
      <c r="AV88" s="12" t="s">
        <v>82</v>
      </c>
      <c r="AW88" s="12" t="s">
        <v>33</v>
      </c>
      <c r="AX88" s="12" t="s">
        <v>72</v>
      </c>
      <c r="AY88" s="222" t="s">
        <v>113</v>
      </c>
    </row>
    <row r="89" s="13" customFormat="1">
      <c r="A89" s="13"/>
      <c r="B89" s="223"/>
      <c r="C89" s="224"/>
      <c r="D89" s="213" t="s">
        <v>121</v>
      </c>
      <c r="E89" s="225" t="s">
        <v>21</v>
      </c>
      <c r="F89" s="226" t="s">
        <v>127</v>
      </c>
      <c r="G89" s="224"/>
      <c r="H89" s="225" t="s">
        <v>21</v>
      </c>
      <c r="I89" s="227"/>
      <c r="J89" s="224"/>
      <c r="K89" s="224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121</v>
      </c>
      <c r="AU89" s="232" t="s">
        <v>82</v>
      </c>
      <c r="AV89" s="13" t="s">
        <v>80</v>
      </c>
      <c r="AW89" s="13" t="s">
        <v>33</v>
      </c>
      <c r="AX89" s="13" t="s">
        <v>72</v>
      </c>
      <c r="AY89" s="232" t="s">
        <v>113</v>
      </c>
    </row>
    <row r="90" s="12" customFormat="1">
      <c r="A90" s="12"/>
      <c r="B90" s="211"/>
      <c r="C90" s="212"/>
      <c r="D90" s="213" t="s">
        <v>121</v>
      </c>
      <c r="E90" s="214" t="s">
        <v>21</v>
      </c>
      <c r="F90" s="215" t="s">
        <v>198</v>
      </c>
      <c r="G90" s="212"/>
      <c r="H90" s="216">
        <v>0.48899999999999999</v>
      </c>
      <c r="I90" s="217"/>
      <c r="J90" s="212"/>
      <c r="K90" s="212"/>
      <c r="L90" s="218"/>
      <c r="M90" s="219"/>
      <c r="N90" s="220"/>
      <c r="O90" s="220"/>
      <c r="P90" s="220"/>
      <c r="Q90" s="220"/>
      <c r="R90" s="220"/>
      <c r="S90" s="220"/>
      <c r="T90" s="221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2" t="s">
        <v>121</v>
      </c>
      <c r="AU90" s="222" t="s">
        <v>82</v>
      </c>
      <c r="AV90" s="12" t="s">
        <v>82</v>
      </c>
      <c r="AW90" s="12" t="s">
        <v>33</v>
      </c>
      <c r="AX90" s="12" t="s">
        <v>72</v>
      </c>
      <c r="AY90" s="222" t="s">
        <v>113</v>
      </c>
    </row>
    <row r="91" s="13" customFormat="1">
      <c r="A91" s="13"/>
      <c r="B91" s="223"/>
      <c r="C91" s="224"/>
      <c r="D91" s="213" t="s">
        <v>121</v>
      </c>
      <c r="E91" s="225" t="s">
        <v>21</v>
      </c>
      <c r="F91" s="226" t="s">
        <v>179</v>
      </c>
      <c r="G91" s="224"/>
      <c r="H91" s="225" t="s">
        <v>21</v>
      </c>
      <c r="I91" s="227"/>
      <c r="J91" s="224"/>
      <c r="K91" s="224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121</v>
      </c>
      <c r="AU91" s="232" t="s">
        <v>82</v>
      </c>
      <c r="AV91" s="13" t="s">
        <v>80</v>
      </c>
      <c r="AW91" s="13" t="s">
        <v>33</v>
      </c>
      <c r="AX91" s="13" t="s">
        <v>72</v>
      </c>
      <c r="AY91" s="232" t="s">
        <v>113</v>
      </c>
    </row>
    <row r="92" s="14" customFormat="1">
      <c r="A92" s="14"/>
      <c r="B92" s="233"/>
      <c r="C92" s="234"/>
      <c r="D92" s="213" t="s">
        <v>121</v>
      </c>
      <c r="E92" s="235" t="s">
        <v>21</v>
      </c>
      <c r="F92" s="236" t="s">
        <v>128</v>
      </c>
      <c r="G92" s="234"/>
      <c r="H92" s="237">
        <v>6.085</v>
      </c>
      <c r="I92" s="238"/>
      <c r="J92" s="234"/>
      <c r="K92" s="234"/>
      <c r="L92" s="239"/>
      <c r="M92" s="240"/>
      <c r="N92" s="241"/>
      <c r="O92" s="241"/>
      <c r="P92" s="241"/>
      <c r="Q92" s="241"/>
      <c r="R92" s="241"/>
      <c r="S92" s="241"/>
      <c r="T92" s="242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3" t="s">
        <v>121</v>
      </c>
      <c r="AU92" s="243" t="s">
        <v>82</v>
      </c>
      <c r="AV92" s="14" t="s">
        <v>119</v>
      </c>
      <c r="AW92" s="14" t="s">
        <v>33</v>
      </c>
      <c r="AX92" s="14" t="s">
        <v>80</v>
      </c>
      <c r="AY92" s="243" t="s">
        <v>113</v>
      </c>
    </row>
    <row r="93" s="2" customFormat="1" ht="24.15" customHeight="1">
      <c r="A93" s="40"/>
      <c r="B93" s="41"/>
      <c r="C93" s="198" t="s">
        <v>82</v>
      </c>
      <c r="D93" s="198" t="s">
        <v>114</v>
      </c>
      <c r="E93" s="199" t="s">
        <v>1061</v>
      </c>
      <c r="F93" s="200" t="s">
        <v>1062</v>
      </c>
      <c r="G93" s="201" t="s">
        <v>1063</v>
      </c>
      <c r="H93" s="202">
        <v>1.6499999999999999</v>
      </c>
      <c r="I93" s="203"/>
      <c r="J93" s="204">
        <f>ROUND(I93*H93,2)</f>
        <v>0</v>
      </c>
      <c r="K93" s="200" t="s">
        <v>1055</v>
      </c>
      <c r="L93" s="46"/>
      <c r="M93" s="205" t="s">
        <v>21</v>
      </c>
      <c r="N93" s="206" t="s">
        <v>43</v>
      </c>
      <c r="O93" s="86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09" t="s">
        <v>119</v>
      </c>
      <c r="AT93" s="209" t="s">
        <v>114</v>
      </c>
      <c r="AU93" s="209" t="s">
        <v>82</v>
      </c>
      <c r="AY93" s="19" t="s">
        <v>113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9" t="s">
        <v>80</v>
      </c>
      <c r="BK93" s="210">
        <f>ROUND(I93*H93,2)</f>
        <v>0</v>
      </c>
      <c r="BL93" s="19" t="s">
        <v>119</v>
      </c>
      <c r="BM93" s="209" t="s">
        <v>1064</v>
      </c>
    </row>
    <row r="94" s="2" customFormat="1">
      <c r="A94" s="40"/>
      <c r="B94" s="41"/>
      <c r="C94" s="42"/>
      <c r="D94" s="267" t="s">
        <v>1057</v>
      </c>
      <c r="E94" s="42"/>
      <c r="F94" s="268" t="s">
        <v>1065</v>
      </c>
      <c r="G94" s="42"/>
      <c r="H94" s="42"/>
      <c r="I94" s="269"/>
      <c r="J94" s="42"/>
      <c r="K94" s="42"/>
      <c r="L94" s="46"/>
      <c r="M94" s="270"/>
      <c r="N94" s="27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1057</v>
      </c>
      <c r="AU94" s="19" t="s">
        <v>82</v>
      </c>
    </row>
    <row r="95" s="12" customFormat="1">
      <c r="A95" s="12"/>
      <c r="B95" s="211"/>
      <c r="C95" s="212"/>
      <c r="D95" s="213" t="s">
        <v>121</v>
      </c>
      <c r="E95" s="214" t="s">
        <v>21</v>
      </c>
      <c r="F95" s="215" t="s">
        <v>1066</v>
      </c>
      <c r="G95" s="212"/>
      <c r="H95" s="216">
        <v>1.6499999999999999</v>
      </c>
      <c r="I95" s="217"/>
      <c r="J95" s="212"/>
      <c r="K95" s="212"/>
      <c r="L95" s="218"/>
      <c r="M95" s="219"/>
      <c r="N95" s="220"/>
      <c r="O95" s="220"/>
      <c r="P95" s="220"/>
      <c r="Q95" s="220"/>
      <c r="R95" s="220"/>
      <c r="S95" s="220"/>
      <c r="T95" s="221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2" t="s">
        <v>121</v>
      </c>
      <c r="AU95" s="222" t="s">
        <v>82</v>
      </c>
      <c r="AV95" s="12" t="s">
        <v>82</v>
      </c>
      <c r="AW95" s="12" t="s">
        <v>33</v>
      </c>
      <c r="AX95" s="12" t="s">
        <v>72</v>
      </c>
      <c r="AY95" s="222" t="s">
        <v>113</v>
      </c>
    </row>
    <row r="96" s="13" customFormat="1">
      <c r="A96" s="13"/>
      <c r="B96" s="223"/>
      <c r="C96" s="224"/>
      <c r="D96" s="213" t="s">
        <v>121</v>
      </c>
      <c r="E96" s="225" t="s">
        <v>21</v>
      </c>
      <c r="F96" s="226" t="s">
        <v>127</v>
      </c>
      <c r="G96" s="224"/>
      <c r="H96" s="225" t="s">
        <v>21</v>
      </c>
      <c r="I96" s="227"/>
      <c r="J96" s="224"/>
      <c r="K96" s="224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121</v>
      </c>
      <c r="AU96" s="232" t="s">
        <v>82</v>
      </c>
      <c r="AV96" s="13" t="s">
        <v>80</v>
      </c>
      <c r="AW96" s="13" t="s">
        <v>33</v>
      </c>
      <c r="AX96" s="13" t="s">
        <v>72</v>
      </c>
      <c r="AY96" s="232" t="s">
        <v>113</v>
      </c>
    </row>
    <row r="97" s="14" customFormat="1">
      <c r="A97" s="14"/>
      <c r="B97" s="233"/>
      <c r="C97" s="234"/>
      <c r="D97" s="213" t="s">
        <v>121</v>
      </c>
      <c r="E97" s="235" t="s">
        <v>21</v>
      </c>
      <c r="F97" s="236" t="s">
        <v>128</v>
      </c>
      <c r="G97" s="234"/>
      <c r="H97" s="237">
        <v>1.6499999999999999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3" t="s">
        <v>121</v>
      </c>
      <c r="AU97" s="243" t="s">
        <v>82</v>
      </c>
      <c r="AV97" s="14" t="s">
        <v>119</v>
      </c>
      <c r="AW97" s="14" t="s">
        <v>33</v>
      </c>
      <c r="AX97" s="14" t="s">
        <v>80</v>
      </c>
      <c r="AY97" s="243" t="s">
        <v>113</v>
      </c>
    </row>
    <row r="98" s="2" customFormat="1" ht="21.75" customHeight="1">
      <c r="A98" s="40"/>
      <c r="B98" s="41"/>
      <c r="C98" s="244" t="s">
        <v>132</v>
      </c>
      <c r="D98" s="244" t="s">
        <v>133</v>
      </c>
      <c r="E98" s="245" t="s">
        <v>1067</v>
      </c>
      <c r="F98" s="246" t="s">
        <v>1068</v>
      </c>
      <c r="G98" s="247" t="s">
        <v>1069</v>
      </c>
      <c r="H98" s="248">
        <v>3</v>
      </c>
      <c r="I98" s="249"/>
      <c r="J98" s="250">
        <f>ROUND(I98*H98,2)</f>
        <v>0</v>
      </c>
      <c r="K98" s="246" t="s">
        <v>1055</v>
      </c>
      <c r="L98" s="251"/>
      <c r="M98" s="252" t="s">
        <v>21</v>
      </c>
      <c r="N98" s="253" t="s">
        <v>43</v>
      </c>
      <c r="O98" s="86"/>
      <c r="P98" s="207">
        <f>O98*H98</f>
        <v>0</v>
      </c>
      <c r="Q98" s="207">
        <v>0.00097000000000000005</v>
      </c>
      <c r="R98" s="207">
        <f>Q98*H98</f>
        <v>0.0029100000000000003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136</v>
      </c>
      <c r="AT98" s="209" t="s">
        <v>133</v>
      </c>
      <c r="AU98" s="209" t="s">
        <v>82</v>
      </c>
      <c r="AY98" s="19" t="s">
        <v>113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9" t="s">
        <v>80</v>
      </c>
      <c r="BK98" s="210">
        <f>ROUND(I98*H98,2)</f>
        <v>0</v>
      </c>
      <c r="BL98" s="19" t="s">
        <v>136</v>
      </c>
      <c r="BM98" s="209" t="s">
        <v>1070</v>
      </c>
    </row>
    <row r="99" s="12" customFormat="1">
      <c r="A99" s="12"/>
      <c r="B99" s="211"/>
      <c r="C99" s="212"/>
      <c r="D99" s="213" t="s">
        <v>121</v>
      </c>
      <c r="E99" s="214" t="s">
        <v>21</v>
      </c>
      <c r="F99" s="215" t="s">
        <v>80</v>
      </c>
      <c r="G99" s="212"/>
      <c r="H99" s="216">
        <v>1</v>
      </c>
      <c r="I99" s="217"/>
      <c r="J99" s="212"/>
      <c r="K99" s="212"/>
      <c r="L99" s="218"/>
      <c r="M99" s="219"/>
      <c r="N99" s="220"/>
      <c r="O99" s="220"/>
      <c r="P99" s="220"/>
      <c r="Q99" s="220"/>
      <c r="R99" s="220"/>
      <c r="S99" s="220"/>
      <c r="T99" s="221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2" t="s">
        <v>121</v>
      </c>
      <c r="AU99" s="222" t="s">
        <v>82</v>
      </c>
      <c r="AV99" s="12" t="s">
        <v>82</v>
      </c>
      <c r="AW99" s="12" t="s">
        <v>33</v>
      </c>
      <c r="AX99" s="12" t="s">
        <v>72</v>
      </c>
      <c r="AY99" s="222" t="s">
        <v>113</v>
      </c>
    </row>
    <row r="100" s="13" customFormat="1">
      <c r="A100" s="13"/>
      <c r="B100" s="223"/>
      <c r="C100" s="224"/>
      <c r="D100" s="213" t="s">
        <v>121</v>
      </c>
      <c r="E100" s="225" t="s">
        <v>21</v>
      </c>
      <c r="F100" s="226" t="s">
        <v>125</v>
      </c>
      <c r="G100" s="224"/>
      <c r="H100" s="225" t="s">
        <v>21</v>
      </c>
      <c r="I100" s="227"/>
      <c r="J100" s="224"/>
      <c r="K100" s="224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121</v>
      </c>
      <c r="AU100" s="232" t="s">
        <v>82</v>
      </c>
      <c r="AV100" s="13" t="s">
        <v>80</v>
      </c>
      <c r="AW100" s="13" t="s">
        <v>33</v>
      </c>
      <c r="AX100" s="13" t="s">
        <v>72</v>
      </c>
      <c r="AY100" s="232" t="s">
        <v>113</v>
      </c>
    </row>
    <row r="101" s="12" customFormat="1">
      <c r="A101" s="12"/>
      <c r="B101" s="211"/>
      <c r="C101" s="212"/>
      <c r="D101" s="213" t="s">
        <v>121</v>
      </c>
      <c r="E101" s="214" t="s">
        <v>21</v>
      </c>
      <c r="F101" s="215" t="s">
        <v>80</v>
      </c>
      <c r="G101" s="212"/>
      <c r="H101" s="216">
        <v>1</v>
      </c>
      <c r="I101" s="217"/>
      <c r="J101" s="212"/>
      <c r="K101" s="212"/>
      <c r="L101" s="218"/>
      <c r="M101" s="219"/>
      <c r="N101" s="220"/>
      <c r="O101" s="220"/>
      <c r="P101" s="220"/>
      <c r="Q101" s="220"/>
      <c r="R101" s="220"/>
      <c r="S101" s="220"/>
      <c r="T101" s="221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2" t="s">
        <v>121</v>
      </c>
      <c r="AU101" s="222" t="s">
        <v>82</v>
      </c>
      <c r="AV101" s="12" t="s">
        <v>82</v>
      </c>
      <c r="AW101" s="12" t="s">
        <v>33</v>
      </c>
      <c r="AX101" s="12" t="s">
        <v>72</v>
      </c>
      <c r="AY101" s="222" t="s">
        <v>113</v>
      </c>
    </row>
    <row r="102" s="13" customFormat="1">
      <c r="A102" s="13"/>
      <c r="B102" s="223"/>
      <c r="C102" s="224"/>
      <c r="D102" s="213" t="s">
        <v>121</v>
      </c>
      <c r="E102" s="225" t="s">
        <v>21</v>
      </c>
      <c r="F102" s="226" t="s">
        <v>174</v>
      </c>
      <c r="G102" s="224"/>
      <c r="H102" s="225" t="s">
        <v>21</v>
      </c>
      <c r="I102" s="227"/>
      <c r="J102" s="224"/>
      <c r="K102" s="224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121</v>
      </c>
      <c r="AU102" s="232" t="s">
        <v>82</v>
      </c>
      <c r="AV102" s="13" t="s">
        <v>80</v>
      </c>
      <c r="AW102" s="13" t="s">
        <v>33</v>
      </c>
      <c r="AX102" s="13" t="s">
        <v>72</v>
      </c>
      <c r="AY102" s="232" t="s">
        <v>113</v>
      </c>
    </row>
    <row r="103" s="12" customFormat="1">
      <c r="A103" s="12"/>
      <c r="B103" s="211"/>
      <c r="C103" s="212"/>
      <c r="D103" s="213" t="s">
        <v>121</v>
      </c>
      <c r="E103" s="214" t="s">
        <v>21</v>
      </c>
      <c r="F103" s="215" t="s">
        <v>80</v>
      </c>
      <c r="G103" s="212"/>
      <c r="H103" s="216">
        <v>1</v>
      </c>
      <c r="I103" s="217"/>
      <c r="J103" s="212"/>
      <c r="K103" s="212"/>
      <c r="L103" s="218"/>
      <c r="M103" s="219"/>
      <c r="N103" s="220"/>
      <c r="O103" s="220"/>
      <c r="P103" s="220"/>
      <c r="Q103" s="220"/>
      <c r="R103" s="220"/>
      <c r="S103" s="220"/>
      <c r="T103" s="221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2" t="s">
        <v>121</v>
      </c>
      <c r="AU103" s="222" t="s">
        <v>82</v>
      </c>
      <c r="AV103" s="12" t="s">
        <v>82</v>
      </c>
      <c r="AW103" s="12" t="s">
        <v>33</v>
      </c>
      <c r="AX103" s="12" t="s">
        <v>72</v>
      </c>
      <c r="AY103" s="222" t="s">
        <v>113</v>
      </c>
    </row>
    <row r="104" s="13" customFormat="1">
      <c r="A104" s="13"/>
      <c r="B104" s="223"/>
      <c r="C104" s="224"/>
      <c r="D104" s="213" t="s">
        <v>121</v>
      </c>
      <c r="E104" s="225" t="s">
        <v>21</v>
      </c>
      <c r="F104" s="226" t="s">
        <v>179</v>
      </c>
      <c r="G104" s="224"/>
      <c r="H104" s="225" t="s">
        <v>21</v>
      </c>
      <c r="I104" s="227"/>
      <c r="J104" s="224"/>
      <c r="K104" s="224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121</v>
      </c>
      <c r="AU104" s="232" t="s">
        <v>82</v>
      </c>
      <c r="AV104" s="13" t="s">
        <v>80</v>
      </c>
      <c r="AW104" s="13" t="s">
        <v>33</v>
      </c>
      <c r="AX104" s="13" t="s">
        <v>72</v>
      </c>
      <c r="AY104" s="232" t="s">
        <v>113</v>
      </c>
    </row>
    <row r="105" s="14" customFormat="1">
      <c r="A105" s="14"/>
      <c r="B105" s="233"/>
      <c r="C105" s="234"/>
      <c r="D105" s="213" t="s">
        <v>121</v>
      </c>
      <c r="E105" s="235" t="s">
        <v>21</v>
      </c>
      <c r="F105" s="236" t="s">
        <v>128</v>
      </c>
      <c r="G105" s="234"/>
      <c r="H105" s="237">
        <v>3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3" t="s">
        <v>121</v>
      </c>
      <c r="AU105" s="243" t="s">
        <v>82</v>
      </c>
      <c r="AV105" s="14" t="s">
        <v>119</v>
      </c>
      <c r="AW105" s="14" t="s">
        <v>33</v>
      </c>
      <c r="AX105" s="14" t="s">
        <v>80</v>
      </c>
      <c r="AY105" s="243" t="s">
        <v>113</v>
      </c>
    </row>
    <row r="106" s="2" customFormat="1" ht="24.15" customHeight="1">
      <c r="A106" s="40"/>
      <c r="B106" s="41"/>
      <c r="C106" s="198" t="s">
        <v>119</v>
      </c>
      <c r="D106" s="198" t="s">
        <v>114</v>
      </c>
      <c r="E106" s="199" t="s">
        <v>1071</v>
      </c>
      <c r="F106" s="200" t="s">
        <v>1072</v>
      </c>
      <c r="G106" s="201" t="s">
        <v>1045</v>
      </c>
      <c r="H106" s="202">
        <v>5</v>
      </c>
      <c r="I106" s="203"/>
      <c r="J106" s="204">
        <f>ROUND(I106*H106,2)</f>
        <v>0</v>
      </c>
      <c r="K106" s="200" t="s">
        <v>1055</v>
      </c>
      <c r="L106" s="46"/>
      <c r="M106" s="205" t="s">
        <v>21</v>
      </c>
      <c r="N106" s="206" t="s">
        <v>43</v>
      </c>
      <c r="O106" s="86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09" t="s">
        <v>1073</v>
      </c>
      <c r="AT106" s="209" t="s">
        <v>114</v>
      </c>
      <c r="AU106" s="209" t="s">
        <v>82</v>
      </c>
      <c r="AY106" s="19" t="s">
        <v>113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9" t="s">
        <v>80</v>
      </c>
      <c r="BK106" s="210">
        <f>ROUND(I106*H106,2)</f>
        <v>0</v>
      </c>
      <c r="BL106" s="19" t="s">
        <v>1073</v>
      </c>
      <c r="BM106" s="209" t="s">
        <v>1074</v>
      </c>
    </row>
    <row r="107" s="2" customFormat="1">
      <c r="A107" s="40"/>
      <c r="B107" s="41"/>
      <c r="C107" s="42"/>
      <c r="D107" s="267" t="s">
        <v>1057</v>
      </c>
      <c r="E107" s="42"/>
      <c r="F107" s="268" t="s">
        <v>1075</v>
      </c>
      <c r="G107" s="42"/>
      <c r="H107" s="42"/>
      <c r="I107" s="269"/>
      <c r="J107" s="42"/>
      <c r="K107" s="42"/>
      <c r="L107" s="46"/>
      <c r="M107" s="270"/>
      <c r="N107" s="27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1057</v>
      </c>
      <c r="AU107" s="19" t="s">
        <v>82</v>
      </c>
    </row>
    <row r="108" s="2" customFormat="1" ht="33" customHeight="1">
      <c r="A108" s="40"/>
      <c r="B108" s="41"/>
      <c r="C108" s="198" t="s">
        <v>142</v>
      </c>
      <c r="D108" s="198" t="s">
        <v>114</v>
      </c>
      <c r="E108" s="199" t="s">
        <v>1076</v>
      </c>
      <c r="F108" s="200" t="s">
        <v>1077</v>
      </c>
      <c r="G108" s="201" t="s">
        <v>1045</v>
      </c>
      <c r="H108" s="202">
        <v>5</v>
      </c>
      <c r="I108" s="203"/>
      <c r="J108" s="204">
        <f>ROUND(I108*H108,2)</f>
        <v>0</v>
      </c>
      <c r="K108" s="200" t="s">
        <v>1055</v>
      </c>
      <c r="L108" s="46"/>
      <c r="M108" s="205" t="s">
        <v>21</v>
      </c>
      <c r="N108" s="206" t="s">
        <v>43</v>
      </c>
      <c r="O108" s="86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09" t="s">
        <v>1073</v>
      </c>
      <c r="AT108" s="209" t="s">
        <v>114</v>
      </c>
      <c r="AU108" s="209" t="s">
        <v>82</v>
      </c>
      <c r="AY108" s="19" t="s">
        <v>113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9" t="s">
        <v>80</v>
      </c>
      <c r="BK108" s="210">
        <f>ROUND(I108*H108,2)</f>
        <v>0</v>
      </c>
      <c r="BL108" s="19" t="s">
        <v>1073</v>
      </c>
      <c r="BM108" s="209" t="s">
        <v>1078</v>
      </c>
    </row>
    <row r="109" s="2" customFormat="1">
      <c r="A109" s="40"/>
      <c r="B109" s="41"/>
      <c r="C109" s="42"/>
      <c r="D109" s="267" t="s">
        <v>1057</v>
      </c>
      <c r="E109" s="42"/>
      <c r="F109" s="268" t="s">
        <v>1079</v>
      </c>
      <c r="G109" s="42"/>
      <c r="H109" s="42"/>
      <c r="I109" s="269"/>
      <c r="J109" s="42"/>
      <c r="K109" s="42"/>
      <c r="L109" s="46"/>
      <c r="M109" s="270"/>
      <c r="N109" s="27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1057</v>
      </c>
      <c r="AU109" s="19" t="s">
        <v>82</v>
      </c>
    </row>
    <row r="110" s="2" customFormat="1" ht="33" customHeight="1">
      <c r="A110" s="40"/>
      <c r="B110" s="41"/>
      <c r="C110" s="198" t="s">
        <v>146</v>
      </c>
      <c r="D110" s="198" t="s">
        <v>114</v>
      </c>
      <c r="E110" s="199" t="s">
        <v>1080</v>
      </c>
      <c r="F110" s="200" t="s">
        <v>1081</v>
      </c>
      <c r="G110" s="201" t="s">
        <v>1045</v>
      </c>
      <c r="H110" s="202">
        <v>5</v>
      </c>
      <c r="I110" s="203"/>
      <c r="J110" s="204">
        <f>ROUND(I110*H110,2)</f>
        <v>0</v>
      </c>
      <c r="K110" s="200" t="s">
        <v>1055</v>
      </c>
      <c r="L110" s="46"/>
      <c r="M110" s="205" t="s">
        <v>21</v>
      </c>
      <c r="N110" s="206" t="s">
        <v>43</v>
      </c>
      <c r="O110" s="86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09" t="s">
        <v>1073</v>
      </c>
      <c r="AT110" s="209" t="s">
        <v>114</v>
      </c>
      <c r="AU110" s="209" t="s">
        <v>82</v>
      </c>
      <c r="AY110" s="19" t="s">
        <v>113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9" t="s">
        <v>80</v>
      </c>
      <c r="BK110" s="210">
        <f>ROUND(I110*H110,2)</f>
        <v>0</v>
      </c>
      <c r="BL110" s="19" t="s">
        <v>1073</v>
      </c>
      <c r="BM110" s="209" t="s">
        <v>1082</v>
      </c>
    </row>
    <row r="111" s="2" customFormat="1">
      <c r="A111" s="40"/>
      <c r="B111" s="41"/>
      <c r="C111" s="42"/>
      <c r="D111" s="267" t="s">
        <v>1057</v>
      </c>
      <c r="E111" s="42"/>
      <c r="F111" s="268" t="s">
        <v>1083</v>
      </c>
      <c r="G111" s="42"/>
      <c r="H111" s="42"/>
      <c r="I111" s="269"/>
      <c r="J111" s="42"/>
      <c r="K111" s="42"/>
      <c r="L111" s="46"/>
      <c r="M111" s="270"/>
      <c r="N111" s="27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1057</v>
      </c>
      <c r="AU111" s="19" t="s">
        <v>82</v>
      </c>
    </row>
    <row r="112" s="2" customFormat="1" ht="24.15" customHeight="1">
      <c r="A112" s="40"/>
      <c r="B112" s="41"/>
      <c r="C112" s="198" t="s">
        <v>150</v>
      </c>
      <c r="D112" s="198" t="s">
        <v>114</v>
      </c>
      <c r="E112" s="199" t="s">
        <v>1084</v>
      </c>
      <c r="F112" s="200" t="s">
        <v>1085</v>
      </c>
      <c r="G112" s="201" t="s">
        <v>1045</v>
      </c>
      <c r="H112" s="202">
        <v>5</v>
      </c>
      <c r="I112" s="203"/>
      <c r="J112" s="204">
        <f>ROUND(I112*H112,2)</f>
        <v>0</v>
      </c>
      <c r="K112" s="200" t="s">
        <v>1055</v>
      </c>
      <c r="L112" s="46"/>
      <c r="M112" s="205" t="s">
        <v>21</v>
      </c>
      <c r="N112" s="206" t="s">
        <v>43</v>
      </c>
      <c r="O112" s="86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09" t="s">
        <v>1073</v>
      </c>
      <c r="AT112" s="209" t="s">
        <v>114</v>
      </c>
      <c r="AU112" s="209" t="s">
        <v>82</v>
      </c>
      <c r="AY112" s="19" t="s">
        <v>113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9" t="s">
        <v>80</v>
      </c>
      <c r="BK112" s="210">
        <f>ROUND(I112*H112,2)</f>
        <v>0</v>
      </c>
      <c r="BL112" s="19" t="s">
        <v>1073</v>
      </c>
      <c r="BM112" s="209" t="s">
        <v>1086</v>
      </c>
    </row>
    <row r="113" s="2" customFormat="1">
      <c r="A113" s="40"/>
      <c r="B113" s="41"/>
      <c r="C113" s="42"/>
      <c r="D113" s="267" t="s">
        <v>1057</v>
      </c>
      <c r="E113" s="42"/>
      <c r="F113" s="268" t="s">
        <v>1087</v>
      </c>
      <c r="G113" s="42"/>
      <c r="H113" s="42"/>
      <c r="I113" s="269"/>
      <c r="J113" s="42"/>
      <c r="K113" s="42"/>
      <c r="L113" s="46"/>
      <c r="M113" s="272"/>
      <c r="N113" s="273"/>
      <c r="O113" s="256"/>
      <c r="P113" s="256"/>
      <c r="Q113" s="256"/>
      <c r="R113" s="256"/>
      <c r="S113" s="256"/>
      <c r="T113" s="274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1057</v>
      </c>
      <c r="AU113" s="19" t="s">
        <v>82</v>
      </c>
    </row>
    <row r="114" s="2" customFormat="1" ht="6.96" customHeight="1">
      <c r="A114" s="40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46"/>
      <c r="M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</sheetData>
  <sheetProtection sheet="1" autoFilter="0" formatColumns="0" formatRows="0" objects="1" scenarios="1" spinCount="100000" saltValue="y4w4OMcx8xLvc9YFNR/in29uBccOczHBYVajx+zFFrAEuOq9Nw2GhgoySsZlGmcPoXQJhy5umaAZt8EJa9IsHw==" hashValue="ji4UXDTGHQeObXbkfc546bxmqdqquhw/qReoQUQNlp4GYsCIhi1kZylsp5raGUeohlhU0OFCeD/P4M8eau7jYQ==" algorithmName="SHA-512" password="CC35"/>
  <autoFilter ref="C80:K11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4_01/468051121"/>
    <hyperlink ref="F94" r:id="rId2" display="https://podminky.urs.cz/item/CS_URS_2024_01/460481131"/>
    <hyperlink ref="F107" r:id="rId3" display="https://podminky.urs.cz/item/CS_URS_2024_01/HZS4111"/>
    <hyperlink ref="F109" r:id="rId4" display="https://podminky.urs.cz/item/CS_URS_2024_01/HZS4132"/>
    <hyperlink ref="F111" r:id="rId5" display="https://podminky.urs.cz/item/CS_URS_2024_01/HZS4142"/>
    <hyperlink ref="F113" r:id="rId6" display="https://podminky.urs.cz/item/CS_URS_2024_01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zakázky'!K6</f>
        <v>Údržba, opravy a odstraňování závad u SSZT OŘ OVA 2024 - Oprava venkovních prvků – SSZT 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zakázky'!AN8</f>
        <v>6. 5. 2024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ROUND((SUM(BE81:BE160)),  2)</f>
        <v>0</v>
      </c>
      <c r="G33" s="40"/>
      <c r="H33" s="40"/>
      <c r="I33" s="150">
        <v>0.20999999999999999</v>
      </c>
      <c r="J33" s="149">
        <f>ROUND(((SUM(BE81:BE160))*I33),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ROUND((SUM(BF81:BF160)),  2)</f>
        <v>0</v>
      </c>
      <c r="G34" s="40"/>
      <c r="H34" s="40"/>
      <c r="I34" s="150">
        <v>0.12</v>
      </c>
      <c r="J34" s="149">
        <f>ROUND(((SUM(BF81:BF160))*I34),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ROUND((SUM(BG81:BG160)),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ROUND((SUM(BH81:BH160)),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ROUND((SUM(BI81:BI160)),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Údržba, opravy a odstraňování závad u SSZT OŘ OVA 2024 - Oprava venkovních prvků – SSZT 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VON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 xml:space="preserve"> </v>
      </c>
      <c r="G52" s="42"/>
      <c r="H52" s="42"/>
      <c r="I52" s="34" t="s">
        <v>24</v>
      </c>
      <c r="J52" s="74" t="str">
        <f>IF(J12="","",J12)</f>
        <v>6. 5. 2024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Jana Kotasková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1089</v>
      </c>
      <c r="E61" s="170"/>
      <c r="F61" s="170"/>
      <c r="G61" s="170"/>
      <c r="H61" s="170"/>
      <c r="I61" s="170"/>
      <c r="J61" s="171">
        <f>J159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98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6.25" customHeight="1">
      <c r="A71" s="40"/>
      <c r="B71" s="41"/>
      <c r="C71" s="42"/>
      <c r="D71" s="42"/>
      <c r="E71" s="162" t="str">
        <f>E7</f>
        <v>Údržba, opravy a odstraňování závad u SSZT OŘ OVA 2024 - Oprava venkovních prvků – SSZT OVA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91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03 - VON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 xml:space="preserve"> </v>
      </c>
      <c r="G75" s="42"/>
      <c r="H75" s="42"/>
      <c r="I75" s="34" t="s">
        <v>24</v>
      </c>
      <c r="J75" s="74" t="str">
        <f>IF(J12="","",J12)</f>
        <v>6. 5. 2024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26</v>
      </c>
      <c r="D77" s="42"/>
      <c r="E77" s="42"/>
      <c r="F77" s="29" t="str">
        <f>E15</f>
        <v>Správa železnic, státní organizace</v>
      </c>
      <c r="G77" s="42"/>
      <c r="H77" s="42"/>
      <c r="I77" s="34" t="s">
        <v>32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30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Jana Kotasková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0" customFormat="1" ht="29.28" customHeight="1">
      <c r="A80" s="173"/>
      <c r="B80" s="174"/>
      <c r="C80" s="175" t="s">
        <v>99</v>
      </c>
      <c r="D80" s="176" t="s">
        <v>57</v>
      </c>
      <c r="E80" s="176" t="s">
        <v>53</v>
      </c>
      <c r="F80" s="176" t="s">
        <v>54</v>
      </c>
      <c r="G80" s="176" t="s">
        <v>100</v>
      </c>
      <c r="H80" s="176" t="s">
        <v>101</v>
      </c>
      <c r="I80" s="176" t="s">
        <v>102</v>
      </c>
      <c r="J80" s="176" t="s">
        <v>95</v>
      </c>
      <c r="K80" s="177" t="s">
        <v>103</v>
      </c>
      <c r="L80" s="178"/>
      <c r="M80" s="94" t="s">
        <v>21</v>
      </c>
      <c r="N80" s="95" t="s">
        <v>42</v>
      </c>
      <c r="O80" s="95" t="s">
        <v>104</v>
      </c>
      <c r="P80" s="95" t="s">
        <v>105</v>
      </c>
      <c r="Q80" s="95" t="s">
        <v>106</v>
      </c>
      <c r="R80" s="95" t="s">
        <v>107</v>
      </c>
      <c r="S80" s="95" t="s">
        <v>108</v>
      </c>
      <c r="T80" s="96" t="s">
        <v>109</v>
      </c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</row>
    <row r="81" s="2" customFormat="1" ht="22.8" customHeight="1">
      <c r="A81" s="40"/>
      <c r="B81" s="41"/>
      <c r="C81" s="101" t="s">
        <v>110</v>
      </c>
      <c r="D81" s="42"/>
      <c r="E81" s="42"/>
      <c r="F81" s="42"/>
      <c r="G81" s="42"/>
      <c r="H81" s="42"/>
      <c r="I81" s="42"/>
      <c r="J81" s="179">
        <f>BK81</f>
        <v>0</v>
      </c>
      <c r="K81" s="42"/>
      <c r="L81" s="46"/>
      <c r="M81" s="97"/>
      <c r="N81" s="180"/>
      <c r="O81" s="98"/>
      <c r="P81" s="181">
        <f>P82+P159</f>
        <v>0</v>
      </c>
      <c r="Q81" s="98"/>
      <c r="R81" s="181">
        <f>R82+R159</f>
        <v>0</v>
      </c>
      <c r="S81" s="98"/>
      <c r="T81" s="182">
        <f>T82+T159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96</v>
      </c>
      <c r="BK81" s="183">
        <f>BK82+BK159</f>
        <v>0</v>
      </c>
    </row>
    <row r="82" s="11" customFormat="1" ht="25.92" customHeight="1">
      <c r="A82" s="11"/>
      <c r="B82" s="184"/>
      <c r="C82" s="185"/>
      <c r="D82" s="186" t="s">
        <v>71</v>
      </c>
      <c r="E82" s="187" t="s">
        <v>111</v>
      </c>
      <c r="F82" s="187" t="s">
        <v>112</v>
      </c>
      <c r="G82" s="185"/>
      <c r="H82" s="185"/>
      <c r="I82" s="188"/>
      <c r="J82" s="189">
        <f>BK82</f>
        <v>0</v>
      </c>
      <c r="K82" s="185"/>
      <c r="L82" s="190"/>
      <c r="M82" s="191"/>
      <c r="N82" s="192"/>
      <c r="O82" s="192"/>
      <c r="P82" s="193">
        <f>SUM(P83:P158)</f>
        <v>0</v>
      </c>
      <c r="Q82" s="192"/>
      <c r="R82" s="193">
        <f>SUM(R83:R158)</f>
        <v>0</v>
      </c>
      <c r="S82" s="192"/>
      <c r="T82" s="194">
        <f>SUM(T83:T158)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5" t="s">
        <v>119</v>
      </c>
      <c r="AT82" s="196" t="s">
        <v>71</v>
      </c>
      <c r="AU82" s="196" t="s">
        <v>72</v>
      </c>
      <c r="AY82" s="195" t="s">
        <v>113</v>
      </c>
      <c r="BK82" s="197">
        <f>SUM(BK83:BK158)</f>
        <v>0</v>
      </c>
    </row>
    <row r="83" s="2" customFormat="1" ht="90" customHeight="1">
      <c r="A83" s="40"/>
      <c r="B83" s="41"/>
      <c r="C83" s="198" t="s">
        <v>80</v>
      </c>
      <c r="D83" s="198" t="s">
        <v>114</v>
      </c>
      <c r="E83" s="199" t="s">
        <v>1090</v>
      </c>
      <c r="F83" s="200" t="s">
        <v>1091</v>
      </c>
      <c r="G83" s="201" t="s">
        <v>117</v>
      </c>
      <c r="H83" s="202">
        <v>25</v>
      </c>
      <c r="I83" s="203"/>
      <c r="J83" s="204">
        <f>ROUND(I83*H83,2)</f>
        <v>0</v>
      </c>
      <c r="K83" s="200" t="s">
        <v>118</v>
      </c>
      <c r="L83" s="46"/>
      <c r="M83" s="205" t="s">
        <v>21</v>
      </c>
      <c r="N83" s="206" t="s">
        <v>43</v>
      </c>
      <c r="O83" s="86"/>
      <c r="P83" s="207">
        <f>O83*H83</f>
        <v>0</v>
      </c>
      <c r="Q83" s="207">
        <v>0</v>
      </c>
      <c r="R83" s="207">
        <f>Q83*H83</f>
        <v>0</v>
      </c>
      <c r="S83" s="207">
        <v>0</v>
      </c>
      <c r="T83" s="208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09" t="s">
        <v>1092</v>
      </c>
      <c r="AT83" s="209" t="s">
        <v>114</v>
      </c>
      <c r="AU83" s="209" t="s">
        <v>80</v>
      </c>
      <c r="AY83" s="19" t="s">
        <v>113</v>
      </c>
      <c r="BE83" s="210">
        <f>IF(N83="základní",J83,0)</f>
        <v>0</v>
      </c>
      <c r="BF83" s="210">
        <f>IF(N83="snížená",J83,0)</f>
        <v>0</v>
      </c>
      <c r="BG83" s="210">
        <f>IF(N83="zákl. přenesená",J83,0)</f>
        <v>0</v>
      </c>
      <c r="BH83" s="210">
        <f>IF(N83="sníž. přenesená",J83,0)</f>
        <v>0</v>
      </c>
      <c r="BI83" s="210">
        <f>IF(N83="nulová",J83,0)</f>
        <v>0</v>
      </c>
      <c r="BJ83" s="19" t="s">
        <v>80</v>
      </c>
      <c r="BK83" s="210">
        <f>ROUND(I83*H83,2)</f>
        <v>0</v>
      </c>
      <c r="BL83" s="19" t="s">
        <v>1092</v>
      </c>
      <c r="BM83" s="209" t="s">
        <v>1093</v>
      </c>
    </row>
    <row r="84" s="12" customFormat="1">
      <c r="A84" s="12"/>
      <c r="B84" s="211"/>
      <c r="C84" s="212"/>
      <c r="D84" s="213" t="s">
        <v>121</v>
      </c>
      <c r="E84" s="214" t="s">
        <v>21</v>
      </c>
      <c r="F84" s="215" t="s">
        <v>132</v>
      </c>
      <c r="G84" s="212"/>
      <c r="H84" s="216">
        <v>3</v>
      </c>
      <c r="I84" s="217"/>
      <c r="J84" s="212"/>
      <c r="K84" s="212"/>
      <c r="L84" s="218"/>
      <c r="M84" s="219"/>
      <c r="N84" s="220"/>
      <c r="O84" s="220"/>
      <c r="P84" s="220"/>
      <c r="Q84" s="220"/>
      <c r="R84" s="220"/>
      <c r="S84" s="220"/>
      <c r="T84" s="221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22" t="s">
        <v>121</v>
      </c>
      <c r="AU84" s="222" t="s">
        <v>80</v>
      </c>
      <c r="AV84" s="12" t="s">
        <v>82</v>
      </c>
      <c r="AW84" s="12" t="s">
        <v>33</v>
      </c>
      <c r="AX84" s="12" t="s">
        <v>72</v>
      </c>
      <c r="AY84" s="222" t="s">
        <v>113</v>
      </c>
    </row>
    <row r="85" s="13" customFormat="1">
      <c r="A85" s="13"/>
      <c r="B85" s="223"/>
      <c r="C85" s="224"/>
      <c r="D85" s="213" t="s">
        <v>121</v>
      </c>
      <c r="E85" s="225" t="s">
        <v>21</v>
      </c>
      <c r="F85" s="226" t="s">
        <v>123</v>
      </c>
      <c r="G85" s="224"/>
      <c r="H85" s="225" t="s">
        <v>21</v>
      </c>
      <c r="I85" s="227"/>
      <c r="J85" s="224"/>
      <c r="K85" s="224"/>
      <c r="L85" s="228"/>
      <c r="M85" s="229"/>
      <c r="N85" s="230"/>
      <c r="O85" s="230"/>
      <c r="P85" s="230"/>
      <c r="Q85" s="230"/>
      <c r="R85" s="230"/>
      <c r="S85" s="230"/>
      <c r="T85" s="231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2" t="s">
        <v>121</v>
      </c>
      <c r="AU85" s="232" t="s">
        <v>80</v>
      </c>
      <c r="AV85" s="13" t="s">
        <v>80</v>
      </c>
      <c r="AW85" s="13" t="s">
        <v>33</v>
      </c>
      <c r="AX85" s="13" t="s">
        <v>72</v>
      </c>
      <c r="AY85" s="232" t="s">
        <v>113</v>
      </c>
    </row>
    <row r="86" s="12" customFormat="1">
      <c r="A86" s="12"/>
      <c r="B86" s="211"/>
      <c r="C86" s="212"/>
      <c r="D86" s="213" t="s">
        <v>121</v>
      </c>
      <c r="E86" s="214" t="s">
        <v>21</v>
      </c>
      <c r="F86" s="215" t="s">
        <v>150</v>
      </c>
      <c r="G86" s="212"/>
      <c r="H86" s="216">
        <v>7</v>
      </c>
      <c r="I86" s="217"/>
      <c r="J86" s="212"/>
      <c r="K86" s="212"/>
      <c r="L86" s="218"/>
      <c r="M86" s="219"/>
      <c r="N86" s="220"/>
      <c r="O86" s="220"/>
      <c r="P86" s="220"/>
      <c r="Q86" s="220"/>
      <c r="R86" s="220"/>
      <c r="S86" s="220"/>
      <c r="T86" s="221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2" t="s">
        <v>121</v>
      </c>
      <c r="AU86" s="222" t="s">
        <v>80</v>
      </c>
      <c r="AV86" s="12" t="s">
        <v>82</v>
      </c>
      <c r="AW86" s="12" t="s">
        <v>33</v>
      </c>
      <c r="AX86" s="12" t="s">
        <v>72</v>
      </c>
      <c r="AY86" s="222" t="s">
        <v>113</v>
      </c>
    </row>
    <row r="87" s="13" customFormat="1">
      <c r="A87" s="13"/>
      <c r="B87" s="223"/>
      <c r="C87" s="224"/>
      <c r="D87" s="213" t="s">
        <v>121</v>
      </c>
      <c r="E87" s="225" t="s">
        <v>21</v>
      </c>
      <c r="F87" s="226" t="s">
        <v>125</v>
      </c>
      <c r="G87" s="224"/>
      <c r="H87" s="225" t="s">
        <v>21</v>
      </c>
      <c r="I87" s="227"/>
      <c r="J87" s="224"/>
      <c r="K87" s="224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121</v>
      </c>
      <c r="AU87" s="232" t="s">
        <v>80</v>
      </c>
      <c r="AV87" s="13" t="s">
        <v>80</v>
      </c>
      <c r="AW87" s="13" t="s">
        <v>33</v>
      </c>
      <c r="AX87" s="13" t="s">
        <v>72</v>
      </c>
      <c r="AY87" s="232" t="s">
        <v>113</v>
      </c>
    </row>
    <row r="88" s="12" customFormat="1">
      <c r="A88" s="12"/>
      <c r="B88" s="211"/>
      <c r="C88" s="212"/>
      <c r="D88" s="213" t="s">
        <v>121</v>
      </c>
      <c r="E88" s="214" t="s">
        <v>21</v>
      </c>
      <c r="F88" s="215" t="s">
        <v>142</v>
      </c>
      <c r="G88" s="212"/>
      <c r="H88" s="216">
        <v>5</v>
      </c>
      <c r="I88" s="217"/>
      <c r="J88" s="212"/>
      <c r="K88" s="212"/>
      <c r="L88" s="218"/>
      <c r="M88" s="219"/>
      <c r="N88" s="220"/>
      <c r="O88" s="220"/>
      <c r="P88" s="220"/>
      <c r="Q88" s="220"/>
      <c r="R88" s="220"/>
      <c r="S88" s="220"/>
      <c r="T88" s="221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2" t="s">
        <v>121</v>
      </c>
      <c r="AU88" s="222" t="s">
        <v>80</v>
      </c>
      <c r="AV88" s="12" t="s">
        <v>82</v>
      </c>
      <c r="AW88" s="12" t="s">
        <v>33</v>
      </c>
      <c r="AX88" s="12" t="s">
        <v>72</v>
      </c>
      <c r="AY88" s="222" t="s">
        <v>113</v>
      </c>
    </row>
    <row r="89" s="13" customFormat="1">
      <c r="A89" s="13"/>
      <c r="B89" s="223"/>
      <c r="C89" s="224"/>
      <c r="D89" s="213" t="s">
        <v>121</v>
      </c>
      <c r="E89" s="225" t="s">
        <v>21</v>
      </c>
      <c r="F89" s="226" t="s">
        <v>174</v>
      </c>
      <c r="G89" s="224"/>
      <c r="H89" s="225" t="s">
        <v>21</v>
      </c>
      <c r="I89" s="227"/>
      <c r="J89" s="224"/>
      <c r="K89" s="224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121</v>
      </c>
      <c r="AU89" s="232" t="s">
        <v>80</v>
      </c>
      <c r="AV89" s="13" t="s">
        <v>80</v>
      </c>
      <c r="AW89" s="13" t="s">
        <v>33</v>
      </c>
      <c r="AX89" s="13" t="s">
        <v>72</v>
      </c>
      <c r="AY89" s="232" t="s">
        <v>113</v>
      </c>
    </row>
    <row r="90" s="12" customFormat="1">
      <c r="A90" s="12"/>
      <c r="B90" s="211"/>
      <c r="C90" s="212"/>
      <c r="D90" s="213" t="s">
        <v>121</v>
      </c>
      <c r="E90" s="214" t="s">
        <v>21</v>
      </c>
      <c r="F90" s="215" t="s">
        <v>119</v>
      </c>
      <c r="G90" s="212"/>
      <c r="H90" s="216">
        <v>4</v>
      </c>
      <c r="I90" s="217"/>
      <c r="J90" s="212"/>
      <c r="K90" s="212"/>
      <c r="L90" s="218"/>
      <c r="M90" s="219"/>
      <c r="N90" s="220"/>
      <c r="O90" s="220"/>
      <c r="P90" s="220"/>
      <c r="Q90" s="220"/>
      <c r="R90" s="220"/>
      <c r="S90" s="220"/>
      <c r="T90" s="221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2" t="s">
        <v>121</v>
      </c>
      <c r="AU90" s="222" t="s">
        <v>80</v>
      </c>
      <c r="AV90" s="12" t="s">
        <v>82</v>
      </c>
      <c r="AW90" s="12" t="s">
        <v>33</v>
      </c>
      <c r="AX90" s="12" t="s">
        <v>72</v>
      </c>
      <c r="AY90" s="222" t="s">
        <v>113</v>
      </c>
    </row>
    <row r="91" s="13" customFormat="1">
      <c r="A91" s="13"/>
      <c r="B91" s="223"/>
      <c r="C91" s="224"/>
      <c r="D91" s="213" t="s">
        <v>121</v>
      </c>
      <c r="E91" s="225" t="s">
        <v>21</v>
      </c>
      <c r="F91" s="226" t="s">
        <v>127</v>
      </c>
      <c r="G91" s="224"/>
      <c r="H91" s="225" t="s">
        <v>21</v>
      </c>
      <c r="I91" s="227"/>
      <c r="J91" s="224"/>
      <c r="K91" s="224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121</v>
      </c>
      <c r="AU91" s="232" t="s">
        <v>80</v>
      </c>
      <c r="AV91" s="13" t="s">
        <v>80</v>
      </c>
      <c r="AW91" s="13" t="s">
        <v>33</v>
      </c>
      <c r="AX91" s="13" t="s">
        <v>72</v>
      </c>
      <c r="AY91" s="232" t="s">
        <v>113</v>
      </c>
    </row>
    <row r="92" s="12" customFormat="1">
      <c r="A92" s="12"/>
      <c r="B92" s="211"/>
      <c r="C92" s="212"/>
      <c r="D92" s="213" t="s">
        <v>121</v>
      </c>
      <c r="E92" s="214" t="s">
        <v>21</v>
      </c>
      <c r="F92" s="215" t="s">
        <v>146</v>
      </c>
      <c r="G92" s="212"/>
      <c r="H92" s="216">
        <v>6</v>
      </c>
      <c r="I92" s="217"/>
      <c r="J92" s="212"/>
      <c r="K92" s="212"/>
      <c r="L92" s="218"/>
      <c r="M92" s="219"/>
      <c r="N92" s="220"/>
      <c r="O92" s="220"/>
      <c r="P92" s="220"/>
      <c r="Q92" s="220"/>
      <c r="R92" s="220"/>
      <c r="S92" s="220"/>
      <c r="T92" s="221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22" t="s">
        <v>121</v>
      </c>
      <c r="AU92" s="222" t="s">
        <v>80</v>
      </c>
      <c r="AV92" s="12" t="s">
        <v>82</v>
      </c>
      <c r="AW92" s="12" t="s">
        <v>33</v>
      </c>
      <c r="AX92" s="12" t="s">
        <v>72</v>
      </c>
      <c r="AY92" s="222" t="s">
        <v>113</v>
      </c>
    </row>
    <row r="93" s="13" customFormat="1">
      <c r="A93" s="13"/>
      <c r="B93" s="223"/>
      <c r="C93" s="224"/>
      <c r="D93" s="213" t="s">
        <v>121</v>
      </c>
      <c r="E93" s="225" t="s">
        <v>21</v>
      </c>
      <c r="F93" s="226" t="s">
        <v>179</v>
      </c>
      <c r="G93" s="224"/>
      <c r="H93" s="225" t="s">
        <v>21</v>
      </c>
      <c r="I93" s="227"/>
      <c r="J93" s="224"/>
      <c r="K93" s="224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121</v>
      </c>
      <c r="AU93" s="232" t="s">
        <v>80</v>
      </c>
      <c r="AV93" s="13" t="s">
        <v>80</v>
      </c>
      <c r="AW93" s="13" t="s">
        <v>33</v>
      </c>
      <c r="AX93" s="13" t="s">
        <v>72</v>
      </c>
      <c r="AY93" s="232" t="s">
        <v>113</v>
      </c>
    </row>
    <row r="94" s="14" customFormat="1">
      <c r="A94" s="14"/>
      <c r="B94" s="233"/>
      <c r="C94" s="234"/>
      <c r="D94" s="213" t="s">
        <v>121</v>
      </c>
      <c r="E94" s="235" t="s">
        <v>21</v>
      </c>
      <c r="F94" s="236" t="s">
        <v>128</v>
      </c>
      <c r="G94" s="234"/>
      <c r="H94" s="237">
        <v>25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3" t="s">
        <v>121</v>
      </c>
      <c r="AU94" s="243" t="s">
        <v>80</v>
      </c>
      <c r="AV94" s="14" t="s">
        <v>119</v>
      </c>
      <c r="AW94" s="14" t="s">
        <v>33</v>
      </c>
      <c r="AX94" s="14" t="s">
        <v>80</v>
      </c>
      <c r="AY94" s="243" t="s">
        <v>113</v>
      </c>
    </row>
    <row r="95" s="2" customFormat="1" ht="101.25" customHeight="1">
      <c r="A95" s="40"/>
      <c r="B95" s="41"/>
      <c r="C95" s="198" t="s">
        <v>82</v>
      </c>
      <c r="D95" s="198" t="s">
        <v>114</v>
      </c>
      <c r="E95" s="199" t="s">
        <v>1094</v>
      </c>
      <c r="F95" s="200" t="s">
        <v>1095</v>
      </c>
      <c r="G95" s="201" t="s">
        <v>117</v>
      </c>
      <c r="H95" s="202">
        <v>45</v>
      </c>
      <c r="I95" s="203"/>
      <c r="J95" s="204">
        <f>ROUND(I95*H95,2)</f>
        <v>0</v>
      </c>
      <c r="K95" s="200" t="s">
        <v>118</v>
      </c>
      <c r="L95" s="46"/>
      <c r="M95" s="205" t="s">
        <v>21</v>
      </c>
      <c r="N95" s="206" t="s">
        <v>43</v>
      </c>
      <c r="O95" s="86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09" t="s">
        <v>1092</v>
      </c>
      <c r="AT95" s="209" t="s">
        <v>114</v>
      </c>
      <c r="AU95" s="209" t="s">
        <v>80</v>
      </c>
      <c r="AY95" s="19" t="s">
        <v>113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80</v>
      </c>
      <c r="BK95" s="210">
        <f>ROUND(I95*H95,2)</f>
        <v>0</v>
      </c>
      <c r="BL95" s="19" t="s">
        <v>1092</v>
      </c>
      <c r="BM95" s="209" t="s">
        <v>1096</v>
      </c>
    </row>
    <row r="96" s="12" customFormat="1">
      <c r="A96" s="12"/>
      <c r="B96" s="211"/>
      <c r="C96" s="212"/>
      <c r="D96" s="213" t="s">
        <v>121</v>
      </c>
      <c r="E96" s="214" t="s">
        <v>21</v>
      </c>
      <c r="F96" s="215" t="s">
        <v>183</v>
      </c>
      <c r="G96" s="212"/>
      <c r="H96" s="216">
        <v>14</v>
      </c>
      <c r="I96" s="217"/>
      <c r="J96" s="212"/>
      <c r="K96" s="212"/>
      <c r="L96" s="218"/>
      <c r="M96" s="219"/>
      <c r="N96" s="220"/>
      <c r="O96" s="220"/>
      <c r="P96" s="220"/>
      <c r="Q96" s="220"/>
      <c r="R96" s="220"/>
      <c r="S96" s="220"/>
      <c r="T96" s="221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2" t="s">
        <v>121</v>
      </c>
      <c r="AU96" s="222" t="s">
        <v>80</v>
      </c>
      <c r="AV96" s="12" t="s">
        <v>82</v>
      </c>
      <c r="AW96" s="12" t="s">
        <v>33</v>
      </c>
      <c r="AX96" s="12" t="s">
        <v>72</v>
      </c>
      <c r="AY96" s="222" t="s">
        <v>113</v>
      </c>
    </row>
    <row r="97" s="13" customFormat="1">
      <c r="A97" s="13"/>
      <c r="B97" s="223"/>
      <c r="C97" s="224"/>
      <c r="D97" s="213" t="s">
        <v>121</v>
      </c>
      <c r="E97" s="225" t="s">
        <v>21</v>
      </c>
      <c r="F97" s="226" t="s">
        <v>123</v>
      </c>
      <c r="G97" s="224"/>
      <c r="H97" s="225" t="s">
        <v>21</v>
      </c>
      <c r="I97" s="227"/>
      <c r="J97" s="224"/>
      <c r="K97" s="224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121</v>
      </c>
      <c r="AU97" s="232" t="s">
        <v>80</v>
      </c>
      <c r="AV97" s="13" t="s">
        <v>80</v>
      </c>
      <c r="AW97" s="13" t="s">
        <v>33</v>
      </c>
      <c r="AX97" s="13" t="s">
        <v>72</v>
      </c>
      <c r="AY97" s="232" t="s">
        <v>113</v>
      </c>
    </row>
    <row r="98" s="12" customFormat="1">
      <c r="A98" s="12"/>
      <c r="B98" s="211"/>
      <c r="C98" s="212"/>
      <c r="D98" s="213" t="s">
        <v>121</v>
      </c>
      <c r="E98" s="214" t="s">
        <v>21</v>
      </c>
      <c r="F98" s="215" t="s">
        <v>142</v>
      </c>
      <c r="G98" s="212"/>
      <c r="H98" s="216">
        <v>5</v>
      </c>
      <c r="I98" s="217"/>
      <c r="J98" s="212"/>
      <c r="K98" s="212"/>
      <c r="L98" s="218"/>
      <c r="M98" s="219"/>
      <c r="N98" s="220"/>
      <c r="O98" s="220"/>
      <c r="P98" s="220"/>
      <c r="Q98" s="220"/>
      <c r="R98" s="220"/>
      <c r="S98" s="220"/>
      <c r="T98" s="221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2" t="s">
        <v>121</v>
      </c>
      <c r="AU98" s="222" t="s">
        <v>80</v>
      </c>
      <c r="AV98" s="12" t="s">
        <v>82</v>
      </c>
      <c r="AW98" s="12" t="s">
        <v>33</v>
      </c>
      <c r="AX98" s="12" t="s">
        <v>72</v>
      </c>
      <c r="AY98" s="222" t="s">
        <v>113</v>
      </c>
    </row>
    <row r="99" s="13" customFormat="1">
      <c r="A99" s="13"/>
      <c r="B99" s="223"/>
      <c r="C99" s="224"/>
      <c r="D99" s="213" t="s">
        <v>121</v>
      </c>
      <c r="E99" s="225" t="s">
        <v>21</v>
      </c>
      <c r="F99" s="226" t="s">
        <v>125</v>
      </c>
      <c r="G99" s="224"/>
      <c r="H99" s="225" t="s">
        <v>21</v>
      </c>
      <c r="I99" s="227"/>
      <c r="J99" s="224"/>
      <c r="K99" s="224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121</v>
      </c>
      <c r="AU99" s="232" t="s">
        <v>80</v>
      </c>
      <c r="AV99" s="13" t="s">
        <v>80</v>
      </c>
      <c r="AW99" s="13" t="s">
        <v>33</v>
      </c>
      <c r="AX99" s="13" t="s">
        <v>72</v>
      </c>
      <c r="AY99" s="232" t="s">
        <v>113</v>
      </c>
    </row>
    <row r="100" s="12" customFormat="1">
      <c r="A100" s="12"/>
      <c r="B100" s="211"/>
      <c r="C100" s="212"/>
      <c r="D100" s="213" t="s">
        <v>121</v>
      </c>
      <c r="E100" s="214" t="s">
        <v>21</v>
      </c>
      <c r="F100" s="215" t="s">
        <v>8</v>
      </c>
      <c r="G100" s="212"/>
      <c r="H100" s="216">
        <v>12</v>
      </c>
      <c r="I100" s="217"/>
      <c r="J100" s="212"/>
      <c r="K100" s="212"/>
      <c r="L100" s="218"/>
      <c r="M100" s="219"/>
      <c r="N100" s="220"/>
      <c r="O100" s="220"/>
      <c r="P100" s="220"/>
      <c r="Q100" s="220"/>
      <c r="R100" s="220"/>
      <c r="S100" s="220"/>
      <c r="T100" s="221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2" t="s">
        <v>121</v>
      </c>
      <c r="AU100" s="222" t="s">
        <v>80</v>
      </c>
      <c r="AV100" s="12" t="s">
        <v>82</v>
      </c>
      <c r="AW100" s="12" t="s">
        <v>33</v>
      </c>
      <c r="AX100" s="12" t="s">
        <v>72</v>
      </c>
      <c r="AY100" s="222" t="s">
        <v>113</v>
      </c>
    </row>
    <row r="101" s="13" customFormat="1">
      <c r="A101" s="13"/>
      <c r="B101" s="223"/>
      <c r="C101" s="224"/>
      <c r="D101" s="213" t="s">
        <v>121</v>
      </c>
      <c r="E101" s="225" t="s">
        <v>21</v>
      </c>
      <c r="F101" s="226" t="s">
        <v>127</v>
      </c>
      <c r="G101" s="224"/>
      <c r="H101" s="225" t="s">
        <v>21</v>
      </c>
      <c r="I101" s="227"/>
      <c r="J101" s="224"/>
      <c r="K101" s="224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121</v>
      </c>
      <c r="AU101" s="232" t="s">
        <v>80</v>
      </c>
      <c r="AV101" s="13" t="s">
        <v>80</v>
      </c>
      <c r="AW101" s="13" t="s">
        <v>33</v>
      </c>
      <c r="AX101" s="13" t="s">
        <v>72</v>
      </c>
      <c r="AY101" s="232" t="s">
        <v>113</v>
      </c>
    </row>
    <row r="102" s="12" customFormat="1">
      <c r="A102" s="12"/>
      <c r="B102" s="211"/>
      <c r="C102" s="212"/>
      <c r="D102" s="213" t="s">
        <v>121</v>
      </c>
      <c r="E102" s="214" t="s">
        <v>21</v>
      </c>
      <c r="F102" s="215" t="s">
        <v>183</v>
      </c>
      <c r="G102" s="212"/>
      <c r="H102" s="216">
        <v>14</v>
      </c>
      <c r="I102" s="217"/>
      <c r="J102" s="212"/>
      <c r="K102" s="212"/>
      <c r="L102" s="218"/>
      <c r="M102" s="219"/>
      <c r="N102" s="220"/>
      <c r="O102" s="220"/>
      <c r="P102" s="220"/>
      <c r="Q102" s="220"/>
      <c r="R102" s="220"/>
      <c r="S102" s="220"/>
      <c r="T102" s="221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2" t="s">
        <v>121</v>
      </c>
      <c r="AU102" s="222" t="s">
        <v>80</v>
      </c>
      <c r="AV102" s="12" t="s">
        <v>82</v>
      </c>
      <c r="AW102" s="12" t="s">
        <v>33</v>
      </c>
      <c r="AX102" s="12" t="s">
        <v>72</v>
      </c>
      <c r="AY102" s="222" t="s">
        <v>113</v>
      </c>
    </row>
    <row r="103" s="13" customFormat="1">
      <c r="A103" s="13"/>
      <c r="B103" s="223"/>
      <c r="C103" s="224"/>
      <c r="D103" s="213" t="s">
        <v>121</v>
      </c>
      <c r="E103" s="225" t="s">
        <v>21</v>
      </c>
      <c r="F103" s="226" t="s">
        <v>179</v>
      </c>
      <c r="G103" s="224"/>
      <c r="H103" s="225" t="s">
        <v>21</v>
      </c>
      <c r="I103" s="227"/>
      <c r="J103" s="224"/>
      <c r="K103" s="224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121</v>
      </c>
      <c r="AU103" s="232" t="s">
        <v>80</v>
      </c>
      <c r="AV103" s="13" t="s">
        <v>80</v>
      </c>
      <c r="AW103" s="13" t="s">
        <v>33</v>
      </c>
      <c r="AX103" s="13" t="s">
        <v>72</v>
      </c>
      <c r="AY103" s="232" t="s">
        <v>113</v>
      </c>
    </row>
    <row r="104" s="14" customFormat="1">
      <c r="A104" s="14"/>
      <c r="B104" s="233"/>
      <c r="C104" s="234"/>
      <c r="D104" s="213" t="s">
        <v>121</v>
      </c>
      <c r="E104" s="235" t="s">
        <v>21</v>
      </c>
      <c r="F104" s="236" t="s">
        <v>128</v>
      </c>
      <c r="G104" s="234"/>
      <c r="H104" s="237">
        <v>45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3" t="s">
        <v>121</v>
      </c>
      <c r="AU104" s="243" t="s">
        <v>80</v>
      </c>
      <c r="AV104" s="14" t="s">
        <v>119</v>
      </c>
      <c r="AW104" s="14" t="s">
        <v>33</v>
      </c>
      <c r="AX104" s="14" t="s">
        <v>80</v>
      </c>
      <c r="AY104" s="243" t="s">
        <v>113</v>
      </c>
    </row>
    <row r="105" s="2" customFormat="1" ht="78" customHeight="1">
      <c r="A105" s="40"/>
      <c r="B105" s="41"/>
      <c r="C105" s="198" t="s">
        <v>132</v>
      </c>
      <c r="D105" s="198" t="s">
        <v>114</v>
      </c>
      <c r="E105" s="199" t="s">
        <v>1097</v>
      </c>
      <c r="F105" s="200" t="s">
        <v>1098</v>
      </c>
      <c r="G105" s="201" t="s">
        <v>1099</v>
      </c>
      <c r="H105" s="202">
        <v>8.0800000000000001</v>
      </c>
      <c r="I105" s="203"/>
      <c r="J105" s="204">
        <f>ROUND(I105*H105,2)</f>
        <v>0</v>
      </c>
      <c r="K105" s="200" t="s">
        <v>118</v>
      </c>
      <c r="L105" s="46"/>
      <c r="M105" s="205" t="s">
        <v>21</v>
      </c>
      <c r="N105" s="206" t="s">
        <v>43</v>
      </c>
      <c r="O105" s="86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09" t="s">
        <v>1092</v>
      </c>
      <c r="AT105" s="209" t="s">
        <v>114</v>
      </c>
      <c r="AU105" s="209" t="s">
        <v>80</v>
      </c>
      <c r="AY105" s="19" t="s">
        <v>113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9" t="s">
        <v>80</v>
      </c>
      <c r="BK105" s="210">
        <f>ROUND(I105*H105,2)</f>
        <v>0</v>
      </c>
      <c r="BL105" s="19" t="s">
        <v>1092</v>
      </c>
      <c r="BM105" s="209" t="s">
        <v>1100</v>
      </c>
    </row>
    <row r="106" s="12" customFormat="1">
      <c r="A106" s="12"/>
      <c r="B106" s="211"/>
      <c r="C106" s="212"/>
      <c r="D106" s="213" t="s">
        <v>121</v>
      </c>
      <c r="E106" s="214" t="s">
        <v>21</v>
      </c>
      <c r="F106" s="215" t="s">
        <v>1101</v>
      </c>
      <c r="G106" s="212"/>
      <c r="H106" s="216">
        <v>0.80900000000000005</v>
      </c>
      <c r="I106" s="217"/>
      <c r="J106" s="212"/>
      <c r="K106" s="212"/>
      <c r="L106" s="218"/>
      <c r="M106" s="219"/>
      <c r="N106" s="220"/>
      <c r="O106" s="220"/>
      <c r="P106" s="220"/>
      <c r="Q106" s="220"/>
      <c r="R106" s="220"/>
      <c r="S106" s="220"/>
      <c r="T106" s="221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22" t="s">
        <v>121</v>
      </c>
      <c r="AU106" s="222" t="s">
        <v>80</v>
      </c>
      <c r="AV106" s="12" t="s">
        <v>82</v>
      </c>
      <c r="AW106" s="12" t="s">
        <v>33</v>
      </c>
      <c r="AX106" s="12" t="s">
        <v>72</v>
      </c>
      <c r="AY106" s="222" t="s">
        <v>113</v>
      </c>
    </row>
    <row r="107" s="13" customFormat="1">
      <c r="A107" s="13"/>
      <c r="B107" s="223"/>
      <c r="C107" s="224"/>
      <c r="D107" s="213" t="s">
        <v>121</v>
      </c>
      <c r="E107" s="225" t="s">
        <v>21</v>
      </c>
      <c r="F107" s="226" t="s">
        <v>123</v>
      </c>
      <c r="G107" s="224"/>
      <c r="H107" s="225" t="s">
        <v>21</v>
      </c>
      <c r="I107" s="227"/>
      <c r="J107" s="224"/>
      <c r="K107" s="224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121</v>
      </c>
      <c r="AU107" s="232" t="s">
        <v>80</v>
      </c>
      <c r="AV107" s="13" t="s">
        <v>80</v>
      </c>
      <c r="AW107" s="13" t="s">
        <v>33</v>
      </c>
      <c r="AX107" s="13" t="s">
        <v>72</v>
      </c>
      <c r="AY107" s="232" t="s">
        <v>113</v>
      </c>
    </row>
    <row r="108" s="12" customFormat="1">
      <c r="A108" s="12"/>
      <c r="B108" s="211"/>
      <c r="C108" s="212"/>
      <c r="D108" s="213" t="s">
        <v>121</v>
      </c>
      <c r="E108" s="214" t="s">
        <v>21</v>
      </c>
      <c r="F108" s="215" t="s">
        <v>1102</v>
      </c>
      <c r="G108" s="212"/>
      <c r="H108" s="216">
        <v>3.2360000000000002</v>
      </c>
      <c r="I108" s="217"/>
      <c r="J108" s="212"/>
      <c r="K108" s="212"/>
      <c r="L108" s="218"/>
      <c r="M108" s="219"/>
      <c r="N108" s="220"/>
      <c r="O108" s="220"/>
      <c r="P108" s="220"/>
      <c r="Q108" s="220"/>
      <c r="R108" s="220"/>
      <c r="S108" s="220"/>
      <c r="T108" s="221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2" t="s">
        <v>121</v>
      </c>
      <c r="AU108" s="222" t="s">
        <v>80</v>
      </c>
      <c r="AV108" s="12" t="s">
        <v>82</v>
      </c>
      <c r="AW108" s="12" t="s">
        <v>33</v>
      </c>
      <c r="AX108" s="12" t="s">
        <v>72</v>
      </c>
      <c r="AY108" s="222" t="s">
        <v>113</v>
      </c>
    </row>
    <row r="109" s="13" customFormat="1">
      <c r="A109" s="13"/>
      <c r="B109" s="223"/>
      <c r="C109" s="224"/>
      <c r="D109" s="213" t="s">
        <v>121</v>
      </c>
      <c r="E109" s="225" t="s">
        <v>21</v>
      </c>
      <c r="F109" s="226" t="s">
        <v>125</v>
      </c>
      <c r="G109" s="224"/>
      <c r="H109" s="225" t="s">
        <v>21</v>
      </c>
      <c r="I109" s="227"/>
      <c r="J109" s="224"/>
      <c r="K109" s="224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121</v>
      </c>
      <c r="AU109" s="232" t="s">
        <v>80</v>
      </c>
      <c r="AV109" s="13" t="s">
        <v>80</v>
      </c>
      <c r="AW109" s="13" t="s">
        <v>33</v>
      </c>
      <c r="AX109" s="13" t="s">
        <v>72</v>
      </c>
      <c r="AY109" s="232" t="s">
        <v>113</v>
      </c>
    </row>
    <row r="110" s="12" customFormat="1">
      <c r="A110" s="12"/>
      <c r="B110" s="211"/>
      <c r="C110" s="212"/>
      <c r="D110" s="213" t="s">
        <v>121</v>
      </c>
      <c r="E110" s="214" t="s">
        <v>21</v>
      </c>
      <c r="F110" s="215" t="s">
        <v>1103</v>
      </c>
      <c r="G110" s="212"/>
      <c r="H110" s="216">
        <v>1.3500000000000001</v>
      </c>
      <c r="I110" s="217"/>
      <c r="J110" s="212"/>
      <c r="K110" s="212"/>
      <c r="L110" s="218"/>
      <c r="M110" s="219"/>
      <c r="N110" s="220"/>
      <c r="O110" s="220"/>
      <c r="P110" s="220"/>
      <c r="Q110" s="220"/>
      <c r="R110" s="220"/>
      <c r="S110" s="220"/>
      <c r="T110" s="221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2" t="s">
        <v>121</v>
      </c>
      <c r="AU110" s="222" t="s">
        <v>80</v>
      </c>
      <c r="AV110" s="12" t="s">
        <v>82</v>
      </c>
      <c r="AW110" s="12" t="s">
        <v>33</v>
      </c>
      <c r="AX110" s="12" t="s">
        <v>72</v>
      </c>
      <c r="AY110" s="222" t="s">
        <v>113</v>
      </c>
    </row>
    <row r="111" s="13" customFormat="1">
      <c r="A111" s="13"/>
      <c r="B111" s="223"/>
      <c r="C111" s="224"/>
      <c r="D111" s="213" t="s">
        <v>121</v>
      </c>
      <c r="E111" s="225" t="s">
        <v>21</v>
      </c>
      <c r="F111" s="226" t="s">
        <v>174</v>
      </c>
      <c r="G111" s="224"/>
      <c r="H111" s="225" t="s">
        <v>21</v>
      </c>
      <c r="I111" s="227"/>
      <c r="J111" s="224"/>
      <c r="K111" s="224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121</v>
      </c>
      <c r="AU111" s="232" t="s">
        <v>80</v>
      </c>
      <c r="AV111" s="13" t="s">
        <v>80</v>
      </c>
      <c r="AW111" s="13" t="s">
        <v>33</v>
      </c>
      <c r="AX111" s="13" t="s">
        <v>72</v>
      </c>
      <c r="AY111" s="232" t="s">
        <v>113</v>
      </c>
    </row>
    <row r="112" s="12" customFormat="1">
      <c r="A112" s="12"/>
      <c r="B112" s="211"/>
      <c r="C112" s="212"/>
      <c r="D112" s="213" t="s">
        <v>121</v>
      </c>
      <c r="E112" s="214" t="s">
        <v>21</v>
      </c>
      <c r="F112" s="215" t="s">
        <v>1104</v>
      </c>
      <c r="G112" s="212"/>
      <c r="H112" s="216">
        <v>1.766</v>
      </c>
      <c r="I112" s="217"/>
      <c r="J112" s="212"/>
      <c r="K112" s="212"/>
      <c r="L112" s="218"/>
      <c r="M112" s="219"/>
      <c r="N112" s="220"/>
      <c r="O112" s="220"/>
      <c r="P112" s="220"/>
      <c r="Q112" s="220"/>
      <c r="R112" s="220"/>
      <c r="S112" s="220"/>
      <c r="T112" s="221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2" t="s">
        <v>121</v>
      </c>
      <c r="AU112" s="222" t="s">
        <v>80</v>
      </c>
      <c r="AV112" s="12" t="s">
        <v>82</v>
      </c>
      <c r="AW112" s="12" t="s">
        <v>33</v>
      </c>
      <c r="AX112" s="12" t="s">
        <v>72</v>
      </c>
      <c r="AY112" s="222" t="s">
        <v>113</v>
      </c>
    </row>
    <row r="113" s="13" customFormat="1">
      <c r="A113" s="13"/>
      <c r="B113" s="223"/>
      <c r="C113" s="224"/>
      <c r="D113" s="213" t="s">
        <v>121</v>
      </c>
      <c r="E113" s="225" t="s">
        <v>21</v>
      </c>
      <c r="F113" s="226" t="s">
        <v>127</v>
      </c>
      <c r="G113" s="224"/>
      <c r="H113" s="225" t="s">
        <v>21</v>
      </c>
      <c r="I113" s="227"/>
      <c r="J113" s="224"/>
      <c r="K113" s="224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121</v>
      </c>
      <c r="AU113" s="232" t="s">
        <v>80</v>
      </c>
      <c r="AV113" s="13" t="s">
        <v>80</v>
      </c>
      <c r="AW113" s="13" t="s">
        <v>33</v>
      </c>
      <c r="AX113" s="13" t="s">
        <v>72</v>
      </c>
      <c r="AY113" s="232" t="s">
        <v>113</v>
      </c>
    </row>
    <row r="114" s="12" customFormat="1">
      <c r="A114" s="12"/>
      <c r="B114" s="211"/>
      <c r="C114" s="212"/>
      <c r="D114" s="213" t="s">
        <v>121</v>
      </c>
      <c r="E114" s="214" t="s">
        <v>21</v>
      </c>
      <c r="F114" s="215" t="s">
        <v>1105</v>
      </c>
      <c r="G114" s="212"/>
      <c r="H114" s="216">
        <v>0.91900000000000004</v>
      </c>
      <c r="I114" s="217"/>
      <c r="J114" s="212"/>
      <c r="K114" s="212"/>
      <c r="L114" s="218"/>
      <c r="M114" s="219"/>
      <c r="N114" s="220"/>
      <c r="O114" s="220"/>
      <c r="P114" s="220"/>
      <c r="Q114" s="220"/>
      <c r="R114" s="220"/>
      <c r="S114" s="220"/>
      <c r="T114" s="221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2" t="s">
        <v>121</v>
      </c>
      <c r="AU114" s="222" t="s">
        <v>80</v>
      </c>
      <c r="AV114" s="12" t="s">
        <v>82</v>
      </c>
      <c r="AW114" s="12" t="s">
        <v>33</v>
      </c>
      <c r="AX114" s="12" t="s">
        <v>72</v>
      </c>
      <c r="AY114" s="222" t="s">
        <v>113</v>
      </c>
    </row>
    <row r="115" s="13" customFormat="1">
      <c r="A115" s="13"/>
      <c r="B115" s="223"/>
      <c r="C115" s="224"/>
      <c r="D115" s="213" t="s">
        <v>121</v>
      </c>
      <c r="E115" s="225" t="s">
        <v>21</v>
      </c>
      <c r="F115" s="226" t="s">
        <v>179</v>
      </c>
      <c r="G115" s="224"/>
      <c r="H115" s="225" t="s">
        <v>21</v>
      </c>
      <c r="I115" s="227"/>
      <c r="J115" s="224"/>
      <c r="K115" s="224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121</v>
      </c>
      <c r="AU115" s="232" t="s">
        <v>80</v>
      </c>
      <c r="AV115" s="13" t="s">
        <v>80</v>
      </c>
      <c r="AW115" s="13" t="s">
        <v>33</v>
      </c>
      <c r="AX115" s="13" t="s">
        <v>72</v>
      </c>
      <c r="AY115" s="232" t="s">
        <v>113</v>
      </c>
    </row>
    <row r="116" s="14" customFormat="1">
      <c r="A116" s="14"/>
      <c r="B116" s="233"/>
      <c r="C116" s="234"/>
      <c r="D116" s="213" t="s">
        <v>121</v>
      </c>
      <c r="E116" s="235" t="s">
        <v>21</v>
      </c>
      <c r="F116" s="236" t="s">
        <v>128</v>
      </c>
      <c r="G116" s="234"/>
      <c r="H116" s="237">
        <v>8.0800000000000001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3" t="s">
        <v>121</v>
      </c>
      <c r="AU116" s="243" t="s">
        <v>80</v>
      </c>
      <c r="AV116" s="14" t="s">
        <v>119</v>
      </c>
      <c r="AW116" s="14" t="s">
        <v>33</v>
      </c>
      <c r="AX116" s="14" t="s">
        <v>80</v>
      </c>
      <c r="AY116" s="243" t="s">
        <v>113</v>
      </c>
    </row>
    <row r="117" s="2" customFormat="1" ht="90" customHeight="1">
      <c r="A117" s="40"/>
      <c r="B117" s="41"/>
      <c r="C117" s="198" t="s">
        <v>119</v>
      </c>
      <c r="D117" s="198" t="s">
        <v>114</v>
      </c>
      <c r="E117" s="199" t="s">
        <v>1106</v>
      </c>
      <c r="F117" s="200" t="s">
        <v>1107</v>
      </c>
      <c r="G117" s="201" t="s">
        <v>1099</v>
      </c>
      <c r="H117" s="202">
        <v>26.300999999999998</v>
      </c>
      <c r="I117" s="203"/>
      <c r="J117" s="204">
        <f>ROUND(I117*H117,2)</f>
        <v>0</v>
      </c>
      <c r="K117" s="200" t="s">
        <v>118</v>
      </c>
      <c r="L117" s="46"/>
      <c r="M117" s="205" t="s">
        <v>21</v>
      </c>
      <c r="N117" s="206" t="s">
        <v>43</v>
      </c>
      <c r="O117" s="86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09" t="s">
        <v>1092</v>
      </c>
      <c r="AT117" s="209" t="s">
        <v>114</v>
      </c>
      <c r="AU117" s="209" t="s">
        <v>80</v>
      </c>
      <c r="AY117" s="19" t="s">
        <v>113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9" t="s">
        <v>80</v>
      </c>
      <c r="BK117" s="210">
        <f>ROUND(I117*H117,2)</f>
        <v>0</v>
      </c>
      <c r="BL117" s="19" t="s">
        <v>1092</v>
      </c>
      <c r="BM117" s="209" t="s">
        <v>1108</v>
      </c>
    </row>
    <row r="118" s="12" customFormat="1">
      <c r="A118" s="12"/>
      <c r="B118" s="211"/>
      <c r="C118" s="212"/>
      <c r="D118" s="213" t="s">
        <v>121</v>
      </c>
      <c r="E118" s="214" t="s">
        <v>21</v>
      </c>
      <c r="F118" s="215" t="s">
        <v>1109</v>
      </c>
      <c r="G118" s="212"/>
      <c r="H118" s="216">
        <v>11.177</v>
      </c>
      <c r="I118" s="217"/>
      <c r="J118" s="212"/>
      <c r="K118" s="212"/>
      <c r="L118" s="218"/>
      <c r="M118" s="219"/>
      <c r="N118" s="220"/>
      <c r="O118" s="220"/>
      <c r="P118" s="220"/>
      <c r="Q118" s="220"/>
      <c r="R118" s="220"/>
      <c r="S118" s="220"/>
      <c r="T118" s="221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2" t="s">
        <v>121</v>
      </c>
      <c r="AU118" s="222" t="s">
        <v>80</v>
      </c>
      <c r="AV118" s="12" t="s">
        <v>82</v>
      </c>
      <c r="AW118" s="12" t="s">
        <v>33</v>
      </c>
      <c r="AX118" s="12" t="s">
        <v>72</v>
      </c>
      <c r="AY118" s="222" t="s">
        <v>113</v>
      </c>
    </row>
    <row r="119" s="13" customFormat="1">
      <c r="A119" s="13"/>
      <c r="B119" s="223"/>
      <c r="C119" s="224"/>
      <c r="D119" s="213" t="s">
        <v>121</v>
      </c>
      <c r="E119" s="225" t="s">
        <v>21</v>
      </c>
      <c r="F119" s="226" t="s">
        <v>125</v>
      </c>
      <c r="G119" s="224"/>
      <c r="H119" s="225" t="s">
        <v>21</v>
      </c>
      <c r="I119" s="227"/>
      <c r="J119" s="224"/>
      <c r="K119" s="224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121</v>
      </c>
      <c r="AU119" s="232" t="s">
        <v>80</v>
      </c>
      <c r="AV119" s="13" t="s">
        <v>80</v>
      </c>
      <c r="AW119" s="13" t="s">
        <v>33</v>
      </c>
      <c r="AX119" s="13" t="s">
        <v>72</v>
      </c>
      <c r="AY119" s="232" t="s">
        <v>113</v>
      </c>
    </row>
    <row r="120" s="12" customFormat="1">
      <c r="A120" s="12"/>
      <c r="B120" s="211"/>
      <c r="C120" s="212"/>
      <c r="D120" s="213" t="s">
        <v>121</v>
      </c>
      <c r="E120" s="214" t="s">
        <v>21</v>
      </c>
      <c r="F120" s="215" t="s">
        <v>1110</v>
      </c>
      <c r="G120" s="212"/>
      <c r="H120" s="216">
        <v>9.3919999999999995</v>
      </c>
      <c r="I120" s="217"/>
      <c r="J120" s="212"/>
      <c r="K120" s="212"/>
      <c r="L120" s="218"/>
      <c r="M120" s="219"/>
      <c r="N120" s="220"/>
      <c r="O120" s="220"/>
      <c r="P120" s="220"/>
      <c r="Q120" s="220"/>
      <c r="R120" s="220"/>
      <c r="S120" s="220"/>
      <c r="T120" s="221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2" t="s">
        <v>121</v>
      </c>
      <c r="AU120" s="222" t="s">
        <v>80</v>
      </c>
      <c r="AV120" s="12" t="s">
        <v>82</v>
      </c>
      <c r="AW120" s="12" t="s">
        <v>33</v>
      </c>
      <c r="AX120" s="12" t="s">
        <v>72</v>
      </c>
      <c r="AY120" s="222" t="s">
        <v>113</v>
      </c>
    </row>
    <row r="121" s="13" customFormat="1">
      <c r="A121" s="13"/>
      <c r="B121" s="223"/>
      <c r="C121" s="224"/>
      <c r="D121" s="213" t="s">
        <v>121</v>
      </c>
      <c r="E121" s="225" t="s">
        <v>21</v>
      </c>
      <c r="F121" s="226" t="s">
        <v>174</v>
      </c>
      <c r="G121" s="224"/>
      <c r="H121" s="225" t="s">
        <v>21</v>
      </c>
      <c r="I121" s="227"/>
      <c r="J121" s="224"/>
      <c r="K121" s="224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121</v>
      </c>
      <c r="AU121" s="232" t="s">
        <v>80</v>
      </c>
      <c r="AV121" s="13" t="s">
        <v>80</v>
      </c>
      <c r="AW121" s="13" t="s">
        <v>33</v>
      </c>
      <c r="AX121" s="13" t="s">
        <v>72</v>
      </c>
      <c r="AY121" s="232" t="s">
        <v>113</v>
      </c>
    </row>
    <row r="122" s="12" customFormat="1">
      <c r="A122" s="12"/>
      <c r="B122" s="211"/>
      <c r="C122" s="212"/>
      <c r="D122" s="213" t="s">
        <v>121</v>
      </c>
      <c r="E122" s="214" t="s">
        <v>21</v>
      </c>
      <c r="F122" s="215" t="s">
        <v>1111</v>
      </c>
      <c r="G122" s="212"/>
      <c r="H122" s="216">
        <v>5.7320000000000002</v>
      </c>
      <c r="I122" s="217"/>
      <c r="J122" s="212"/>
      <c r="K122" s="212"/>
      <c r="L122" s="218"/>
      <c r="M122" s="219"/>
      <c r="N122" s="220"/>
      <c r="O122" s="220"/>
      <c r="P122" s="220"/>
      <c r="Q122" s="220"/>
      <c r="R122" s="220"/>
      <c r="S122" s="220"/>
      <c r="T122" s="221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2" t="s">
        <v>121</v>
      </c>
      <c r="AU122" s="222" t="s">
        <v>80</v>
      </c>
      <c r="AV122" s="12" t="s">
        <v>82</v>
      </c>
      <c r="AW122" s="12" t="s">
        <v>33</v>
      </c>
      <c r="AX122" s="12" t="s">
        <v>72</v>
      </c>
      <c r="AY122" s="222" t="s">
        <v>113</v>
      </c>
    </row>
    <row r="123" s="13" customFormat="1">
      <c r="A123" s="13"/>
      <c r="B123" s="223"/>
      <c r="C123" s="224"/>
      <c r="D123" s="213" t="s">
        <v>121</v>
      </c>
      <c r="E123" s="225" t="s">
        <v>21</v>
      </c>
      <c r="F123" s="226" t="s">
        <v>179</v>
      </c>
      <c r="G123" s="224"/>
      <c r="H123" s="225" t="s">
        <v>21</v>
      </c>
      <c r="I123" s="227"/>
      <c r="J123" s="224"/>
      <c r="K123" s="224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121</v>
      </c>
      <c r="AU123" s="232" t="s">
        <v>80</v>
      </c>
      <c r="AV123" s="13" t="s">
        <v>80</v>
      </c>
      <c r="AW123" s="13" t="s">
        <v>33</v>
      </c>
      <c r="AX123" s="13" t="s">
        <v>72</v>
      </c>
      <c r="AY123" s="232" t="s">
        <v>113</v>
      </c>
    </row>
    <row r="124" s="14" customFormat="1">
      <c r="A124" s="14"/>
      <c r="B124" s="233"/>
      <c r="C124" s="234"/>
      <c r="D124" s="213" t="s">
        <v>121</v>
      </c>
      <c r="E124" s="235" t="s">
        <v>21</v>
      </c>
      <c r="F124" s="236" t="s">
        <v>128</v>
      </c>
      <c r="G124" s="234"/>
      <c r="H124" s="237">
        <v>26.300999999999998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121</v>
      </c>
      <c r="AU124" s="243" t="s">
        <v>80</v>
      </c>
      <c r="AV124" s="14" t="s">
        <v>119</v>
      </c>
      <c r="AW124" s="14" t="s">
        <v>33</v>
      </c>
      <c r="AX124" s="14" t="s">
        <v>80</v>
      </c>
      <c r="AY124" s="243" t="s">
        <v>113</v>
      </c>
    </row>
    <row r="125" s="2" customFormat="1" ht="90" customHeight="1">
      <c r="A125" s="40"/>
      <c r="B125" s="41"/>
      <c r="C125" s="198" t="s">
        <v>142</v>
      </c>
      <c r="D125" s="198" t="s">
        <v>114</v>
      </c>
      <c r="E125" s="199" t="s">
        <v>1112</v>
      </c>
      <c r="F125" s="200" t="s">
        <v>1113</v>
      </c>
      <c r="G125" s="201" t="s">
        <v>1099</v>
      </c>
      <c r="H125" s="202">
        <v>2.3119999999999998</v>
      </c>
      <c r="I125" s="203"/>
      <c r="J125" s="204">
        <f>ROUND(I125*H125,2)</f>
        <v>0</v>
      </c>
      <c r="K125" s="200" t="s">
        <v>118</v>
      </c>
      <c r="L125" s="46"/>
      <c r="M125" s="205" t="s">
        <v>21</v>
      </c>
      <c r="N125" s="206" t="s">
        <v>43</v>
      </c>
      <c r="O125" s="86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09" t="s">
        <v>1092</v>
      </c>
      <c r="AT125" s="209" t="s">
        <v>114</v>
      </c>
      <c r="AU125" s="209" t="s">
        <v>80</v>
      </c>
      <c r="AY125" s="19" t="s">
        <v>113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9" t="s">
        <v>80</v>
      </c>
      <c r="BK125" s="210">
        <f>ROUND(I125*H125,2)</f>
        <v>0</v>
      </c>
      <c r="BL125" s="19" t="s">
        <v>1092</v>
      </c>
      <c r="BM125" s="209" t="s">
        <v>1114</v>
      </c>
    </row>
    <row r="126" s="12" customFormat="1">
      <c r="A126" s="12"/>
      <c r="B126" s="211"/>
      <c r="C126" s="212"/>
      <c r="D126" s="213" t="s">
        <v>121</v>
      </c>
      <c r="E126" s="214" t="s">
        <v>21</v>
      </c>
      <c r="F126" s="215" t="s">
        <v>1115</v>
      </c>
      <c r="G126" s="212"/>
      <c r="H126" s="216">
        <v>0.52700000000000002</v>
      </c>
      <c r="I126" s="217"/>
      <c r="J126" s="212"/>
      <c r="K126" s="212"/>
      <c r="L126" s="218"/>
      <c r="M126" s="219"/>
      <c r="N126" s="220"/>
      <c r="O126" s="220"/>
      <c r="P126" s="220"/>
      <c r="Q126" s="220"/>
      <c r="R126" s="220"/>
      <c r="S126" s="220"/>
      <c r="T126" s="22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2" t="s">
        <v>121</v>
      </c>
      <c r="AU126" s="222" t="s">
        <v>80</v>
      </c>
      <c r="AV126" s="12" t="s">
        <v>82</v>
      </c>
      <c r="AW126" s="12" t="s">
        <v>33</v>
      </c>
      <c r="AX126" s="12" t="s">
        <v>72</v>
      </c>
      <c r="AY126" s="222" t="s">
        <v>113</v>
      </c>
    </row>
    <row r="127" s="13" customFormat="1">
      <c r="A127" s="13"/>
      <c r="B127" s="223"/>
      <c r="C127" s="224"/>
      <c r="D127" s="213" t="s">
        <v>121</v>
      </c>
      <c r="E127" s="225" t="s">
        <v>21</v>
      </c>
      <c r="F127" s="226" t="s">
        <v>123</v>
      </c>
      <c r="G127" s="224"/>
      <c r="H127" s="225" t="s">
        <v>21</v>
      </c>
      <c r="I127" s="227"/>
      <c r="J127" s="224"/>
      <c r="K127" s="224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121</v>
      </c>
      <c r="AU127" s="232" t="s">
        <v>80</v>
      </c>
      <c r="AV127" s="13" t="s">
        <v>80</v>
      </c>
      <c r="AW127" s="13" t="s">
        <v>33</v>
      </c>
      <c r="AX127" s="13" t="s">
        <v>72</v>
      </c>
      <c r="AY127" s="232" t="s">
        <v>113</v>
      </c>
    </row>
    <row r="128" s="12" customFormat="1">
      <c r="A128" s="12"/>
      <c r="B128" s="211"/>
      <c r="C128" s="212"/>
      <c r="D128" s="213" t="s">
        <v>121</v>
      </c>
      <c r="E128" s="214" t="s">
        <v>21</v>
      </c>
      <c r="F128" s="215" t="s">
        <v>1116</v>
      </c>
      <c r="G128" s="212"/>
      <c r="H128" s="216">
        <v>1.7849999999999999</v>
      </c>
      <c r="I128" s="217"/>
      <c r="J128" s="212"/>
      <c r="K128" s="212"/>
      <c r="L128" s="218"/>
      <c r="M128" s="219"/>
      <c r="N128" s="220"/>
      <c r="O128" s="220"/>
      <c r="P128" s="220"/>
      <c r="Q128" s="220"/>
      <c r="R128" s="220"/>
      <c r="S128" s="220"/>
      <c r="T128" s="22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2" t="s">
        <v>121</v>
      </c>
      <c r="AU128" s="222" t="s">
        <v>80</v>
      </c>
      <c r="AV128" s="12" t="s">
        <v>82</v>
      </c>
      <c r="AW128" s="12" t="s">
        <v>33</v>
      </c>
      <c r="AX128" s="12" t="s">
        <v>72</v>
      </c>
      <c r="AY128" s="222" t="s">
        <v>113</v>
      </c>
    </row>
    <row r="129" s="13" customFormat="1">
      <c r="A129" s="13"/>
      <c r="B129" s="223"/>
      <c r="C129" s="224"/>
      <c r="D129" s="213" t="s">
        <v>121</v>
      </c>
      <c r="E129" s="225" t="s">
        <v>21</v>
      </c>
      <c r="F129" s="226" t="s">
        <v>125</v>
      </c>
      <c r="G129" s="224"/>
      <c r="H129" s="225" t="s">
        <v>21</v>
      </c>
      <c r="I129" s="227"/>
      <c r="J129" s="224"/>
      <c r="K129" s="224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121</v>
      </c>
      <c r="AU129" s="232" t="s">
        <v>80</v>
      </c>
      <c r="AV129" s="13" t="s">
        <v>80</v>
      </c>
      <c r="AW129" s="13" t="s">
        <v>33</v>
      </c>
      <c r="AX129" s="13" t="s">
        <v>72</v>
      </c>
      <c r="AY129" s="232" t="s">
        <v>113</v>
      </c>
    </row>
    <row r="130" s="14" customFormat="1">
      <c r="A130" s="14"/>
      <c r="B130" s="233"/>
      <c r="C130" s="234"/>
      <c r="D130" s="213" t="s">
        <v>121</v>
      </c>
      <c r="E130" s="235" t="s">
        <v>21</v>
      </c>
      <c r="F130" s="236" t="s">
        <v>128</v>
      </c>
      <c r="G130" s="234"/>
      <c r="H130" s="237">
        <v>2.3119999999999998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121</v>
      </c>
      <c r="AU130" s="243" t="s">
        <v>80</v>
      </c>
      <c r="AV130" s="14" t="s">
        <v>119</v>
      </c>
      <c r="AW130" s="14" t="s">
        <v>33</v>
      </c>
      <c r="AX130" s="14" t="s">
        <v>80</v>
      </c>
      <c r="AY130" s="243" t="s">
        <v>113</v>
      </c>
    </row>
    <row r="131" s="2" customFormat="1" ht="101.25" customHeight="1">
      <c r="A131" s="40"/>
      <c r="B131" s="41"/>
      <c r="C131" s="198" t="s">
        <v>146</v>
      </c>
      <c r="D131" s="198" t="s">
        <v>114</v>
      </c>
      <c r="E131" s="199" t="s">
        <v>1117</v>
      </c>
      <c r="F131" s="200" t="s">
        <v>1118</v>
      </c>
      <c r="G131" s="201" t="s">
        <v>1099</v>
      </c>
      <c r="H131" s="202">
        <v>0.45800000000000002</v>
      </c>
      <c r="I131" s="203"/>
      <c r="J131" s="204">
        <f>ROUND(I131*H131,2)</f>
        <v>0</v>
      </c>
      <c r="K131" s="200" t="s">
        <v>118</v>
      </c>
      <c r="L131" s="46"/>
      <c r="M131" s="205" t="s">
        <v>21</v>
      </c>
      <c r="N131" s="206" t="s">
        <v>43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1092</v>
      </c>
      <c r="AT131" s="209" t="s">
        <v>114</v>
      </c>
      <c r="AU131" s="209" t="s">
        <v>80</v>
      </c>
      <c r="AY131" s="19" t="s">
        <v>113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80</v>
      </c>
      <c r="BK131" s="210">
        <f>ROUND(I131*H131,2)</f>
        <v>0</v>
      </c>
      <c r="BL131" s="19" t="s">
        <v>1092</v>
      </c>
      <c r="BM131" s="209" t="s">
        <v>1119</v>
      </c>
    </row>
    <row r="132" s="12" customFormat="1">
      <c r="A132" s="12"/>
      <c r="B132" s="211"/>
      <c r="C132" s="212"/>
      <c r="D132" s="213" t="s">
        <v>121</v>
      </c>
      <c r="E132" s="214" t="s">
        <v>21</v>
      </c>
      <c r="F132" s="215" t="s">
        <v>1120</v>
      </c>
      <c r="G132" s="212"/>
      <c r="H132" s="216">
        <v>0.28199999999999997</v>
      </c>
      <c r="I132" s="217"/>
      <c r="J132" s="212"/>
      <c r="K132" s="212"/>
      <c r="L132" s="218"/>
      <c r="M132" s="219"/>
      <c r="N132" s="220"/>
      <c r="O132" s="220"/>
      <c r="P132" s="220"/>
      <c r="Q132" s="220"/>
      <c r="R132" s="220"/>
      <c r="S132" s="220"/>
      <c r="T132" s="22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2" t="s">
        <v>121</v>
      </c>
      <c r="AU132" s="222" t="s">
        <v>80</v>
      </c>
      <c r="AV132" s="12" t="s">
        <v>82</v>
      </c>
      <c r="AW132" s="12" t="s">
        <v>33</v>
      </c>
      <c r="AX132" s="12" t="s">
        <v>72</v>
      </c>
      <c r="AY132" s="222" t="s">
        <v>113</v>
      </c>
    </row>
    <row r="133" s="13" customFormat="1">
      <c r="A133" s="13"/>
      <c r="B133" s="223"/>
      <c r="C133" s="224"/>
      <c r="D133" s="213" t="s">
        <v>121</v>
      </c>
      <c r="E133" s="225" t="s">
        <v>21</v>
      </c>
      <c r="F133" s="226" t="s">
        <v>123</v>
      </c>
      <c r="G133" s="224"/>
      <c r="H133" s="225" t="s">
        <v>21</v>
      </c>
      <c r="I133" s="227"/>
      <c r="J133" s="224"/>
      <c r="K133" s="224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121</v>
      </c>
      <c r="AU133" s="232" t="s">
        <v>80</v>
      </c>
      <c r="AV133" s="13" t="s">
        <v>80</v>
      </c>
      <c r="AW133" s="13" t="s">
        <v>33</v>
      </c>
      <c r="AX133" s="13" t="s">
        <v>72</v>
      </c>
      <c r="AY133" s="232" t="s">
        <v>113</v>
      </c>
    </row>
    <row r="134" s="12" customFormat="1">
      <c r="A134" s="12"/>
      <c r="B134" s="211"/>
      <c r="C134" s="212"/>
      <c r="D134" s="213" t="s">
        <v>121</v>
      </c>
      <c r="E134" s="214" t="s">
        <v>21</v>
      </c>
      <c r="F134" s="215" t="s">
        <v>1121</v>
      </c>
      <c r="G134" s="212"/>
      <c r="H134" s="216">
        <v>0.042999999999999997</v>
      </c>
      <c r="I134" s="217"/>
      <c r="J134" s="212"/>
      <c r="K134" s="212"/>
      <c r="L134" s="218"/>
      <c r="M134" s="219"/>
      <c r="N134" s="220"/>
      <c r="O134" s="220"/>
      <c r="P134" s="220"/>
      <c r="Q134" s="220"/>
      <c r="R134" s="220"/>
      <c r="S134" s="220"/>
      <c r="T134" s="22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2" t="s">
        <v>121</v>
      </c>
      <c r="AU134" s="222" t="s">
        <v>80</v>
      </c>
      <c r="AV134" s="12" t="s">
        <v>82</v>
      </c>
      <c r="AW134" s="12" t="s">
        <v>33</v>
      </c>
      <c r="AX134" s="12" t="s">
        <v>72</v>
      </c>
      <c r="AY134" s="222" t="s">
        <v>113</v>
      </c>
    </row>
    <row r="135" s="13" customFormat="1">
      <c r="A135" s="13"/>
      <c r="B135" s="223"/>
      <c r="C135" s="224"/>
      <c r="D135" s="213" t="s">
        <v>121</v>
      </c>
      <c r="E135" s="225" t="s">
        <v>21</v>
      </c>
      <c r="F135" s="226" t="s">
        <v>125</v>
      </c>
      <c r="G135" s="224"/>
      <c r="H135" s="225" t="s">
        <v>21</v>
      </c>
      <c r="I135" s="227"/>
      <c r="J135" s="224"/>
      <c r="K135" s="224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121</v>
      </c>
      <c r="AU135" s="232" t="s">
        <v>80</v>
      </c>
      <c r="AV135" s="13" t="s">
        <v>80</v>
      </c>
      <c r="AW135" s="13" t="s">
        <v>33</v>
      </c>
      <c r="AX135" s="13" t="s">
        <v>72</v>
      </c>
      <c r="AY135" s="232" t="s">
        <v>113</v>
      </c>
    </row>
    <row r="136" s="12" customFormat="1">
      <c r="A136" s="12"/>
      <c r="B136" s="211"/>
      <c r="C136" s="212"/>
      <c r="D136" s="213" t="s">
        <v>121</v>
      </c>
      <c r="E136" s="214" t="s">
        <v>21</v>
      </c>
      <c r="F136" s="215" t="s">
        <v>1122</v>
      </c>
      <c r="G136" s="212"/>
      <c r="H136" s="216">
        <v>0.042000000000000003</v>
      </c>
      <c r="I136" s="217"/>
      <c r="J136" s="212"/>
      <c r="K136" s="212"/>
      <c r="L136" s="218"/>
      <c r="M136" s="219"/>
      <c r="N136" s="220"/>
      <c r="O136" s="220"/>
      <c r="P136" s="220"/>
      <c r="Q136" s="220"/>
      <c r="R136" s="220"/>
      <c r="S136" s="220"/>
      <c r="T136" s="22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2" t="s">
        <v>121</v>
      </c>
      <c r="AU136" s="222" t="s">
        <v>80</v>
      </c>
      <c r="AV136" s="12" t="s">
        <v>82</v>
      </c>
      <c r="AW136" s="12" t="s">
        <v>33</v>
      </c>
      <c r="AX136" s="12" t="s">
        <v>72</v>
      </c>
      <c r="AY136" s="222" t="s">
        <v>113</v>
      </c>
    </row>
    <row r="137" s="13" customFormat="1">
      <c r="A137" s="13"/>
      <c r="B137" s="223"/>
      <c r="C137" s="224"/>
      <c r="D137" s="213" t="s">
        <v>121</v>
      </c>
      <c r="E137" s="225" t="s">
        <v>21</v>
      </c>
      <c r="F137" s="226" t="s">
        <v>174</v>
      </c>
      <c r="G137" s="224"/>
      <c r="H137" s="225" t="s">
        <v>21</v>
      </c>
      <c r="I137" s="227"/>
      <c r="J137" s="224"/>
      <c r="K137" s="224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121</v>
      </c>
      <c r="AU137" s="232" t="s">
        <v>80</v>
      </c>
      <c r="AV137" s="13" t="s">
        <v>80</v>
      </c>
      <c r="AW137" s="13" t="s">
        <v>33</v>
      </c>
      <c r="AX137" s="13" t="s">
        <v>72</v>
      </c>
      <c r="AY137" s="232" t="s">
        <v>113</v>
      </c>
    </row>
    <row r="138" s="12" customFormat="1">
      <c r="A138" s="12"/>
      <c r="B138" s="211"/>
      <c r="C138" s="212"/>
      <c r="D138" s="213" t="s">
        <v>121</v>
      </c>
      <c r="E138" s="214" t="s">
        <v>21</v>
      </c>
      <c r="F138" s="215" t="s">
        <v>1123</v>
      </c>
      <c r="G138" s="212"/>
      <c r="H138" s="216">
        <v>0.090999999999999998</v>
      </c>
      <c r="I138" s="217"/>
      <c r="J138" s="212"/>
      <c r="K138" s="212"/>
      <c r="L138" s="218"/>
      <c r="M138" s="219"/>
      <c r="N138" s="220"/>
      <c r="O138" s="220"/>
      <c r="P138" s="220"/>
      <c r="Q138" s="220"/>
      <c r="R138" s="220"/>
      <c r="S138" s="220"/>
      <c r="T138" s="22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2" t="s">
        <v>121</v>
      </c>
      <c r="AU138" s="222" t="s">
        <v>80</v>
      </c>
      <c r="AV138" s="12" t="s">
        <v>82</v>
      </c>
      <c r="AW138" s="12" t="s">
        <v>33</v>
      </c>
      <c r="AX138" s="12" t="s">
        <v>72</v>
      </c>
      <c r="AY138" s="222" t="s">
        <v>113</v>
      </c>
    </row>
    <row r="139" s="13" customFormat="1">
      <c r="A139" s="13"/>
      <c r="B139" s="223"/>
      <c r="C139" s="224"/>
      <c r="D139" s="213" t="s">
        <v>121</v>
      </c>
      <c r="E139" s="225" t="s">
        <v>21</v>
      </c>
      <c r="F139" s="226" t="s">
        <v>179</v>
      </c>
      <c r="G139" s="224"/>
      <c r="H139" s="225" t="s">
        <v>21</v>
      </c>
      <c r="I139" s="227"/>
      <c r="J139" s="224"/>
      <c r="K139" s="224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121</v>
      </c>
      <c r="AU139" s="232" t="s">
        <v>80</v>
      </c>
      <c r="AV139" s="13" t="s">
        <v>80</v>
      </c>
      <c r="AW139" s="13" t="s">
        <v>33</v>
      </c>
      <c r="AX139" s="13" t="s">
        <v>72</v>
      </c>
      <c r="AY139" s="232" t="s">
        <v>113</v>
      </c>
    </row>
    <row r="140" s="14" customFormat="1">
      <c r="A140" s="14"/>
      <c r="B140" s="233"/>
      <c r="C140" s="234"/>
      <c r="D140" s="213" t="s">
        <v>121</v>
      </c>
      <c r="E140" s="235" t="s">
        <v>21</v>
      </c>
      <c r="F140" s="236" t="s">
        <v>128</v>
      </c>
      <c r="G140" s="234"/>
      <c r="H140" s="237">
        <v>0.45800000000000002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3" t="s">
        <v>121</v>
      </c>
      <c r="AU140" s="243" t="s">
        <v>80</v>
      </c>
      <c r="AV140" s="14" t="s">
        <v>119</v>
      </c>
      <c r="AW140" s="14" t="s">
        <v>33</v>
      </c>
      <c r="AX140" s="14" t="s">
        <v>80</v>
      </c>
      <c r="AY140" s="243" t="s">
        <v>113</v>
      </c>
    </row>
    <row r="141" s="2" customFormat="1" ht="90" customHeight="1">
      <c r="A141" s="40"/>
      <c r="B141" s="41"/>
      <c r="C141" s="198" t="s">
        <v>150</v>
      </c>
      <c r="D141" s="198" t="s">
        <v>114</v>
      </c>
      <c r="E141" s="199" t="s">
        <v>1124</v>
      </c>
      <c r="F141" s="200" t="s">
        <v>1125</v>
      </c>
      <c r="G141" s="201" t="s">
        <v>1099</v>
      </c>
      <c r="H141" s="202">
        <v>12.007999999999999</v>
      </c>
      <c r="I141" s="203"/>
      <c r="J141" s="204">
        <f>ROUND(I141*H141,2)</f>
        <v>0</v>
      </c>
      <c r="K141" s="200" t="s">
        <v>118</v>
      </c>
      <c r="L141" s="46"/>
      <c r="M141" s="205" t="s">
        <v>21</v>
      </c>
      <c r="N141" s="206" t="s">
        <v>43</v>
      </c>
      <c r="O141" s="86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09" t="s">
        <v>1092</v>
      </c>
      <c r="AT141" s="209" t="s">
        <v>114</v>
      </c>
      <c r="AU141" s="209" t="s">
        <v>80</v>
      </c>
      <c r="AY141" s="19" t="s">
        <v>113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9" t="s">
        <v>80</v>
      </c>
      <c r="BK141" s="210">
        <f>ROUND(I141*H141,2)</f>
        <v>0</v>
      </c>
      <c r="BL141" s="19" t="s">
        <v>1092</v>
      </c>
      <c r="BM141" s="209" t="s">
        <v>1126</v>
      </c>
    </row>
    <row r="142" s="12" customFormat="1">
      <c r="A142" s="12"/>
      <c r="B142" s="211"/>
      <c r="C142" s="212"/>
      <c r="D142" s="213" t="s">
        <v>121</v>
      </c>
      <c r="E142" s="214" t="s">
        <v>21</v>
      </c>
      <c r="F142" s="215" t="s">
        <v>1127</v>
      </c>
      <c r="G142" s="212"/>
      <c r="H142" s="216">
        <v>9.5570000000000004</v>
      </c>
      <c r="I142" s="217"/>
      <c r="J142" s="212"/>
      <c r="K142" s="212"/>
      <c r="L142" s="218"/>
      <c r="M142" s="219"/>
      <c r="N142" s="220"/>
      <c r="O142" s="220"/>
      <c r="P142" s="220"/>
      <c r="Q142" s="220"/>
      <c r="R142" s="220"/>
      <c r="S142" s="220"/>
      <c r="T142" s="221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2" t="s">
        <v>121</v>
      </c>
      <c r="AU142" s="222" t="s">
        <v>80</v>
      </c>
      <c r="AV142" s="12" t="s">
        <v>82</v>
      </c>
      <c r="AW142" s="12" t="s">
        <v>33</v>
      </c>
      <c r="AX142" s="12" t="s">
        <v>72</v>
      </c>
      <c r="AY142" s="222" t="s">
        <v>113</v>
      </c>
    </row>
    <row r="143" s="13" customFormat="1">
      <c r="A143" s="13"/>
      <c r="B143" s="223"/>
      <c r="C143" s="224"/>
      <c r="D143" s="213" t="s">
        <v>121</v>
      </c>
      <c r="E143" s="225" t="s">
        <v>21</v>
      </c>
      <c r="F143" s="226" t="s">
        <v>125</v>
      </c>
      <c r="G143" s="224"/>
      <c r="H143" s="225" t="s">
        <v>21</v>
      </c>
      <c r="I143" s="227"/>
      <c r="J143" s="224"/>
      <c r="K143" s="224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121</v>
      </c>
      <c r="AU143" s="232" t="s">
        <v>80</v>
      </c>
      <c r="AV143" s="13" t="s">
        <v>80</v>
      </c>
      <c r="AW143" s="13" t="s">
        <v>33</v>
      </c>
      <c r="AX143" s="13" t="s">
        <v>72</v>
      </c>
      <c r="AY143" s="232" t="s">
        <v>113</v>
      </c>
    </row>
    <row r="144" s="12" customFormat="1">
      <c r="A144" s="12"/>
      <c r="B144" s="211"/>
      <c r="C144" s="212"/>
      <c r="D144" s="213" t="s">
        <v>121</v>
      </c>
      <c r="E144" s="214" t="s">
        <v>21</v>
      </c>
      <c r="F144" s="215" t="s">
        <v>1103</v>
      </c>
      <c r="G144" s="212"/>
      <c r="H144" s="216">
        <v>1.3500000000000001</v>
      </c>
      <c r="I144" s="217"/>
      <c r="J144" s="212"/>
      <c r="K144" s="212"/>
      <c r="L144" s="218"/>
      <c r="M144" s="219"/>
      <c r="N144" s="220"/>
      <c r="O144" s="220"/>
      <c r="P144" s="220"/>
      <c r="Q144" s="220"/>
      <c r="R144" s="220"/>
      <c r="S144" s="220"/>
      <c r="T144" s="22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22" t="s">
        <v>121</v>
      </c>
      <c r="AU144" s="222" t="s">
        <v>80</v>
      </c>
      <c r="AV144" s="12" t="s">
        <v>82</v>
      </c>
      <c r="AW144" s="12" t="s">
        <v>33</v>
      </c>
      <c r="AX144" s="12" t="s">
        <v>72</v>
      </c>
      <c r="AY144" s="222" t="s">
        <v>113</v>
      </c>
    </row>
    <row r="145" s="13" customFormat="1">
      <c r="A145" s="13"/>
      <c r="B145" s="223"/>
      <c r="C145" s="224"/>
      <c r="D145" s="213" t="s">
        <v>121</v>
      </c>
      <c r="E145" s="225" t="s">
        <v>21</v>
      </c>
      <c r="F145" s="226" t="s">
        <v>174</v>
      </c>
      <c r="G145" s="224"/>
      <c r="H145" s="225" t="s">
        <v>21</v>
      </c>
      <c r="I145" s="227"/>
      <c r="J145" s="224"/>
      <c r="K145" s="224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121</v>
      </c>
      <c r="AU145" s="232" t="s">
        <v>80</v>
      </c>
      <c r="AV145" s="13" t="s">
        <v>80</v>
      </c>
      <c r="AW145" s="13" t="s">
        <v>33</v>
      </c>
      <c r="AX145" s="13" t="s">
        <v>72</v>
      </c>
      <c r="AY145" s="232" t="s">
        <v>113</v>
      </c>
    </row>
    <row r="146" s="12" customFormat="1">
      <c r="A146" s="12"/>
      <c r="B146" s="211"/>
      <c r="C146" s="212"/>
      <c r="D146" s="213" t="s">
        <v>121</v>
      </c>
      <c r="E146" s="214" t="s">
        <v>21</v>
      </c>
      <c r="F146" s="215" t="s">
        <v>1128</v>
      </c>
      <c r="G146" s="212"/>
      <c r="H146" s="216">
        <v>1.101</v>
      </c>
      <c r="I146" s="217"/>
      <c r="J146" s="212"/>
      <c r="K146" s="212"/>
      <c r="L146" s="218"/>
      <c r="M146" s="219"/>
      <c r="N146" s="220"/>
      <c r="O146" s="220"/>
      <c r="P146" s="220"/>
      <c r="Q146" s="220"/>
      <c r="R146" s="220"/>
      <c r="S146" s="220"/>
      <c r="T146" s="221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2" t="s">
        <v>121</v>
      </c>
      <c r="AU146" s="222" t="s">
        <v>80</v>
      </c>
      <c r="AV146" s="12" t="s">
        <v>82</v>
      </c>
      <c r="AW146" s="12" t="s">
        <v>33</v>
      </c>
      <c r="AX146" s="12" t="s">
        <v>72</v>
      </c>
      <c r="AY146" s="222" t="s">
        <v>113</v>
      </c>
    </row>
    <row r="147" s="13" customFormat="1">
      <c r="A147" s="13"/>
      <c r="B147" s="223"/>
      <c r="C147" s="224"/>
      <c r="D147" s="213" t="s">
        <v>121</v>
      </c>
      <c r="E147" s="225" t="s">
        <v>21</v>
      </c>
      <c r="F147" s="226" t="s">
        <v>179</v>
      </c>
      <c r="G147" s="224"/>
      <c r="H147" s="225" t="s">
        <v>21</v>
      </c>
      <c r="I147" s="227"/>
      <c r="J147" s="224"/>
      <c r="K147" s="224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121</v>
      </c>
      <c r="AU147" s="232" t="s">
        <v>80</v>
      </c>
      <c r="AV147" s="13" t="s">
        <v>80</v>
      </c>
      <c r="AW147" s="13" t="s">
        <v>33</v>
      </c>
      <c r="AX147" s="13" t="s">
        <v>72</v>
      </c>
      <c r="AY147" s="232" t="s">
        <v>113</v>
      </c>
    </row>
    <row r="148" s="14" customFormat="1">
      <c r="A148" s="14"/>
      <c r="B148" s="233"/>
      <c r="C148" s="234"/>
      <c r="D148" s="213" t="s">
        <v>121</v>
      </c>
      <c r="E148" s="235" t="s">
        <v>21</v>
      </c>
      <c r="F148" s="236" t="s">
        <v>128</v>
      </c>
      <c r="G148" s="234"/>
      <c r="H148" s="237">
        <v>12.007999999999999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3" t="s">
        <v>121</v>
      </c>
      <c r="AU148" s="243" t="s">
        <v>80</v>
      </c>
      <c r="AV148" s="14" t="s">
        <v>119</v>
      </c>
      <c r="AW148" s="14" t="s">
        <v>33</v>
      </c>
      <c r="AX148" s="14" t="s">
        <v>80</v>
      </c>
      <c r="AY148" s="243" t="s">
        <v>113</v>
      </c>
    </row>
    <row r="149" s="2" customFormat="1" ht="100.5" customHeight="1">
      <c r="A149" s="40"/>
      <c r="B149" s="41"/>
      <c r="C149" s="198" t="s">
        <v>156</v>
      </c>
      <c r="D149" s="198" t="s">
        <v>114</v>
      </c>
      <c r="E149" s="199" t="s">
        <v>1129</v>
      </c>
      <c r="F149" s="200" t="s">
        <v>1130</v>
      </c>
      <c r="G149" s="201" t="s">
        <v>1099</v>
      </c>
      <c r="H149" s="202">
        <v>19.692</v>
      </c>
      <c r="I149" s="203"/>
      <c r="J149" s="204">
        <f>ROUND(I149*H149,2)</f>
        <v>0</v>
      </c>
      <c r="K149" s="200" t="s">
        <v>118</v>
      </c>
      <c r="L149" s="46"/>
      <c r="M149" s="205" t="s">
        <v>21</v>
      </c>
      <c r="N149" s="206" t="s">
        <v>43</v>
      </c>
      <c r="O149" s="86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09" t="s">
        <v>1092</v>
      </c>
      <c r="AT149" s="209" t="s">
        <v>114</v>
      </c>
      <c r="AU149" s="209" t="s">
        <v>80</v>
      </c>
      <c r="AY149" s="19" t="s">
        <v>113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9" t="s">
        <v>80</v>
      </c>
      <c r="BK149" s="210">
        <f>ROUND(I149*H149,2)</f>
        <v>0</v>
      </c>
      <c r="BL149" s="19" t="s">
        <v>1092</v>
      </c>
      <c r="BM149" s="209" t="s">
        <v>1131</v>
      </c>
    </row>
    <row r="150" s="12" customFormat="1">
      <c r="A150" s="12"/>
      <c r="B150" s="211"/>
      <c r="C150" s="212"/>
      <c r="D150" s="213" t="s">
        <v>121</v>
      </c>
      <c r="E150" s="214" t="s">
        <v>21</v>
      </c>
      <c r="F150" s="215" t="s">
        <v>1132</v>
      </c>
      <c r="G150" s="212"/>
      <c r="H150" s="216">
        <v>3.028</v>
      </c>
      <c r="I150" s="217"/>
      <c r="J150" s="212"/>
      <c r="K150" s="212"/>
      <c r="L150" s="218"/>
      <c r="M150" s="219"/>
      <c r="N150" s="220"/>
      <c r="O150" s="220"/>
      <c r="P150" s="220"/>
      <c r="Q150" s="220"/>
      <c r="R150" s="220"/>
      <c r="S150" s="220"/>
      <c r="T150" s="221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22" t="s">
        <v>121</v>
      </c>
      <c r="AU150" s="222" t="s">
        <v>80</v>
      </c>
      <c r="AV150" s="12" t="s">
        <v>82</v>
      </c>
      <c r="AW150" s="12" t="s">
        <v>33</v>
      </c>
      <c r="AX150" s="12" t="s">
        <v>72</v>
      </c>
      <c r="AY150" s="222" t="s">
        <v>113</v>
      </c>
    </row>
    <row r="151" s="13" customFormat="1">
      <c r="A151" s="13"/>
      <c r="B151" s="223"/>
      <c r="C151" s="224"/>
      <c r="D151" s="213" t="s">
        <v>121</v>
      </c>
      <c r="E151" s="225" t="s">
        <v>21</v>
      </c>
      <c r="F151" s="226" t="s">
        <v>125</v>
      </c>
      <c r="G151" s="224"/>
      <c r="H151" s="225" t="s">
        <v>21</v>
      </c>
      <c r="I151" s="227"/>
      <c r="J151" s="224"/>
      <c r="K151" s="224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121</v>
      </c>
      <c r="AU151" s="232" t="s">
        <v>80</v>
      </c>
      <c r="AV151" s="13" t="s">
        <v>80</v>
      </c>
      <c r="AW151" s="13" t="s">
        <v>33</v>
      </c>
      <c r="AX151" s="13" t="s">
        <v>72</v>
      </c>
      <c r="AY151" s="232" t="s">
        <v>113</v>
      </c>
    </row>
    <row r="152" s="12" customFormat="1">
      <c r="A152" s="12"/>
      <c r="B152" s="211"/>
      <c r="C152" s="212"/>
      <c r="D152" s="213" t="s">
        <v>121</v>
      </c>
      <c r="E152" s="214" t="s">
        <v>21</v>
      </c>
      <c r="F152" s="215" t="s">
        <v>1133</v>
      </c>
      <c r="G152" s="212"/>
      <c r="H152" s="216">
        <v>9.3499999999999996</v>
      </c>
      <c r="I152" s="217"/>
      <c r="J152" s="212"/>
      <c r="K152" s="212"/>
      <c r="L152" s="218"/>
      <c r="M152" s="219"/>
      <c r="N152" s="220"/>
      <c r="O152" s="220"/>
      <c r="P152" s="220"/>
      <c r="Q152" s="220"/>
      <c r="R152" s="220"/>
      <c r="S152" s="220"/>
      <c r="T152" s="221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22" t="s">
        <v>121</v>
      </c>
      <c r="AU152" s="222" t="s">
        <v>80</v>
      </c>
      <c r="AV152" s="12" t="s">
        <v>82</v>
      </c>
      <c r="AW152" s="12" t="s">
        <v>33</v>
      </c>
      <c r="AX152" s="12" t="s">
        <v>72</v>
      </c>
      <c r="AY152" s="222" t="s">
        <v>113</v>
      </c>
    </row>
    <row r="153" s="13" customFormat="1">
      <c r="A153" s="13"/>
      <c r="B153" s="223"/>
      <c r="C153" s="224"/>
      <c r="D153" s="213" t="s">
        <v>121</v>
      </c>
      <c r="E153" s="225" t="s">
        <v>21</v>
      </c>
      <c r="F153" s="226" t="s">
        <v>174</v>
      </c>
      <c r="G153" s="224"/>
      <c r="H153" s="225" t="s">
        <v>21</v>
      </c>
      <c r="I153" s="227"/>
      <c r="J153" s="224"/>
      <c r="K153" s="224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121</v>
      </c>
      <c r="AU153" s="232" t="s">
        <v>80</v>
      </c>
      <c r="AV153" s="13" t="s">
        <v>80</v>
      </c>
      <c r="AW153" s="13" t="s">
        <v>33</v>
      </c>
      <c r="AX153" s="13" t="s">
        <v>72</v>
      </c>
      <c r="AY153" s="232" t="s">
        <v>113</v>
      </c>
    </row>
    <row r="154" s="12" customFormat="1">
      <c r="A154" s="12"/>
      <c r="B154" s="211"/>
      <c r="C154" s="212"/>
      <c r="D154" s="213" t="s">
        <v>121</v>
      </c>
      <c r="E154" s="214" t="s">
        <v>21</v>
      </c>
      <c r="F154" s="215" t="s">
        <v>1104</v>
      </c>
      <c r="G154" s="212"/>
      <c r="H154" s="216">
        <v>1.766</v>
      </c>
      <c r="I154" s="217"/>
      <c r="J154" s="212"/>
      <c r="K154" s="212"/>
      <c r="L154" s="218"/>
      <c r="M154" s="219"/>
      <c r="N154" s="220"/>
      <c r="O154" s="220"/>
      <c r="P154" s="220"/>
      <c r="Q154" s="220"/>
      <c r="R154" s="220"/>
      <c r="S154" s="220"/>
      <c r="T154" s="221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22" t="s">
        <v>121</v>
      </c>
      <c r="AU154" s="222" t="s">
        <v>80</v>
      </c>
      <c r="AV154" s="12" t="s">
        <v>82</v>
      </c>
      <c r="AW154" s="12" t="s">
        <v>33</v>
      </c>
      <c r="AX154" s="12" t="s">
        <v>72</v>
      </c>
      <c r="AY154" s="222" t="s">
        <v>113</v>
      </c>
    </row>
    <row r="155" s="13" customFormat="1">
      <c r="A155" s="13"/>
      <c r="B155" s="223"/>
      <c r="C155" s="224"/>
      <c r="D155" s="213" t="s">
        <v>121</v>
      </c>
      <c r="E155" s="225" t="s">
        <v>21</v>
      </c>
      <c r="F155" s="226" t="s">
        <v>127</v>
      </c>
      <c r="G155" s="224"/>
      <c r="H155" s="225" t="s">
        <v>21</v>
      </c>
      <c r="I155" s="227"/>
      <c r="J155" s="224"/>
      <c r="K155" s="224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121</v>
      </c>
      <c r="AU155" s="232" t="s">
        <v>80</v>
      </c>
      <c r="AV155" s="13" t="s">
        <v>80</v>
      </c>
      <c r="AW155" s="13" t="s">
        <v>33</v>
      </c>
      <c r="AX155" s="13" t="s">
        <v>72</v>
      </c>
      <c r="AY155" s="232" t="s">
        <v>113</v>
      </c>
    </row>
    <row r="156" s="12" customFormat="1">
      <c r="A156" s="12"/>
      <c r="B156" s="211"/>
      <c r="C156" s="212"/>
      <c r="D156" s="213" t="s">
        <v>121</v>
      </c>
      <c r="E156" s="214" t="s">
        <v>21</v>
      </c>
      <c r="F156" s="215" t="s">
        <v>1134</v>
      </c>
      <c r="G156" s="212"/>
      <c r="H156" s="216">
        <v>5.548</v>
      </c>
      <c r="I156" s="217"/>
      <c r="J156" s="212"/>
      <c r="K156" s="212"/>
      <c r="L156" s="218"/>
      <c r="M156" s="219"/>
      <c r="N156" s="220"/>
      <c r="O156" s="220"/>
      <c r="P156" s="220"/>
      <c r="Q156" s="220"/>
      <c r="R156" s="220"/>
      <c r="S156" s="220"/>
      <c r="T156" s="221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22" t="s">
        <v>121</v>
      </c>
      <c r="AU156" s="222" t="s">
        <v>80</v>
      </c>
      <c r="AV156" s="12" t="s">
        <v>82</v>
      </c>
      <c r="AW156" s="12" t="s">
        <v>33</v>
      </c>
      <c r="AX156" s="12" t="s">
        <v>72</v>
      </c>
      <c r="AY156" s="222" t="s">
        <v>113</v>
      </c>
    </row>
    <row r="157" s="13" customFormat="1">
      <c r="A157" s="13"/>
      <c r="B157" s="223"/>
      <c r="C157" s="224"/>
      <c r="D157" s="213" t="s">
        <v>121</v>
      </c>
      <c r="E157" s="225" t="s">
        <v>21</v>
      </c>
      <c r="F157" s="226" t="s">
        <v>179</v>
      </c>
      <c r="G157" s="224"/>
      <c r="H157" s="225" t="s">
        <v>21</v>
      </c>
      <c r="I157" s="227"/>
      <c r="J157" s="224"/>
      <c r="K157" s="224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121</v>
      </c>
      <c r="AU157" s="232" t="s">
        <v>80</v>
      </c>
      <c r="AV157" s="13" t="s">
        <v>80</v>
      </c>
      <c r="AW157" s="13" t="s">
        <v>33</v>
      </c>
      <c r="AX157" s="13" t="s">
        <v>72</v>
      </c>
      <c r="AY157" s="232" t="s">
        <v>113</v>
      </c>
    </row>
    <row r="158" s="14" customFormat="1">
      <c r="A158" s="14"/>
      <c r="B158" s="233"/>
      <c r="C158" s="234"/>
      <c r="D158" s="213" t="s">
        <v>121</v>
      </c>
      <c r="E158" s="235" t="s">
        <v>21</v>
      </c>
      <c r="F158" s="236" t="s">
        <v>128</v>
      </c>
      <c r="G158" s="234"/>
      <c r="H158" s="237">
        <v>19.692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3" t="s">
        <v>121</v>
      </c>
      <c r="AU158" s="243" t="s">
        <v>80</v>
      </c>
      <c r="AV158" s="14" t="s">
        <v>119</v>
      </c>
      <c r="AW158" s="14" t="s">
        <v>33</v>
      </c>
      <c r="AX158" s="14" t="s">
        <v>80</v>
      </c>
      <c r="AY158" s="243" t="s">
        <v>113</v>
      </c>
    </row>
    <row r="159" s="11" customFormat="1" ht="25.92" customHeight="1">
      <c r="A159" s="11"/>
      <c r="B159" s="184"/>
      <c r="C159" s="185"/>
      <c r="D159" s="186" t="s">
        <v>71</v>
      </c>
      <c r="E159" s="187" t="s">
        <v>1135</v>
      </c>
      <c r="F159" s="187" t="s">
        <v>1136</v>
      </c>
      <c r="G159" s="185"/>
      <c r="H159" s="185"/>
      <c r="I159" s="188"/>
      <c r="J159" s="189">
        <f>BK159</f>
        <v>0</v>
      </c>
      <c r="K159" s="185"/>
      <c r="L159" s="190"/>
      <c r="M159" s="191"/>
      <c r="N159" s="192"/>
      <c r="O159" s="192"/>
      <c r="P159" s="193">
        <f>P160</f>
        <v>0</v>
      </c>
      <c r="Q159" s="192"/>
      <c r="R159" s="193">
        <f>R160</f>
        <v>0</v>
      </c>
      <c r="S159" s="192"/>
      <c r="T159" s="194">
        <f>T160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95" t="s">
        <v>142</v>
      </c>
      <c r="AT159" s="196" t="s">
        <v>71</v>
      </c>
      <c r="AU159" s="196" t="s">
        <v>72</v>
      </c>
      <c r="AY159" s="195" t="s">
        <v>113</v>
      </c>
      <c r="BK159" s="197">
        <f>BK160</f>
        <v>0</v>
      </c>
    </row>
    <row r="160" s="2" customFormat="1" ht="16.5" customHeight="1">
      <c r="A160" s="40"/>
      <c r="B160" s="41"/>
      <c r="C160" s="198" t="s">
        <v>160</v>
      </c>
      <c r="D160" s="198" t="s">
        <v>114</v>
      </c>
      <c r="E160" s="199" t="s">
        <v>1137</v>
      </c>
      <c r="F160" s="200" t="s">
        <v>1138</v>
      </c>
      <c r="G160" s="201" t="s">
        <v>1139</v>
      </c>
      <c r="H160" s="202">
        <v>1700</v>
      </c>
      <c r="I160" s="203"/>
      <c r="J160" s="204">
        <f>ROUND(I160*H160,2)</f>
        <v>0</v>
      </c>
      <c r="K160" s="200" t="s">
        <v>21</v>
      </c>
      <c r="L160" s="46"/>
      <c r="M160" s="254" t="s">
        <v>21</v>
      </c>
      <c r="N160" s="255" t="s">
        <v>43</v>
      </c>
      <c r="O160" s="256"/>
      <c r="P160" s="257">
        <f>O160*H160</f>
        <v>0</v>
      </c>
      <c r="Q160" s="257">
        <v>0</v>
      </c>
      <c r="R160" s="257">
        <f>Q160*H160</f>
        <v>0</v>
      </c>
      <c r="S160" s="257">
        <v>0</v>
      </c>
      <c r="T160" s="25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09" t="s">
        <v>1140</v>
      </c>
      <c r="AT160" s="209" t="s">
        <v>114</v>
      </c>
      <c r="AU160" s="209" t="s">
        <v>80</v>
      </c>
      <c r="AY160" s="19" t="s">
        <v>113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9" t="s">
        <v>80</v>
      </c>
      <c r="BK160" s="210">
        <f>ROUND(I160*H160,2)</f>
        <v>0</v>
      </c>
      <c r="BL160" s="19" t="s">
        <v>1140</v>
      </c>
      <c r="BM160" s="209" t="s">
        <v>1141</v>
      </c>
    </row>
    <row r="161" s="2" customFormat="1" ht="6.96" customHeight="1">
      <c r="A161" s="40"/>
      <c r="B161" s="61"/>
      <c r="C161" s="62"/>
      <c r="D161" s="62"/>
      <c r="E161" s="62"/>
      <c r="F161" s="62"/>
      <c r="G161" s="62"/>
      <c r="H161" s="62"/>
      <c r="I161" s="62"/>
      <c r="J161" s="62"/>
      <c r="K161" s="62"/>
      <c r="L161" s="46"/>
      <c r="M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</row>
  </sheetData>
  <sheetProtection sheet="1" autoFilter="0" formatColumns="0" formatRows="0" objects="1" scenarios="1" spinCount="100000" saltValue="5lsIg5sOERkrQNMMPBYyGGCMqNIgpS+7G0zrVaMceOgcTmPAde2eWM7/LgeGY3ZTEtSmYmz9bMt3Vt2bhl7GyQ==" hashValue="tbYNkatEg5vsTMpMXBIqCptXSOXU47SscRCmEk/ZtEUbn1/hAQjLC1ITWMUzqLjLpUNh2L19ELkeiYrI/b8lVQ==" algorithmName="SHA-512" password="CC35"/>
  <autoFilter ref="C80:K16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1142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1143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1144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1145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1146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1147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1148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1149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1150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1151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1152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85</v>
      </c>
      <c r="F18" s="286" t="s">
        <v>1153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1154</v>
      </c>
      <c r="F19" s="286" t="s">
        <v>1155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79</v>
      </c>
      <c r="F20" s="286" t="s">
        <v>1156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88</v>
      </c>
      <c r="F21" s="286" t="s">
        <v>1157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111</v>
      </c>
      <c r="F22" s="286" t="s">
        <v>112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1158</v>
      </c>
      <c r="F23" s="286" t="s">
        <v>1159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1160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1161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1162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1163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1164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1165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1166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1167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1168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99</v>
      </c>
      <c r="F36" s="286"/>
      <c r="G36" s="286" t="s">
        <v>1169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1170</v>
      </c>
      <c r="F37" s="286"/>
      <c r="G37" s="286" t="s">
        <v>1171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53</v>
      </c>
      <c r="F38" s="286"/>
      <c r="G38" s="286" t="s">
        <v>1172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54</v>
      </c>
      <c r="F39" s="286"/>
      <c r="G39" s="286" t="s">
        <v>1173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100</v>
      </c>
      <c r="F40" s="286"/>
      <c r="G40" s="286" t="s">
        <v>1174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101</v>
      </c>
      <c r="F41" s="286"/>
      <c r="G41" s="286" t="s">
        <v>1175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1176</v>
      </c>
      <c r="F42" s="286"/>
      <c r="G42" s="286" t="s">
        <v>1177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1178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1179</v>
      </c>
      <c r="F44" s="286"/>
      <c r="G44" s="286" t="s">
        <v>1180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103</v>
      </c>
      <c r="F45" s="286"/>
      <c r="G45" s="286" t="s">
        <v>1181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1182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1183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1184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1185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1186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1187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1188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1189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1190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1191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1192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1193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1194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1195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1196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1197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1198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1199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1200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1201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1202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1203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1204</v>
      </c>
      <c r="D76" s="304"/>
      <c r="E76" s="304"/>
      <c r="F76" s="304" t="s">
        <v>1205</v>
      </c>
      <c r="G76" s="305"/>
      <c r="H76" s="304" t="s">
        <v>54</v>
      </c>
      <c r="I76" s="304" t="s">
        <v>57</v>
      </c>
      <c r="J76" s="304" t="s">
        <v>1206</v>
      </c>
      <c r="K76" s="303"/>
    </row>
    <row r="77" s="1" customFormat="1" ht="17.25" customHeight="1">
      <c r="B77" s="301"/>
      <c r="C77" s="306" t="s">
        <v>1207</v>
      </c>
      <c r="D77" s="306"/>
      <c r="E77" s="306"/>
      <c r="F77" s="307" t="s">
        <v>1208</v>
      </c>
      <c r="G77" s="308"/>
      <c r="H77" s="306"/>
      <c r="I77" s="306"/>
      <c r="J77" s="306" t="s">
        <v>1209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53</v>
      </c>
      <c r="D79" s="311"/>
      <c r="E79" s="311"/>
      <c r="F79" s="312" t="s">
        <v>1210</v>
      </c>
      <c r="G79" s="313"/>
      <c r="H79" s="289" t="s">
        <v>1211</v>
      </c>
      <c r="I79" s="289" t="s">
        <v>1212</v>
      </c>
      <c r="J79" s="289">
        <v>20</v>
      </c>
      <c r="K79" s="303"/>
    </row>
    <row r="80" s="1" customFormat="1" ht="15" customHeight="1">
      <c r="B80" s="301"/>
      <c r="C80" s="289" t="s">
        <v>1213</v>
      </c>
      <c r="D80" s="289"/>
      <c r="E80" s="289"/>
      <c r="F80" s="312" t="s">
        <v>1210</v>
      </c>
      <c r="G80" s="313"/>
      <c r="H80" s="289" t="s">
        <v>1214</v>
      </c>
      <c r="I80" s="289" t="s">
        <v>1212</v>
      </c>
      <c r="J80" s="289">
        <v>120</v>
      </c>
      <c r="K80" s="303"/>
    </row>
    <row r="81" s="1" customFormat="1" ht="15" customHeight="1">
      <c r="B81" s="314"/>
      <c r="C81" s="289" t="s">
        <v>1215</v>
      </c>
      <c r="D81" s="289"/>
      <c r="E81" s="289"/>
      <c r="F81" s="312" t="s">
        <v>1216</v>
      </c>
      <c r="G81" s="313"/>
      <c r="H81" s="289" t="s">
        <v>1217</v>
      </c>
      <c r="I81" s="289" t="s">
        <v>1212</v>
      </c>
      <c r="J81" s="289">
        <v>50</v>
      </c>
      <c r="K81" s="303"/>
    </row>
    <row r="82" s="1" customFormat="1" ht="15" customHeight="1">
      <c r="B82" s="314"/>
      <c r="C82" s="289" t="s">
        <v>1218</v>
      </c>
      <c r="D82" s="289"/>
      <c r="E82" s="289"/>
      <c r="F82" s="312" t="s">
        <v>1210</v>
      </c>
      <c r="G82" s="313"/>
      <c r="H82" s="289" t="s">
        <v>1219</v>
      </c>
      <c r="I82" s="289" t="s">
        <v>1220</v>
      </c>
      <c r="J82" s="289"/>
      <c r="K82" s="303"/>
    </row>
    <row r="83" s="1" customFormat="1" ht="15" customHeight="1">
      <c r="B83" s="314"/>
      <c r="C83" s="315" t="s">
        <v>1221</v>
      </c>
      <c r="D83" s="315"/>
      <c r="E83" s="315"/>
      <c r="F83" s="316" t="s">
        <v>1216</v>
      </c>
      <c r="G83" s="315"/>
      <c r="H83" s="315" t="s">
        <v>1222</v>
      </c>
      <c r="I83" s="315" t="s">
        <v>1212</v>
      </c>
      <c r="J83" s="315">
        <v>15</v>
      </c>
      <c r="K83" s="303"/>
    </row>
    <row r="84" s="1" customFormat="1" ht="15" customHeight="1">
      <c r="B84" s="314"/>
      <c r="C84" s="315" t="s">
        <v>1223</v>
      </c>
      <c r="D84" s="315"/>
      <c r="E84" s="315"/>
      <c r="F84" s="316" t="s">
        <v>1216</v>
      </c>
      <c r="G84" s="315"/>
      <c r="H84" s="315" t="s">
        <v>1224</v>
      </c>
      <c r="I84" s="315" t="s">
        <v>1212</v>
      </c>
      <c r="J84" s="315">
        <v>15</v>
      </c>
      <c r="K84" s="303"/>
    </row>
    <row r="85" s="1" customFormat="1" ht="15" customHeight="1">
      <c r="B85" s="314"/>
      <c r="C85" s="315" t="s">
        <v>1225</v>
      </c>
      <c r="D85" s="315"/>
      <c r="E85" s="315"/>
      <c r="F85" s="316" t="s">
        <v>1216</v>
      </c>
      <c r="G85" s="315"/>
      <c r="H85" s="315" t="s">
        <v>1226</v>
      </c>
      <c r="I85" s="315" t="s">
        <v>1212</v>
      </c>
      <c r="J85" s="315">
        <v>20</v>
      </c>
      <c r="K85" s="303"/>
    </row>
    <row r="86" s="1" customFormat="1" ht="15" customHeight="1">
      <c r="B86" s="314"/>
      <c r="C86" s="315" t="s">
        <v>1227</v>
      </c>
      <c r="D86" s="315"/>
      <c r="E86" s="315"/>
      <c r="F86" s="316" t="s">
        <v>1216</v>
      </c>
      <c r="G86" s="315"/>
      <c r="H86" s="315" t="s">
        <v>1228</v>
      </c>
      <c r="I86" s="315" t="s">
        <v>1212</v>
      </c>
      <c r="J86" s="315">
        <v>20</v>
      </c>
      <c r="K86" s="303"/>
    </row>
    <row r="87" s="1" customFormat="1" ht="15" customHeight="1">
      <c r="B87" s="314"/>
      <c r="C87" s="289" t="s">
        <v>1229</v>
      </c>
      <c r="D87" s="289"/>
      <c r="E87" s="289"/>
      <c r="F87" s="312" t="s">
        <v>1216</v>
      </c>
      <c r="G87" s="313"/>
      <c r="H87" s="289" t="s">
        <v>1230</v>
      </c>
      <c r="I87" s="289" t="s">
        <v>1212</v>
      </c>
      <c r="J87" s="289">
        <v>50</v>
      </c>
      <c r="K87" s="303"/>
    </row>
    <row r="88" s="1" customFormat="1" ht="15" customHeight="1">
      <c r="B88" s="314"/>
      <c r="C88" s="289" t="s">
        <v>1231</v>
      </c>
      <c r="D88" s="289"/>
      <c r="E88" s="289"/>
      <c r="F88" s="312" t="s">
        <v>1216</v>
      </c>
      <c r="G88" s="313"/>
      <c r="H88" s="289" t="s">
        <v>1232</v>
      </c>
      <c r="I88" s="289" t="s">
        <v>1212</v>
      </c>
      <c r="J88" s="289">
        <v>20</v>
      </c>
      <c r="K88" s="303"/>
    </row>
    <row r="89" s="1" customFormat="1" ht="15" customHeight="1">
      <c r="B89" s="314"/>
      <c r="C89" s="289" t="s">
        <v>1233</v>
      </c>
      <c r="D89" s="289"/>
      <c r="E89" s="289"/>
      <c r="F89" s="312" t="s">
        <v>1216</v>
      </c>
      <c r="G89" s="313"/>
      <c r="H89" s="289" t="s">
        <v>1234</v>
      </c>
      <c r="I89" s="289" t="s">
        <v>1212</v>
      </c>
      <c r="J89" s="289">
        <v>20</v>
      </c>
      <c r="K89" s="303"/>
    </row>
    <row r="90" s="1" customFormat="1" ht="15" customHeight="1">
      <c r="B90" s="314"/>
      <c r="C90" s="289" t="s">
        <v>1235</v>
      </c>
      <c r="D90" s="289"/>
      <c r="E90" s="289"/>
      <c r="F90" s="312" t="s">
        <v>1216</v>
      </c>
      <c r="G90" s="313"/>
      <c r="H90" s="289" t="s">
        <v>1236</v>
      </c>
      <c r="I90" s="289" t="s">
        <v>1212</v>
      </c>
      <c r="J90" s="289">
        <v>50</v>
      </c>
      <c r="K90" s="303"/>
    </row>
    <row r="91" s="1" customFormat="1" ht="15" customHeight="1">
      <c r="B91" s="314"/>
      <c r="C91" s="289" t="s">
        <v>1237</v>
      </c>
      <c r="D91" s="289"/>
      <c r="E91" s="289"/>
      <c r="F91" s="312" t="s">
        <v>1216</v>
      </c>
      <c r="G91" s="313"/>
      <c r="H91" s="289" t="s">
        <v>1237</v>
      </c>
      <c r="I91" s="289" t="s">
        <v>1212</v>
      </c>
      <c r="J91" s="289">
        <v>50</v>
      </c>
      <c r="K91" s="303"/>
    </row>
    <row r="92" s="1" customFormat="1" ht="15" customHeight="1">
      <c r="B92" s="314"/>
      <c r="C92" s="289" t="s">
        <v>1238</v>
      </c>
      <c r="D92" s="289"/>
      <c r="E92" s="289"/>
      <c r="F92" s="312" t="s">
        <v>1216</v>
      </c>
      <c r="G92" s="313"/>
      <c r="H92" s="289" t="s">
        <v>1239</v>
      </c>
      <c r="I92" s="289" t="s">
        <v>1212</v>
      </c>
      <c r="J92" s="289">
        <v>255</v>
      </c>
      <c r="K92" s="303"/>
    </row>
    <row r="93" s="1" customFormat="1" ht="15" customHeight="1">
      <c r="B93" s="314"/>
      <c r="C93" s="289" t="s">
        <v>1240</v>
      </c>
      <c r="D93" s="289"/>
      <c r="E93" s="289"/>
      <c r="F93" s="312" t="s">
        <v>1210</v>
      </c>
      <c r="G93" s="313"/>
      <c r="H93" s="289" t="s">
        <v>1241</v>
      </c>
      <c r="I93" s="289" t="s">
        <v>1242</v>
      </c>
      <c r="J93" s="289"/>
      <c r="K93" s="303"/>
    </row>
    <row r="94" s="1" customFormat="1" ht="15" customHeight="1">
      <c r="B94" s="314"/>
      <c r="C94" s="289" t="s">
        <v>1243</v>
      </c>
      <c r="D94" s="289"/>
      <c r="E94" s="289"/>
      <c r="F94" s="312" t="s">
        <v>1210</v>
      </c>
      <c r="G94" s="313"/>
      <c r="H94" s="289" t="s">
        <v>1244</v>
      </c>
      <c r="I94" s="289" t="s">
        <v>1245</v>
      </c>
      <c r="J94" s="289"/>
      <c r="K94" s="303"/>
    </row>
    <row r="95" s="1" customFormat="1" ht="15" customHeight="1">
      <c r="B95" s="314"/>
      <c r="C95" s="289" t="s">
        <v>1246</v>
      </c>
      <c r="D95" s="289"/>
      <c r="E95" s="289"/>
      <c r="F95" s="312" t="s">
        <v>1210</v>
      </c>
      <c r="G95" s="313"/>
      <c r="H95" s="289" t="s">
        <v>1246</v>
      </c>
      <c r="I95" s="289" t="s">
        <v>1245</v>
      </c>
      <c r="J95" s="289"/>
      <c r="K95" s="303"/>
    </row>
    <row r="96" s="1" customFormat="1" ht="15" customHeight="1">
      <c r="B96" s="314"/>
      <c r="C96" s="289" t="s">
        <v>38</v>
      </c>
      <c r="D96" s="289"/>
      <c r="E96" s="289"/>
      <c r="F96" s="312" t="s">
        <v>1210</v>
      </c>
      <c r="G96" s="313"/>
      <c r="H96" s="289" t="s">
        <v>1247</v>
      </c>
      <c r="I96" s="289" t="s">
        <v>1245</v>
      </c>
      <c r="J96" s="289"/>
      <c r="K96" s="303"/>
    </row>
    <row r="97" s="1" customFormat="1" ht="15" customHeight="1">
      <c r="B97" s="314"/>
      <c r="C97" s="289" t="s">
        <v>48</v>
      </c>
      <c r="D97" s="289"/>
      <c r="E97" s="289"/>
      <c r="F97" s="312" t="s">
        <v>1210</v>
      </c>
      <c r="G97" s="313"/>
      <c r="H97" s="289" t="s">
        <v>1248</v>
      </c>
      <c r="I97" s="289" t="s">
        <v>1245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1249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1204</v>
      </c>
      <c r="D103" s="304"/>
      <c r="E103" s="304"/>
      <c r="F103" s="304" t="s">
        <v>1205</v>
      </c>
      <c r="G103" s="305"/>
      <c r="H103" s="304" t="s">
        <v>54</v>
      </c>
      <c r="I103" s="304" t="s">
        <v>57</v>
      </c>
      <c r="J103" s="304" t="s">
        <v>1206</v>
      </c>
      <c r="K103" s="303"/>
    </row>
    <row r="104" s="1" customFormat="1" ht="17.25" customHeight="1">
      <c r="B104" s="301"/>
      <c r="C104" s="306" t="s">
        <v>1207</v>
      </c>
      <c r="D104" s="306"/>
      <c r="E104" s="306"/>
      <c r="F104" s="307" t="s">
        <v>1208</v>
      </c>
      <c r="G104" s="308"/>
      <c r="H104" s="306"/>
      <c r="I104" s="306"/>
      <c r="J104" s="306" t="s">
        <v>1209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53</v>
      </c>
      <c r="D106" s="311"/>
      <c r="E106" s="311"/>
      <c r="F106" s="312" t="s">
        <v>1210</v>
      </c>
      <c r="G106" s="289"/>
      <c r="H106" s="289" t="s">
        <v>1250</v>
      </c>
      <c r="I106" s="289" t="s">
        <v>1212</v>
      </c>
      <c r="J106" s="289">
        <v>20</v>
      </c>
      <c r="K106" s="303"/>
    </row>
    <row r="107" s="1" customFormat="1" ht="15" customHeight="1">
      <c r="B107" s="301"/>
      <c r="C107" s="289" t="s">
        <v>1213</v>
      </c>
      <c r="D107" s="289"/>
      <c r="E107" s="289"/>
      <c r="F107" s="312" t="s">
        <v>1210</v>
      </c>
      <c r="G107" s="289"/>
      <c r="H107" s="289" t="s">
        <v>1250</v>
      </c>
      <c r="I107" s="289" t="s">
        <v>1212</v>
      </c>
      <c r="J107" s="289">
        <v>120</v>
      </c>
      <c r="K107" s="303"/>
    </row>
    <row r="108" s="1" customFormat="1" ht="15" customHeight="1">
      <c r="B108" s="314"/>
      <c r="C108" s="289" t="s">
        <v>1215</v>
      </c>
      <c r="D108" s="289"/>
      <c r="E108" s="289"/>
      <c r="F108" s="312" t="s">
        <v>1216</v>
      </c>
      <c r="G108" s="289"/>
      <c r="H108" s="289" t="s">
        <v>1250</v>
      </c>
      <c r="I108" s="289" t="s">
        <v>1212</v>
      </c>
      <c r="J108" s="289">
        <v>50</v>
      </c>
      <c r="K108" s="303"/>
    </row>
    <row r="109" s="1" customFormat="1" ht="15" customHeight="1">
      <c r="B109" s="314"/>
      <c r="C109" s="289" t="s">
        <v>1218</v>
      </c>
      <c r="D109" s="289"/>
      <c r="E109" s="289"/>
      <c r="F109" s="312" t="s">
        <v>1210</v>
      </c>
      <c r="G109" s="289"/>
      <c r="H109" s="289" t="s">
        <v>1250</v>
      </c>
      <c r="I109" s="289" t="s">
        <v>1220</v>
      </c>
      <c r="J109" s="289"/>
      <c r="K109" s="303"/>
    </row>
    <row r="110" s="1" customFormat="1" ht="15" customHeight="1">
      <c r="B110" s="314"/>
      <c r="C110" s="289" t="s">
        <v>1229</v>
      </c>
      <c r="D110" s="289"/>
      <c r="E110" s="289"/>
      <c r="F110" s="312" t="s">
        <v>1216</v>
      </c>
      <c r="G110" s="289"/>
      <c r="H110" s="289" t="s">
        <v>1250</v>
      </c>
      <c r="I110" s="289" t="s">
        <v>1212</v>
      </c>
      <c r="J110" s="289">
        <v>50</v>
      </c>
      <c r="K110" s="303"/>
    </row>
    <row r="111" s="1" customFormat="1" ht="15" customHeight="1">
      <c r="B111" s="314"/>
      <c r="C111" s="289" t="s">
        <v>1237</v>
      </c>
      <c r="D111" s="289"/>
      <c r="E111" s="289"/>
      <c r="F111" s="312" t="s">
        <v>1216</v>
      </c>
      <c r="G111" s="289"/>
      <c r="H111" s="289" t="s">
        <v>1250</v>
      </c>
      <c r="I111" s="289" t="s">
        <v>1212</v>
      </c>
      <c r="J111" s="289">
        <v>50</v>
      </c>
      <c r="K111" s="303"/>
    </row>
    <row r="112" s="1" customFormat="1" ht="15" customHeight="1">
      <c r="B112" s="314"/>
      <c r="C112" s="289" t="s">
        <v>1235</v>
      </c>
      <c r="D112" s="289"/>
      <c r="E112" s="289"/>
      <c r="F112" s="312" t="s">
        <v>1216</v>
      </c>
      <c r="G112" s="289"/>
      <c r="H112" s="289" t="s">
        <v>1250</v>
      </c>
      <c r="I112" s="289" t="s">
        <v>1212</v>
      </c>
      <c r="J112" s="289">
        <v>50</v>
      </c>
      <c r="K112" s="303"/>
    </row>
    <row r="113" s="1" customFormat="1" ht="15" customHeight="1">
      <c r="B113" s="314"/>
      <c r="C113" s="289" t="s">
        <v>53</v>
      </c>
      <c r="D113" s="289"/>
      <c r="E113" s="289"/>
      <c r="F113" s="312" t="s">
        <v>1210</v>
      </c>
      <c r="G113" s="289"/>
      <c r="H113" s="289" t="s">
        <v>1251</v>
      </c>
      <c r="I113" s="289" t="s">
        <v>1212</v>
      </c>
      <c r="J113" s="289">
        <v>20</v>
      </c>
      <c r="K113" s="303"/>
    </row>
    <row r="114" s="1" customFormat="1" ht="15" customHeight="1">
      <c r="B114" s="314"/>
      <c r="C114" s="289" t="s">
        <v>1252</v>
      </c>
      <c r="D114" s="289"/>
      <c r="E114" s="289"/>
      <c r="F114" s="312" t="s">
        <v>1210</v>
      </c>
      <c r="G114" s="289"/>
      <c r="H114" s="289" t="s">
        <v>1253</v>
      </c>
      <c r="I114" s="289" t="s">
        <v>1212</v>
      </c>
      <c r="J114" s="289">
        <v>120</v>
      </c>
      <c r="K114" s="303"/>
    </row>
    <row r="115" s="1" customFormat="1" ht="15" customHeight="1">
      <c r="B115" s="314"/>
      <c r="C115" s="289" t="s">
        <v>38</v>
      </c>
      <c r="D115" s="289"/>
      <c r="E115" s="289"/>
      <c r="F115" s="312" t="s">
        <v>1210</v>
      </c>
      <c r="G115" s="289"/>
      <c r="H115" s="289" t="s">
        <v>1254</v>
      </c>
      <c r="I115" s="289" t="s">
        <v>1245</v>
      </c>
      <c r="J115" s="289"/>
      <c r="K115" s="303"/>
    </row>
    <row r="116" s="1" customFormat="1" ht="15" customHeight="1">
      <c r="B116" s="314"/>
      <c r="C116" s="289" t="s">
        <v>48</v>
      </c>
      <c r="D116" s="289"/>
      <c r="E116" s="289"/>
      <c r="F116" s="312" t="s">
        <v>1210</v>
      </c>
      <c r="G116" s="289"/>
      <c r="H116" s="289" t="s">
        <v>1255</v>
      </c>
      <c r="I116" s="289" t="s">
        <v>1245</v>
      </c>
      <c r="J116" s="289"/>
      <c r="K116" s="303"/>
    </row>
    <row r="117" s="1" customFormat="1" ht="15" customHeight="1">
      <c r="B117" s="314"/>
      <c r="C117" s="289" t="s">
        <v>57</v>
      </c>
      <c r="D117" s="289"/>
      <c r="E117" s="289"/>
      <c r="F117" s="312" t="s">
        <v>1210</v>
      </c>
      <c r="G117" s="289"/>
      <c r="H117" s="289" t="s">
        <v>1256</v>
      </c>
      <c r="I117" s="289" t="s">
        <v>1257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1258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1204</v>
      </c>
      <c r="D123" s="304"/>
      <c r="E123" s="304"/>
      <c r="F123" s="304" t="s">
        <v>1205</v>
      </c>
      <c r="G123" s="305"/>
      <c r="H123" s="304" t="s">
        <v>54</v>
      </c>
      <c r="I123" s="304" t="s">
        <v>57</v>
      </c>
      <c r="J123" s="304" t="s">
        <v>1206</v>
      </c>
      <c r="K123" s="333"/>
    </row>
    <row r="124" s="1" customFormat="1" ht="17.25" customHeight="1">
      <c r="B124" s="332"/>
      <c r="C124" s="306" t="s">
        <v>1207</v>
      </c>
      <c r="D124" s="306"/>
      <c r="E124" s="306"/>
      <c r="F124" s="307" t="s">
        <v>1208</v>
      </c>
      <c r="G124" s="308"/>
      <c r="H124" s="306"/>
      <c r="I124" s="306"/>
      <c r="J124" s="306" t="s">
        <v>1209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1213</v>
      </c>
      <c r="D126" s="311"/>
      <c r="E126" s="311"/>
      <c r="F126" s="312" t="s">
        <v>1210</v>
      </c>
      <c r="G126" s="289"/>
      <c r="H126" s="289" t="s">
        <v>1250</v>
      </c>
      <c r="I126" s="289" t="s">
        <v>1212</v>
      </c>
      <c r="J126" s="289">
        <v>120</v>
      </c>
      <c r="K126" s="337"/>
    </row>
    <row r="127" s="1" customFormat="1" ht="15" customHeight="1">
      <c r="B127" s="334"/>
      <c r="C127" s="289" t="s">
        <v>1259</v>
      </c>
      <c r="D127" s="289"/>
      <c r="E127" s="289"/>
      <c r="F127" s="312" t="s">
        <v>1210</v>
      </c>
      <c r="G127" s="289"/>
      <c r="H127" s="289" t="s">
        <v>1260</v>
      </c>
      <c r="I127" s="289" t="s">
        <v>1212</v>
      </c>
      <c r="J127" s="289" t="s">
        <v>1261</v>
      </c>
      <c r="K127" s="337"/>
    </row>
    <row r="128" s="1" customFormat="1" ht="15" customHeight="1">
      <c r="B128" s="334"/>
      <c r="C128" s="289" t="s">
        <v>1158</v>
      </c>
      <c r="D128" s="289"/>
      <c r="E128" s="289"/>
      <c r="F128" s="312" t="s">
        <v>1210</v>
      </c>
      <c r="G128" s="289"/>
      <c r="H128" s="289" t="s">
        <v>1262</v>
      </c>
      <c r="I128" s="289" t="s">
        <v>1212</v>
      </c>
      <c r="J128" s="289" t="s">
        <v>1261</v>
      </c>
      <c r="K128" s="337"/>
    </row>
    <row r="129" s="1" customFormat="1" ht="15" customHeight="1">
      <c r="B129" s="334"/>
      <c r="C129" s="289" t="s">
        <v>1221</v>
      </c>
      <c r="D129" s="289"/>
      <c r="E129" s="289"/>
      <c r="F129" s="312" t="s">
        <v>1216</v>
      </c>
      <c r="G129" s="289"/>
      <c r="H129" s="289" t="s">
        <v>1222</v>
      </c>
      <c r="I129" s="289" t="s">
        <v>1212</v>
      </c>
      <c r="J129" s="289">
        <v>15</v>
      </c>
      <c r="K129" s="337"/>
    </row>
    <row r="130" s="1" customFormat="1" ht="15" customHeight="1">
      <c r="B130" s="334"/>
      <c r="C130" s="315" t="s">
        <v>1223</v>
      </c>
      <c r="D130" s="315"/>
      <c r="E130" s="315"/>
      <c r="F130" s="316" t="s">
        <v>1216</v>
      </c>
      <c r="G130" s="315"/>
      <c r="H130" s="315" t="s">
        <v>1224</v>
      </c>
      <c r="I130" s="315" t="s">
        <v>1212</v>
      </c>
      <c r="J130" s="315">
        <v>15</v>
      </c>
      <c r="K130" s="337"/>
    </row>
    <row r="131" s="1" customFormat="1" ht="15" customHeight="1">
      <c r="B131" s="334"/>
      <c r="C131" s="315" t="s">
        <v>1225</v>
      </c>
      <c r="D131" s="315"/>
      <c r="E131" s="315"/>
      <c r="F131" s="316" t="s">
        <v>1216</v>
      </c>
      <c r="G131" s="315"/>
      <c r="H131" s="315" t="s">
        <v>1226</v>
      </c>
      <c r="I131" s="315" t="s">
        <v>1212</v>
      </c>
      <c r="J131" s="315">
        <v>20</v>
      </c>
      <c r="K131" s="337"/>
    </row>
    <row r="132" s="1" customFormat="1" ht="15" customHeight="1">
      <c r="B132" s="334"/>
      <c r="C132" s="315" t="s">
        <v>1227</v>
      </c>
      <c r="D132" s="315"/>
      <c r="E132" s="315"/>
      <c r="F132" s="316" t="s">
        <v>1216</v>
      </c>
      <c r="G132" s="315"/>
      <c r="H132" s="315" t="s">
        <v>1228</v>
      </c>
      <c r="I132" s="315" t="s">
        <v>1212</v>
      </c>
      <c r="J132" s="315">
        <v>20</v>
      </c>
      <c r="K132" s="337"/>
    </row>
    <row r="133" s="1" customFormat="1" ht="15" customHeight="1">
      <c r="B133" s="334"/>
      <c r="C133" s="289" t="s">
        <v>1215</v>
      </c>
      <c r="D133" s="289"/>
      <c r="E133" s="289"/>
      <c r="F133" s="312" t="s">
        <v>1216</v>
      </c>
      <c r="G133" s="289"/>
      <c r="H133" s="289" t="s">
        <v>1250</v>
      </c>
      <c r="I133" s="289" t="s">
        <v>1212</v>
      </c>
      <c r="J133" s="289">
        <v>50</v>
      </c>
      <c r="K133" s="337"/>
    </row>
    <row r="134" s="1" customFormat="1" ht="15" customHeight="1">
      <c r="B134" s="334"/>
      <c r="C134" s="289" t="s">
        <v>1229</v>
      </c>
      <c r="D134" s="289"/>
      <c r="E134" s="289"/>
      <c r="F134" s="312" t="s">
        <v>1216</v>
      </c>
      <c r="G134" s="289"/>
      <c r="H134" s="289" t="s">
        <v>1250</v>
      </c>
      <c r="I134" s="289" t="s">
        <v>1212</v>
      </c>
      <c r="J134" s="289">
        <v>50</v>
      </c>
      <c r="K134" s="337"/>
    </row>
    <row r="135" s="1" customFormat="1" ht="15" customHeight="1">
      <c r="B135" s="334"/>
      <c r="C135" s="289" t="s">
        <v>1235</v>
      </c>
      <c r="D135" s="289"/>
      <c r="E135" s="289"/>
      <c r="F135" s="312" t="s">
        <v>1216</v>
      </c>
      <c r="G135" s="289"/>
      <c r="H135" s="289" t="s">
        <v>1250</v>
      </c>
      <c r="I135" s="289" t="s">
        <v>1212</v>
      </c>
      <c r="J135" s="289">
        <v>50</v>
      </c>
      <c r="K135" s="337"/>
    </row>
    <row r="136" s="1" customFormat="1" ht="15" customHeight="1">
      <c r="B136" s="334"/>
      <c r="C136" s="289" t="s">
        <v>1237</v>
      </c>
      <c r="D136" s="289"/>
      <c r="E136" s="289"/>
      <c r="F136" s="312" t="s">
        <v>1216</v>
      </c>
      <c r="G136" s="289"/>
      <c r="H136" s="289" t="s">
        <v>1250</v>
      </c>
      <c r="I136" s="289" t="s">
        <v>1212</v>
      </c>
      <c r="J136" s="289">
        <v>50</v>
      </c>
      <c r="K136" s="337"/>
    </row>
    <row r="137" s="1" customFormat="1" ht="15" customHeight="1">
      <c r="B137" s="334"/>
      <c r="C137" s="289" t="s">
        <v>1238</v>
      </c>
      <c r="D137" s="289"/>
      <c r="E137" s="289"/>
      <c r="F137" s="312" t="s">
        <v>1216</v>
      </c>
      <c r="G137" s="289"/>
      <c r="H137" s="289" t="s">
        <v>1263</v>
      </c>
      <c r="I137" s="289" t="s">
        <v>1212</v>
      </c>
      <c r="J137" s="289">
        <v>255</v>
      </c>
      <c r="K137" s="337"/>
    </row>
    <row r="138" s="1" customFormat="1" ht="15" customHeight="1">
      <c r="B138" s="334"/>
      <c r="C138" s="289" t="s">
        <v>1240</v>
      </c>
      <c r="D138" s="289"/>
      <c r="E138" s="289"/>
      <c r="F138" s="312" t="s">
        <v>1210</v>
      </c>
      <c r="G138" s="289"/>
      <c r="H138" s="289" t="s">
        <v>1264</v>
      </c>
      <c r="I138" s="289" t="s">
        <v>1242</v>
      </c>
      <c r="J138" s="289"/>
      <c r="K138" s="337"/>
    </row>
    <row r="139" s="1" customFormat="1" ht="15" customHeight="1">
      <c r="B139" s="334"/>
      <c r="C139" s="289" t="s">
        <v>1243</v>
      </c>
      <c r="D139" s="289"/>
      <c r="E139" s="289"/>
      <c r="F139" s="312" t="s">
        <v>1210</v>
      </c>
      <c r="G139" s="289"/>
      <c r="H139" s="289" t="s">
        <v>1265</v>
      </c>
      <c r="I139" s="289" t="s">
        <v>1245</v>
      </c>
      <c r="J139" s="289"/>
      <c r="K139" s="337"/>
    </row>
    <row r="140" s="1" customFormat="1" ht="15" customHeight="1">
      <c r="B140" s="334"/>
      <c r="C140" s="289" t="s">
        <v>1246</v>
      </c>
      <c r="D140" s="289"/>
      <c r="E140" s="289"/>
      <c r="F140" s="312" t="s">
        <v>1210</v>
      </c>
      <c r="G140" s="289"/>
      <c r="H140" s="289" t="s">
        <v>1246</v>
      </c>
      <c r="I140" s="289" t="s">
        <v>1245</v>
      </c>
      <c r="J140" s="289"/>
      <c r="K140" s="337"/>
    </row>
    <row r="141" s="1" customFormat="1" ht="15" customHeight="1">
      <c r="B141" s="334"/>
      <c r="C141" s="289" t="s">
        <v>38</v>
      </c>
      <c r="D141" s="289"/>
      <c r="E141" s="289"/>
      <c r="F141" s="312" t="s">
        <v>1210</v>
      </c>
      <c r="G141" s="289"/>
      <c r="H141" s="289" t="s">
        <v>1266</v>
      </c>
      <c r="I141" s="289" t="s">
        <v>1245</v>
      </c>
      <c r="J141" s="289"/>
      <c r="K141" s="337"/>
    </row>
    <row r="142" s="1" customFormat="1" ht="15" customHeight="1">
      <c r="B142" s="334"/>
      <c r="C142" s="289" t="s">
        <v>1267</v>
      </c>
      <c r="D142" s="289"/>
      <c r="E142" s="289"/>
      <c r="F142" s="312" t="s">
        <v>1210</v>
      </c>
      <c r="G142" s="289"/>
      <c r="H142" s="289" t="s">
        <v>1268</v>
      </c>
      <c r="I142" s="289" t="s">
        <v>1245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1269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1204</v>
      </c>
      <c r="D148" s="304"/>
      <c r="E148" s="304"/>
      <c r="F148" s="304" t="s">
        <v>1205</v>
      </c>
      <c r="G148" s="305"/>
      <c r="H148" s="304" t="s">
        <v>54</v>
      </c>
      <c r="I148" s="304" t="s">
        <v>57</v>
      </c>
      <c r="J148" s="304" t="s">
        <v>1206</v>
      </c>
      <c r="K148" s="303"/>
    </row>
    <row r="149" s="1" customFormat="1" ht="17.25" customHeight="1">
      <c r="B149" s="301"/>
      <c r="C149" s="306" t="s">
        <v>1207</v>
      </c>
      <c r="D149" s="306"/>
      <c r="E149" s="306"/>
      <c r="F149" s="307" t="s">
        <v>1208</v>
      </c>
      <c r="G149" s="308"/>
      <c r="H149" s="306"/>
      <c r="I149" s="306"/>
      <c r="J149" s="306" t="s">
        <v>1209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1213</v>
      </c>
      <c r="D151" s="289"/>
      <c r="E151" s="289"/>
      <c r="F151" s="342" t="s">
        <v>1210</v>
      </c>
      <c r="G151" s="289"/>
      <c r="H151" s="341" t="s">
        <v>1250</v>
      </c>
      <c r="I151" s="341" t="s">
        <v>1212</v>
      </c>
      <c r="J151" s="341">
        <v>120</v>
      </c>
      <c r="K151" s="337"/>
    </row>
    <row r="152" s="1" customFormat="1" ht="15" customHeight="1">
      <c r="B152" s="314"/>
      <c r="C152" s="341" t="s">
        <v>1259</v>
      </c>
      <c r="D152" s="289"/>
      <c r="E152" s="289"/>
      <c r="F152" s="342" t="s">
        <v>1210</v>
      </c>
      <c r="G152" s="289"/>
      <c r="H152" s="341" t="s">
        <v>1270</v>
      </c>
      <c r="I152" s="341" t="s">
        <v>1212</v>
      </c>
      <c r="J152" s="341" t="s">
        <v>1261</v>
      </c>
      <c r="K152" s="337"/>
    </row>
    <row r="153" s="1" customFormat="1" ht="15" customHeight="1">
      <c r="B153" s="314"/>
      <c r="C153" s="341" t="s">
        <v>1158</v>
      </c>
      <c r="D153" s="289"/>
      <c r="E153" s="289"/>
      <c r="F153" s="342" t="s">
        <v>1210</v>
      </c>
      <c r="G153" s="289"/>
      <c r="H153" s="341" t="s">
        <v>1271</v>
      </c>
      <c r="I153" s="341" t="s">
        <v>1212</v>
      </c>
      <c r="J153" s="341" t="s">
        <v>1261</v>
      </c>
      <c r="K153" s="337"/>
    </row>
    <row r="154" s="1" customFormat="1" ht="15" customHeight="1">
      <c r="B154" s="314"/>
      <c r="C154" s="341" t="s">
        <v>1215</v>
      </c>
      <c r="D154" s="289"/>
      <c r="E154" s="289"/>
      <c r="F154" s="342" t="s">
        <v>1216</v>
      </c>
      <c r="G154" s="289"/>
      <c r="H154" s="341" t="s">
        <v>1250</v>
      </c>
      <c r="I154" s="341" t="s">
        <v>1212</v>
      </c>
      <c r="J154" s="341">
        <v>50</v>
      </c>
      <c r="K154" s="337"/>
    </row>
    <row r="155" s="1" customFormat="1" ht="15" customHeight="1">
      <c r="B155" s="314"/>
      <c r="C155" s="341" t="s">
        <v>1218</v>
      </c>
      <c r="D155" s="289"/>
      <c r="E155" s="289"/>
      <c r="F155" s="342" t="s">
        <v>1210</v>
      </c>
      <c r="G155" s="289"/>
      <c r="H155" s="341" t="s">
        <v>1250</v>
      </c>
      <c r="I155" s="341" t="s">
        <v>1220</v>
      </c>
      <c r="J155" s="341"/>
      <c r="K155" s="337"/>
    </row>
    <row r="156" s="1" customFormat="1" ht="15" customHeight="1">
      <c r="B156" s="314"/>
      <c r="C156" s="341" t="s">
        <v>1229</v>
      </c>
      <c r="D156" s="289"/>
      <c r="E156" s="289"/>
      <c r="F156" s="342" t="s">
        <v>1216</v>
      </c>
      <c r="G156" s="289"/>
      <c r="H156" s="341" t="s">
        <v>1250</v>
      </c>
      <c r="I156" s="341" t="s">
        <v>1212</v>
      </c>
      <c r="J156" s="341">
        <v>50</v>
      </c>
      <c r="K156" s="337"/>
    </row>
    <row r="157" s="1" customFormat="1" ht="15" customHeight="1">
      <c r="B157" s="314"/>
      <c r="C157" s="341" t="s">
        <v>1237</v>
      </c>
      <c r="D157" s="289"/>
      <c r="E157" s="289"/>
      <c r="F157" s="342" t="s">
        <v>1216</v>
      </c>
      <c r="G157" s="289"/>
      <c r="H157" s="341" t="s">
        <v>1250</v>
      </c>
      <c r="I157" s="341" t="s">
        <v>1212</v>
      </c>
      <c r="J157" s="341">
        <v>50</v>
      </c>
      <c r="K157" s="337"/>
    </row>
    <row r="158" s="1" customFormat="1" ht="15" customHeight="1">
      <c r="B158" s="314"/>
      <c r="C158" s="341" t="s">
        <v>1235</v>
      </c>
      <c r="D158" s="289"/>
      <c r="E158" s="289"/>
      <c r="F158" s="342" t="s">
        <v>1216</v>
      </c>
      <c r="G158" s="289"/>
      <c r="H158" s="341" t="s">
        <v>1250</v>
      </c>
      <c r="I158" s="341" t="s">
        <v>1212</v>
      </c>
      <c r="J158" s="341">
        <v>50</v>
      </c>
      <c r="K158" s="337"/>
    </row>
    <row r="159" s="1" customFormat="1" ht="15" customHeight="1">
      <c r="B159" s="314"/>
      <c r="C159" s="341" t="s">
        <v>94</v>
      </c>
      <c r="D159" s="289"/>
      <c r="E159" s="289"/>
      <c r="F159" s="342" t="s">
        <v>1210</v>
      </c>
      <c r="G159" s="289"/>
      <c r="H159" s="341" t="s">
        <v>1272</v>
      </c>
      <c r="I159" s="341" t="s">
        <v>1212</v>
      </c>
      <c r="J159" s="341" t="s">
        <v>1273</v>
      </c>
      <c r="K159" s="337"/>
    </row>
    <row r="160" s="1" customFormat="1" ht="15" customHeight="1">
      <c r="B160" s="314"/>
      <c r="C160" s="341" t="s">
        <v>1274</v>
      </c>
      <c r="D160" s="289"/>
      <c r="E160" s="289"/>
      <c r="F160" s="342" t="s">
        <v>1210</v>
      </c>
      <c r="G160" s="289"/>
      <c r="H160" s="341" t="s">
        <v>1275</v>
      </c>
      <c r="I160" s="341" t="s">
        <v>1245</v>
      </c>
      <c r="J160" s="341"/>
      <c r="K160" s="337"/>
    </row>
    <row r="161" s="1" customFormat="1" ht="15" customHeight="1">
      <c r="B161" s="343"/>
      <c r="C161" s="344"/>
      <c r="D161" s="344"/>
      <c r="E161" s="344"/>
      <c r="F161" s="344"/>
      <c r="G161" s="344"/>
      <c r="H161" s="344"/>
      <c r="I161" s="344"/>
      <c r="J161" s="344"/>
      <c r="K161" s="345"/>
    </row>
    <row r="162" s="1" customFormat="1" ht="18.75" customHeight="1">
      <c r="B162" s="325"/>
      <c r="C162" s="335"/>
      <c r="D162" s="335"/>
      <c r="E162" s="335"/>
      <c r="F162" s="346"/>
      <c r="G162" s="335"/>
      <c r="H162" s="335"/>
      <c r="I162" s="335"/>
      <c r="J162" s="335"/>
      <c r="K162" s="325"/>
    </row>
    <row r="163" s="1" customFormat="1" ht="18.75" customHeight="1">
      <c r="B163" s="325"/>
      <c r="C163" s="335"/>
      <c r="D163" s="335"/>
      <c r="E163" s="335"/>
      <c r="F163" s="346"/>
      <c r="G163" s="335"/>
      <c r="H163" s="335"/>
      <c r="I163" s="335"/>
      <c r="J163" s="335"/>
      <c r="K163" s="325"/>
    </row>
    <row r="164" s="1" customFormat="1" ht="18.75" customHeight="1">
      <c r="B164" s="325"/>
      <c r="C164" s="335"/>
      <c r="D164" s="335"/>
      <c r="E164" s="335"/>
      <c r="F164" s="346"/>
      <c r="G164" s="335"/>
      <c r="H164" s="335"/>
      <c r="I164" s="335"/>
      <c r="J164" s="335"/>
      <c r="K164" s="325"/>
    </row>
    <row r="165" s="1" customFormat="1" ht="18.75" customHeight="1">
      <c r="B165" s="325"/>
      <c r="C165" s="335"/>
      <c r="D165" s="335"/>
      <c r="E165" s="335"/>
      <c r="F165" s="346"/>
      <c r="G165" s="335"/>
      <c r="H165" s="335"/>
      <c r="I165" s="335"/>
      <c r="J165" s="335"/>
      <c r="K165" s="325"/>
    </row>
    <row r="166" s="1" customFormat="1" ht="18.75" customHeight="1">
      <c r="B166" s="325"/>
      <c r="C166" s="335"/>
      <c r="D166" s="335"/>
      <c r="E166" s="335"/>
      <c r="F166" s="346"/>
      <c r="G166" s="335"/>
      <c r="H166" s="335"/>
      <c r="I166" s="335"/>
      <c r="J166" s="335"/>
      <c r="K166" s="325"/>
    </row>
    <row r="167" s="1" customFormat="1" ht="18.75" customHeight="1">
      <c r="B167" s="325"/>
      <c r="C167" s="335"/>
      <c r="D167" s="335"/>
      <c r="E167" s="335"/>
      <c r="F167" s="346"/>
      <c r="G167" s="335"/>
      <c r="H167" s="335"/>
      <c r="I167" s="335"/>
      <c r="J167" s="335"/>
      <c r="K167" s="325"/>
    </row>
    <row r="168" s="1" customFormat="1" ht="18.75" customHeight="1">
      <c r="B168" s="325"/>
      <c r="C168" s="335"/>
      <c r="D168" s="335"/>
      <c r="E168" s="335"/>
      <c r="F168" s="346"/>
      <c r="G168" s="335"/>
      <c r="H168" s="335"/>
      <c r="I168" s="335"/>
      <c r="J168" s="335"/>
      <c r="K168" s="325"/>
    </row>
    <row r="169" s="1" customFormat="1" ht="18.75" customHeight="1">
      <c r="B169" s="297"/>
      <c r="C169" s="297"/>
      <c r="D169" s="297"/>
      <c r="E169" s="297"/>
      <c r="F169" s="297"/>
      <c r="G169" s="297"/>
      <c r="H169" s="297"/>
      <c r="I169" s="297"/>
      <c r="J169" s="297"/>
      <c r="K169" s="297"/>
    </row>
    <row r="170" s="1" customFormat="1" ht="7.5" customHeight="1">
      <c r="B170" s="276"/>
      <c r="C170" s="277"/>
      <c r="D170" s="277"/>
      <c r="E170" s="277"/>
      <c r="F170" s="277"/>
      <c r="G170" s="277"/>
      <c r="H170" s="277"/>
      <c r="I170" s="277"/>
      <c r="J170" s="277"/>
      <c r="K170" s="278"/>
    </row>
    <row r="171" s="1" customFormat="1" ht="45" customHeight="1">
      <c r="B171" s="279"/>
      <c r="C171" s="280" t="s">
        <v>1276</v>
      </c>
      <c r="D171" s="280"/>
      <c r="E171" s="280"/>
      <c r="F171" s="280"/>
      <c r="G171" s="280"/>
      <c r="H171" s="280"/>
      <c r="I171" s="280"/>
      <c r="J171" s="280"/>
      <c r="K171" s="281"/>
    </row>
    <row r="172" s="1" customFormat="1" ht="17.25" customHeight="1">
      <c r="B172" s="279"/>
      <c r="C172" s="304" t="s">
        <v>1204</v>
      </c>
      <c r="D172" s="304"/>
      <c r="E172" s="304"/>
      <c r="F172" s="304" t="s">
        <v>1205</v>
      </c>
      <c r="G172" s="347"/>
      <c r="H172" s="348" t="s">
        <v>54</v>
      </c>
      <c r="I172" s="348" t="s">
        <v>57</v>
      </c>
      <c r="J172" s="304" t="s">
        <v>1206</v>
      </c>
      <c r="K172" s="281"/>
    </row>
    <row r="173" s="1" customFormat="1" ht="17.25" customHeight="1">
      <c r="B173" s="282"/>
      <c r="C173" s="306" t="s">
        <v>1207</v>
      </c>
      <c r="D173" s="306"/>
      <c r="E173" s="306"/>
      <c r="F173" s="307" t="s">
        <v>1208</v>
      </c>
      <c r="G173" s="349"/>
      <c r="H173" s="350"/>
      <c r="I173" s="350"/>
      <c r="J173" s="306" t="s">
        <v>1209</v>
      </c>
      <c r="K173" s="284"/>
    </row>
    <row r="174" s="1" customFormat="1" ht="5.25" customHeight="1">
      <c r="B174" s="314"/>
      <c r="C174" s="309"/>
      <c r="D174" s="309"/>
      <c r="E174" s="309"/>
      <c r="F174" s="309"/>
      <c r="G174" s="310"/>
      <c r="H174" s="309"/>
      <c r="I174" s="309"/>
      <c r="J174" s="309"/>
      <c r="K174" s="337"/>
    </row>
    <row r="175" s="1" customFormat="1" ht="15" customHeight="1">
      <c r="B175" s="314"/>
      <c r="C175" s="289" t="s">
        <v>1213</v>
      </c>
      <c r="D175" s="289"/>
      <c r="E175" s="289"/>
      <c r="F175" s="312" t="s">
        <v>1210</v>
      </c>
      <c r="G175" s="289"/>
      <c r="H175" s="289" t="s">
        <v>1250</v>
      </c>
      <c r="I175" s="289" t="s">
        <v>1212</v>
      </c>
      <c r="J175" s="289">
        <v>120</v>
      </c>
      <c r="K175" s="337"/>
    </row>
    <row r="176" s="1" customFormat="1" ht="15" customHeight="1">
      <c r="B176" s="314"/>
      <c r="C176" s="289" t="s">
        <v>1259</v>
      </c>
      <c r="D176" s="289"/>
      <c r="E176" s="289"/>
      <c r="F176" s="312" t="s">
        <v>1210</v>
      </c>
      <c r="G176" s="289"/>
      <c r="H176" s="289" t="s">
        <v>1260</v>
      </c>
      <c r="I176" s="289" t="s">
        <v>1212</v>
      </c>
      <c r="J176" s="289" t="s">
        <v>1261</v>
      </c>
      <c r="K176" s="337"/>
    </row>
    <row r="177" s="1" customFormat="1" ht="15" customHeight="1">
      <c r="B177" s="314"/>
      <c r="C177" s="289" t="s">
        <v>1158</v>
      </c>
      <c r="D177" s="289"/>
      <c r="E177" s="289"/>
      <c r="F177" s="312" t="s">
        <v>1210</v>
      </c>
      <c r="G177" s="289"/>
      <c r="H177" s="289" t="s">
        <v>1277</v>
      </c>
      <c r="I177" s="289" t="s">
        <v>1212</v>
      </c>
      <c r="J177" s="289" t="s">
        <v>1261</v>
      </c>
      <c r="K177" s="337"/>
    </row>
    <row r="178" s="1" customFormat="1" ht="15" customHeight="1">
      <c r="B178" s="314"/>
      <c r="C178" s="289" t="s">
        <v>1215</v>
      </c>
      <c r="D178" s="289"/>
      <c r="E178" s="289"/>
      <c r="F178" s="312" t="s">
        <v>1216</v>
      </c>
      <c r="G178" s="289"/>
      <c r="H178" s="289" t="s">
        <v>1277</v>
      </c>
      <c r="I178" s="289" t="s">
        <v>1212</v>
      </c>
      <c r="J178" s="289">
        <v>50</v>
      </c>
      <c r="K178" s="337"/>
    </row>
    <row r="179" s="1" customFormat="1" ht="15" customHeight="1">
      <c r="B179" s="314"/>
      <c r="C179" s="289" t="s">
        <v>1218</v>
      </c>
      <c r="D179" s="289"/>
      <c r="E179" s="289"/>
      <c r="F179" s="312" t="s">
        <v>1210</v>
      </c>
      <c r="G179" s="289"/>
      <c r="H179" s="289" t="s">
        <v>1277</v>
      </c>
      <c r="I179" s="289" t="s">
        <v>1220</v>
      </c>
      <c r="J179" s="289"/>
      <c r="K179" s="337"/>
    </row>
    <row r="180" s="1" customFormat="1" ht="15" customHeight="1">
      <c r="B180" s="314"/>
      <c r="C180" s="289" t="s">
        <v>1229</v>
      </c>
      <c r="D180" s="289"/>
      <c r="E180" s="289"/>
      <c r="F180" s="312" t="s">
        <v>1216</v>
      </c>
      <c r="G180" s="289"/>
      <c r="H180" s="289" t="s">
        <v>1277</v>
      </c>
      <c r="I180" s="289" t="s">
        <v>1212</v>
      </c>
      <c r="J180" s="289">
        <v>50</v>
      </c>
      <c r="K180" s="337"/>
    </row>
    <row r="181" s="1" customFormat="1" ht="15" customHeight="1">
      <c r="B181" s="314"/>
      <c r="C181" s="289" t="s">
        <v>1237</v>
      </c>
      <c r="D181" s="289"/>
      <c r="E181" s="289"/>
      <c r="F181" s="312" t="s">
        <v>1216</v>
      </c>
      <c r="G181" s="289"/>
      <c r="H181" s="289" t="s">
        <v>1277</v>
      </c>
      <c r="I181" s="289" t="s">
        <v>1212</v>
      </c>
      <c r="J181" s="289">
        <v>50</v>
      </c>
      <c r="K181" s="337"/>
    </row>
    <row r="182" s="1" customFormat="1" ht="15" customHeight="1">
      <c r="B182" s="314"/>
      <c r="C182" s="289" t="s">
        <v>1235</v>
      </c>
      <c r="D182" s="289"/>
      <c r="E182" s="289"/>
      <c r="F182" s="312" t="s">
        <v>1216</v>
      </c>
      <c r="G182" s="289"/>
      <c r="H182" s="289" t="s">
        <v>1277</v>
      </c>
      <c r="I182" s="289" t="s">
        <v>1212</v>
      </c>
      <c r="J182" s="289">
        <v>50</v>
      </c>
      <c r="K182" s="337"/>
    </row>
    <row r="183" s="1" customFormat="1" ht="15" customHeight="1">
      <c r="B183" s="314"/>
      <c r="C183" s="289" t="s">
        <v>99</v>
      </c>
      <c r="D183" s="289"/>
      <c r="E183" s="289"/>
      <c r="F183" s="312" t="s">
        <v>1210</v>
      </c>
      <c r="G183" s="289"/>
      <c r="H183" s="289" t="s">
        <v>1278</v>
      </c>
      <c r="I183" s="289" t="s">
        <v>1279</v>
      </c>
      <c r="J183" s="289"/>
      <c r="K183" s="337"/>
    </row>
    <row r="184" s="1" customFormat="1" ht="15" customHeight="1">
      <c r="B184" s="314"/>
      <c r="C184" s="289" t="s">
        <v>57</v>
      </c>
      <c r="D184" s="289"/>
      <c r="E184" s="289"/>
      <c r="F184" s="312" t="s">
        <v>1210</v>
      </c>
      <c r="G184" s="289"/>
      <c r="H184" s="289" t="s">
        <v>1280</v>
      </c>
      <c r="I184" s="289" t="s">
        <v>1281</v>
      </c>
      <c r="J184" s="289">
        <v>1</v>
      </c>
      <c r="K184" s="337"/>
    </row>
    <row r="185" s="1" customFormat="1" ht="15" customHeight="1">
      <c r="B185" s="314"/>
      <c r="C185" s="289" t="s">
        <v>53</v>
      </c>
      <c r="D185" s="289"/>
      <c r="E185" s="289"/>
      <c r="F185" s="312" t="s">
        <v>1210</v>
      </c>
      <c r="G185" s="289"/>
      <c r="H185" s="289" t="s">
        <v>1282</v>
      </c>
      <c r="I185" s="289" t="s">
        <v>1212</v>
      </c>
      <c r="J185" s="289">
        <v>20</v>
      </c>
      <c r="K185" s="337"/>
    </row>
    <row r="186" s="1" customFormat="1" ht="15" customHeight="1">
      <c r="B186" s="314"/>
      <c r="C186" s="289" t="s">
        <v>54</v>
      </c>
      <c r="D186" s="289"/>
      <c r="E186" s="289"/>
      <c r="F186" s="312" t="s">
        <v>1210</v>
      </c>
      <c r="G186" s="289"/>
      <c r="H186" s="289" t="s">
        <v>1283</v>
      </c>
      <c r="I186" s="289" t="s">
        <v>1212</v>
      </c>
      <c r="J186" s="289">
        <v>255</v>
      </c>
      <c r="K186" s="337"/>
    </row>
    <row r="187" s="1" customFormat="1" ht="15" customHeight="1">
      <c r="B187" s="314"/>
      <c r="C187" s="289" t="s">
        <v>100</v>
      </c>
      <c r="D187" s="289"/>
      <c r="E187" s="289"/>
      <c r="F187" s="312" t="s">
        <v>1210</v>
      </c>
      <c r="G187" s="289"/>
      <c r="H187" s="289" t="s">
        <v>1174</v>
      </c>
      <c r="I187" s="289" t="s">
        <v>1212</v>
      </c>
      <c r="J187" s="289">
        <v>10</v>
      </c>
      <c r="K187" s="337"/>
    </row>
    <row r="188" s="1" customFormat="1" ht="15" customHeight="1">
      <c r="B188" s="314"/>
      <c r="C188" s="289" t="s">
        <v>101</v>
      </c>
      <c r="D188" s="289"/>
      <c r="E188" s="289"/>
      <c r="F188" s="312" t="s">
        <v>1210</v>
      </c>
      <c r="G188" s="289"/>
      <c r="H188" s="289" t="s">
        <v>1284</v>
      </c>
      <c r="I188" s="289" t="s">
        <v>1245</v>
      </c>
      <c r="J188" s="289"/>
      <c r="K188" s="337"/>
    </row>
    <row r="189" s="1" customFormat="1" ht="15" customHeight="1">
      <c r="B189" s="314"/>
      <c r="C189" s="289" t="s">
        <v>1285</v>
      </c>
      <c r="D189" s="289"/>
      <c r="E189" s="289"/>
      <c r="F189" s="312" t="s">
        <v>1210</v>
      </c>
      <c r="G189" s="289"/>
      <c r="H189" s="289" t="s">
        <v>1286</v>
      </c>
      <c r="I189" s="289" t="s">
        <v>1245</v>
      </c>
      <c r="J189" s="289"/>
      <c r="K189" s="337"/>
    </row>
    <row r="190" s="1" customFormat="1" ht="15" customHeight="1">
      <c r="B190" s="314"/>
      <c r="C190" s="289" t="s">
        <v>1274</v>
      </c>
      <c r="D190" s="289"/>
      <c r="E190" s="289"/>
      <c r="F190" s="312" t="s">
        <v>1210</v>
      </c>
      <c r="G190" s="289"/>
      <c r="H190" s="289" t="s">
        <v>1287</v>
      </c>
      <c r="I190" s="289" t="s">
        <v>1245</v>
      </c>
      <c r="J190" s="289"/>
      <c r="K190" s="337"/>
    </row>
    <row r="191" s="1" customFormat="1" ht="15" customHeight="1">
      <c r="B191" s="314"/>
      <c r="C191" s="289" t="s">
        <v>103</v>
      </c>
      <c r="D191" s="289"/>
      <c r="E191" s="289"/>
      <c r="F191" s="312" t="s">
        <v>1216</v>
      </c>
      <c r="G191" s="289"/>
      <c r="H191" s="289" t="s">
        <v>1288</v>
      </c>
      <c r="I191" s="289" t="s">
        <v>1212</v>
      </c>
      <c r="J191" s="289">
        <v>50</v>
      </c>
      <c r="K191" s="337"/>
    </row>
    <row r="192" s="1" customFormat="1" ht="15" customHeight="1">
      <c r="B192" s="314"/>
      <c r="C192" s="289" t="s">
        <v>1289</v>
      </c>
      <c r="D192" s="289"/>
      <c r="E192" s="289"/>
      <c r="F192" s="312" t="s">
        <v>1216</v>
      </c>
      <c r="G192" s="289"/>
      <c r="H192" s="289" t="s">
        <v>1290</v>
      </c>
      <c r="I192" s="289" t="s">
        <v>1291</v>
      </c>
      <c r="J192" s="289"/>
      <c r="K192" s="337"/>
    </row>
    <row r="193" s="1" customFormat="1" ht="15" customHeight="1">
      <c r="B193" s="314"/>
      <c r="C193" s="289" t="s">
        <v>1292</v>
      </c>
      <c r="D193" s="289"/>
      <c r="E193" s="289"/>
      <c r="F193" s="312" t="s">
        <v>1216</v>
      </c>
      <c r="G193" s="289"/>
      <c r="H193" s="289" t="s">
        <v>1293</v>
      </c>
      <c r="I193" s="289" t="s">
        <v>1291</v>
      </c>
      <c r="J193" s="289"/>
      <c r="K193" s="337"/>
    </row>
    <row r="194" s="1" customFormat="1" ht="15" customHeight="1">
      <c r="B194" s="314"/>
      <c r="C194" s="289" t="s">
        <v>1294</v>
      </c>
      <c r="D194" s="289"/>
      <c r="E194" s="289"/>
      <c r="F194" s="312" t="s">
        <v>1216</v>
      </c>
      <c r="G194" s="289"/>
      <c r="H194" s="289" t="s">
        <v>1295</v>
      </c>
      <c r="I194" s="289" t="s">
        <v>1291</v>
      </c>
      <c r="J194" s="289"/>
      <c r="K194" s="337"/>
    </row>
    <row r="195" s="1" customFormat="1" ht="15" customHeight="1">
      <c r="B195" s="314"/>
      <c r="C195" s="351" t="s">
        <v>1296</v>
      </c>
      <c r="D195" s="289"/>
      <c r="E195" s="289"/>
      <c r="F195" s="312" t="s">
        <v>1216</v>
      </c>
      <c r="G195" s="289"/>
      <c r="H195" s="289" t="s">
        <v>1297</v>
      </c>
      <c r="I195" s="289" t="s">
        <v>1298</v>
      </c>
      <c r="J195" s="352" t="s">
        <v>1299</v>
      </c>
      <c r="K195" s="337"/>
    </row>
    <row r="196" s="17" customFormat="1" ht="15" customHeight="1">
      <c r="B196" s="353"/>
      <c r="C196" s="354" t="s">
        <v>1300</v>
      </c>
      <c r="D196" s="355"/>
      <c r="E196" s="355"/>
      <c r="F196" s="356" t="s">
        <v>1216</v>
      </c>
      <c r="G196" s="355"/>
      <c r="H196" s="355" t="s">
        <v>1301</v>
      </c>
      <c r="I196" s="355" t="s">
        <v>1298</v>
      </c>
      <c r="J196" s="357" t="s">
        <v>1299</v>
      </c>
      <c r="K196" s="358"/>
    </row>
    <row r="197" s="1" customFormat="1" ht="15" customHeight="1">
      <c r="B197" s="314"/>
      <c r="C197" s="351" t="s">
        <v>42</v>
      </c>
      <c r="D197" s="289"/>
      <c r="E197" s="289"/>
      <c r="F197" s="312" t="s">
        <v>1210</v>
      </c>
      <c r="G197" s="289"/>
      <c r="H197" s="286" t="s">
        <v>1302</v>
      </c>
      <c r="I197" s="289" t="s">
        <v>1303</v>
      </c>
      <c r="J197" s="289"/>
      <c r="K197" s="337"/>
    </row>
    <row r="198" s="1" customFormat="1" ht="15" customHeight="1">
      <c r="B198" s="314"/>
      <c r="C198" s="351" t="s">
        <v>1304</v>
      </c>
      <c r="D198" s="289"/>
      <c r="E198" s="289"/>
      <c r="F198" s="312" t="s">
        <v>1210</v>
      </c>
      <c r="G198" s="289"/>
      <c r="H198" s="289" t="s">
        <v>1305</v>
      </c>
      <c r="I198" s="289" t="s">
        <v>1245</v>
      </c>
      <c r="J198" s="289"/>
      <c r="K198" s="337"/>
    </row>
    <row r="199" s="1" customFormat="1" ht="15" customHeight="1">
      <c r="B199" s="314"/>
      <c r="C199" s="351" t="s">
        <v>1306</v>
      </c>
      <c r="D199" s="289"/>
      <c r="E199" s="289"/>
      <c r="F199" s="312" t="s">
        <v>1210</v>
      </c>
      <c r="G199" s="289"/>
      <c r="H199" s="289" t="s">
        <v>1307</v>
      </c>
      <c r="I199" s="289" t="s">
        <v>1245</v>
      </c>
      <c r="J199" s="289"/>
      <c r="K199" s="337"/>
    </row>
    <row r="200" s="1" customFormat="1" ht="15" customHeight="1">
      <c r="B200" s="314"/>
      <c r="C200" s="351" t="s">
        <v>1308</v>
      </c>
      <c r="D200" s="289"/>
      <c r="E200" s="289"/>
      <c r="F200" s="312" t="s">
        <v>1216</v>
      </c>
      <c r="G200" s="289"/>
      <c r="H200" s="289" t="s">
        <v>1309</v>
      </c>
      <c r="I200" s="289" t="s">
        <v>1245</v>
      </c>
      <c r="J200" s="289"/>
      <c r="K200" s="337"/>
    </row>
    <row r="201" s="1" customFormat="1" ht="15" customHeight="1">
      <c r="B201" s="343"/>
      <c r="C201" s="359"/>
      <c r="D201" s="344"/>
      <c r="E201" s="344"/>
      <c r="F201" s="344"/>
      <c r="G201" s="344"/>
      <c r="H201" s="344"/>
      <c r="I201" s="344"/>
      <c r="J201" s="344"/>
      <c r="K201" s="345"/>
    </row>
    <row r="202" s="1" customFormat="1" ht="18.75" customHeight="1">
      <c r="B202" s="325"/>
      <c r="C202" s="335"/>
      <c r="D202" s="335"/>
      <c r="E202" s="335"/>
      <c r="F202" s="346"/>
      <c r="G202" s="335"/>
      <c r="H202" s="335"/>
      <c r="I202" s="335"/>
      <c r="J202" s="335"/>
      <c r="K202" s="325"/>
    </row>
    <row r="203" s="1" customFormat="1" ht="18.75" customHeight="1">
      <c r="B203" s="297"/>
      <c r="C203" s="297"/>
      <c r="D203" s="297"/>
      <c r="E203" s="297"/>
      <c r="F203" s="297"/>
      <c r="G203" s="297"/>
      <c r="H203" s="297"/>
      <c r="I203" s="297"/>
      <c r="J203" s="297"/>
      <c r="K203" s="297"/>
    </row>
    <row r="204" s="1" customFormat="1" ht="13.5">
      <c r="B204" s="276"/>
      <c r="C204" s="277"/>
      <c r="D204" s="277"/>
      <c r="E204" s="277"/>
      <c r="F204" s="277"/>
      <c r="G204" s="277"/>
      <c r="H204" s="277"/>
      <c r="I204" s="277"/>
      <c r="J204" s="277"/>
      <c r="K204" s="278"/>
    </row>
    <row r="205" s="1" customFormat="1" ht="21" customHeight="1">
      <c r="B205" s="279"/>
      <c r="C205" s="280" t="s">
        <v>1310</v>
      </c>
      <c r="D205" s="280"/>
      <c r="E205" s="280"/>
      <c r="F205" s="280"/>
      <c r="G205" s="280"/>
      <c r="H205" s="280"/>
      <c r="I205" s="280"/>
      <c r="J205" s="280"/>
      <c r="K205" s="281"/>
    </row>
    <row r="206" s="1" customFormat="1" ht="25.5" customHeight="1">
      <c r="B206" s="279"/>
      <c r="C206" s="360" t="s">
        <v>1311</v>
      </c>
      <c r="D206" s="360"/>
      <c r="E206" s="360"/>
      <c r="F206" s="360" t="s">
        <v>1312</v>
      </c>
      <c r="G206" s="361"/>
      <c r="H206" s="360" t="s">
        <v>1313</v>
      </c>
      <c r="I206" s="360"/>
      <c r="J206" s="360"/>
      <c r="K206" s="281"/>
    </row>
    <row r="207" s="1" customFormat="1" ht="5.25" customHeight="1">
      <c r="B207" s="314"/>
      <c r="C207" s="309"/>
      <c r="D207" s="309"/>
      <c r="E207" s="309"/>
      <c r="F207" s="309"/>
      <c r="G207" s="335"/>
      <c r="H207" s="309"/>
      <c r="I207" s="309"/>
      <c r="J207" s="309"/>
      <c r="K207" s="337"/>
    </row>
    <row r="208" s="1" customFormat="1" ht="15" customHeight="1">
      <c r="B208" s="314"/>
      <c r="C208" s="289" t="s">
        <v>1303</v>
      </c>
      <c r="D208" s="289"/>
      <c r="E208" s="289"/>
      <c r="F208" s="312" t="s">
        <v>43</v>
      </c>
      <c r="G208" s="289"/>
      <c r="H208" s="289" t="s">
        <v>1314</v>
      </c>
      <c r="I208" s="289"/>
      <c r="J208" s="289"/>
      <c r="K208" s="337"/>
    </row>
    <row r="209" s="1" customFormat="1" ht="15" customHeight="1">
      <c r="B209" s="314"/>
      <c r="C209" s="289"/>
      <c r="D209" s="289"/>
      <c r="E209" s="289"/>
      <c r="F209" s="312" t="s">
        <v>44</v>
      </c>
      <c r="G209" s="289"/>
      <c r="H209" s="289" t="s">
        <v>1315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47</v>
      </c>
      <c r="G210" s="289"/>
      <c r="H210" s="289" t="s">
        <v>1316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45</v>
      </c>
      <c r="G211" s="289"/>
      <c r="H211" s="289" t="s">
        <v>1317</v>
      </c>
      <c r="I211" s="289"/>
      <c r="J211" s="289"/>
      <c r="K211" s="337"/>
    </row>
    <row r="212" s="1" customFormat="1" ht="15" customHeight="1">
      <c r="B212" s="314"/>
      <c r="C212" s="289"/>
      <c r="D212" s="289"/>
      <c r="E212" s="289"/>
      <c r="F212" s="312" t="s">
        <v>46</v>
      </c>
      <c r="G212" s="289"/>
      <c r="H212" s="289" t="s">
        <v>1318</v>
      </c>
      <c r="I212" s="289"/>
      <c r="J212" s="289"/>
      <c r="K212" s="337"/>
    </row>
    <row r="213" s="1" customFormat="1" ht="15" customHeight="1">
      <c r="B213" s="314"/>
      <c r="C213" s="289"/>
      <c r="D213" s="289"/>
      <c r="E213" s="289"/>
      <c r="F213" s="312"/>
      <c r="G213" s="289"/>
      <c r="H213" s="289"/>
      <c r="I213" s="289"/>
      <c r="J213" s="289"/>
      <c r="K213" s="337"/>
    </row>
    <row r="214" s="1" customFormat="1" ht="15" customHeight="1">
      <c r="B214" s="314"/>
      <c r="C214" s="289" t="s">
        <v>1257</v>
      </c>
      <c r="D214" s="289"/>
      <c r="E214" s="289"/>
      <c r="F214" s="312" t="s">
        <v>85</v>
      </c>
      <c r="G214" s="289"/>
      <c r="H214" s="289" t="s">
        <v>1319</v>
      </c>
      <c r="I214" s="289"/>
      <c r="J214" s="289"/>
      <c r="K214" s="337"/>
    </row>
    <row r="215" s="1" customFormat="1" ht="15" customHeight="1">
      <c r="B215" s="314"/>
      <c r="C215" s="289"/>
      <c r="D215" s="289"/>
      <c r="E215" s="289"/>
      <c r="F215" s="312" t="s">
        <v>79</v>
      </c>
      <c r="G215" s="289"/>
      <c r="H215" s="289" t="s">
        <v>1156</v>
      </c>
      <c r="I215" s="289"/>
      <c r="J215" s="289"/>
      <c r="K215" s="337"/>
    </row>
    <row r="216" s="1" customFormat="1" ht="15" customHeight="1">
      <c r="B216" s="314"/>
      <c r="C216" s="289"/>
      <c r="D216" s="289"/>
      <c r="E216" s="289"/>
      <c r="F216" s="312" t="s">
        <v>1154</v>
      </c>
      <c r="G216" s="289"/>
      <c r="H216" s="289" t="s">
        <v>1320</v>
      </c>
      <c r="I216" s="289"/>
      <c r="J216" s="289"/>
      <c r="K216" s="337"/>
    </row>
    <row r="217" s="1" customFormat="1" ht="15" customHeight="1">
      <c r="B217" s="362"/>
      <c r="C217" s="289"/>
      <c r="D217" s="289"/>
      <c r="E217" s="289"/>
      <c r="F217" s="312" t="s">
        <v>88</v>
      </c>
      <c r="G217" s="351"/>
      <c r="H217" s="341" t="s">
        <v>1157</v>
      </c>
      <c r="I217" s="341"/>
      <c r="J217" s="341"/>
      <c r="K217" s="363"/>
    </row>
    <row r="218" s="1" customFormat="1" ht="15" customHeight="1">
      <c r="B218" s="362"/>
      <c r="C218" s="289"/>
      <c r="D218" s="289"/>
      <c r="E218" s="289"/>
      <c r="F218" s="312" t="s">
        <v>111</v>
      </c>
      <c r="G218" s="351"/>
      <c r="H218" s="341" t="s">
        <v>1321</v>
      </c>
      <c r="I218" s="341"/>
      <c r="J218" s="341"/>
      <c r="K218" s="363"/>
    </row>
    <row r="219" s="1" customFormat="1" ht="15" customHeight="1">
      <c r="B219" s="362"/>
      <c r="C219" s="289"/>
      <c r="D219" s="289"/>
      <c r="E219" s="289"/>
      <c r="F219" s="312"/>
      <c r="G219" s="351"/>
      <c r="H219" s="341"/>
      <c r="I219" s="341"/>
      <c r="J219" s="341"/>
      <c r="K219" s="363"/>
    </row>
    <row r="220" s="1" customFormat="1" ht="15" customHeight="1">
      <c r="B220" s="362"/>
      <c r="C220" s="289" t="s">
        <v>1281</v>
      </c>
      <c r="D220" s="289"/>
      <c r="E220" s="289"/>
      <c r="F220" s="312">
        <v>1</v>
      </c>
      <c r="G220" s="351"/>
      <c r="H220" s="341" t="s">
        <v>1322</v>
      </c>
      <c r="I220" s="341"/>
      <c r="J220" s="341"/>
      <c r="K220" s="363"/>
    </row>
    <row r="221" s="1" customFormat="1" ht="15" customHeight="1">
      <c r="B221" s="362"/>
      <c r="C221" s="289"/>
      <c r="D221" s="289"/>
      <c r="E221" s="289"/>
      <c r="F221" s="312">
        <v>2</v>
      </c>
      <c r="G221" s="351"/>
      <c r="H221" s="341" t="s">
        <v>1323</v>
      </c>
      <c r="I221" s="341"/>
      <c r="J221" s="341"/>
      <c r="K221" s="363"/>
    </row>
    <row r="222" s="1" customFormat="1" ht="15" customHeight="1">
      <c r="B222" s="362"/>
      <c r="C222" s="289"/>
      <c r="D222" s="289"/>
      <c r="E222" s="289"/>
      <c r="F222" s="312">
        <v>3</v>
      </c>
      <c r="G222" s="351"/>
      <c r="H222" s="341" t="s">
        <v>1324</v>
      </c>
      <c r="I222" s="341"/>
      <c r="J222" s="341"/>
      <c r="K222" s="363"/>
    </row>
    <row r="223" s="1" customFormat="1" ht="15" customHeight="1">
      <c r="B223" s="362"/>
      <c r="C223" s="289"/>
      <c r="D223" s="289"/>
      <c r="E223" s="289"/>
      <c r="F223" s="312">
        <v>4</v>
      </c>
      <c r="G223" s="351"/>
      <c r="H223" s="341" t="s">
        <v>1325</v>
      </c>
      <c r="I223" s="341"/>
      <c r="J223" s="341"/>
      <c r="K223" s="363"/>
    </row>
    <row r="224" s="1" customFormat="1" ht="12.75" customHeight="1">
      <c r="B224" s="364"/>
      <c r="C224" s="365"/>
      <c r="D224" s="365"/>
      <c r="E224" s="365"/>
      <c r="F224" s="365"/>
      <c r="G224" s="365"/>
      <c r="H224" s="365"/>
      <c r="I224" s="365"/>
      <c r="J224" s="365"/>
      <c r="K224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2024-05-27T07:38:49Z</dcterms:created>
  <dcterms:modified xsi:type="dcterms:W3CDTF">2024-05-27T07:38:56Z</dcterms:modified>
</cp:coreProperties>
</file>