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polečné dokumenty\Opravy\2024\XXXX Opravy VD 2024-2025 příprava\Aktualizace 21.5.2024\"/>
    </mc:Choice>
  </mc:AlternateContent>
  <bookViews>
    <workbookView xWindow="0" yWindow="0" windowWidth="0" windowHeight="0"/>
  </bookViews>
  <sheets>
    <sheet name="Rekapitulace stavby" sheetId="1" r:id="rId1"/>
    <sheet name="01 - SSZT Ústí n.L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SSZT Ústí n.L.'!$C$79:$K$207</definedName>
    <definedName name="_xlnm.Print_Area" localSheetId="1">'01 - SSZT Ústí n.L.'!$C$4:$J$39,'01 - SSZT Ústí n.L.'!$C$67:$K$207</definedName>
    <definedName name="_xlnm.Print_Titles" localSheetId="1">'01 - SSZT Ústí n.L.'!$79:$79</definedName>
  </definedNames>
  <calcPr/>
</workbook>
</file>

<file path=xl/calcChain.xml><?xml version="1.0" encoding="utf-8"?>
<calcChain xmlns="http://schemas.openxmlformats.org/spreadsheetml/2006/main">
  <c i="2" l="1" r="P81"/>
  <c r="P80"/>
  <c i="1" r="AU55"/>
  <c i="2" r="J37"/>
  <c r="J36"/>
  <c i="1" r="AY55"/>
  <c i="2" r="J35"/>
  <c i="1" r="AX55"/>
  <c i="2"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77"/>
  <c r="J17"/>
  <c r="J12"/>
  <c r="J74"/>
  <c r="E7"/>
  <c r="E48"/>
  <c i="1" r="L50"/>
  <c r="AM50"/>
  <c r="AM49"/>
  <c r="L49"/>
  <c r="AM47"/>
  <c r="L47"/>
  <c r="L45"/>
  <c r="L44"/>
  <c i="2" r="BK96"/>
  <c r="BK182"/>
  <c r="J156"/>
  <c r="J162"/>
  <c r="BK140"/>
  <c r="J188"/>
  <c r="BK150"/>
  <c r="BK154"/>
  <c r="BK178"/>
  <c r="J154"/>
  <c r="BK128"/>
  <c r="J182"/>
  <c r="BK164"/>
  <c r="BK122"/>
  <c r="J142"/>
  <c r="BK136"/>
  <c r="J166"/>
  <c r="BK160"/>
  <c r="J90"/>
  <c r="J98"/>
  <c r="BK114"/>
  <c r="J86"/>
  <c r="J120"/>
  <c r="BK176"/>
  <c r="BK186"/>
  <c r="J202"/>
  <c r="BK170"/>
  <c r="BK200"/>
  <c r="BK126"/>
  <c r="J124"/>
  <c r="J94"/>
  <c r="J198"/>
  <c r="BK110"/>
  <c r="J130"/>
  <c r="J172"/>
  <c r="J122"/>
  <c r="J184"/>
  <c r="BK206"/>
  <c r="BK108"/>
  <c r="BK184"/>
  <c r="J132"/>
  <c r="BK180"/>
  <c r="BK82"/>
  <c r="BK130"/>
  <c r="BK92"/>
  <c r="J118"/>
  <c r="BK192"/>
  <c r="J140"/>
  <c r="BK120"/>
  <c r="BK98"/>
  <c r="BK90"/>
  <c r="J110"/>
  <c r="J206"/>
  <c r="J170"/>
  <c r="J106"/>
  <c r="BK188"/>
  <c r="BK94"/>
  <c r="BK166"/>
  <c r="J192"/>
  <c r="BK100"/>
  <c r="J176"/>
  <c r="J128"/>
  <c r="BK104"/>
  <c r="J126"/>
  <c r="J112"/>
  <c r="BK118"/>
  <c r="J84"/>
  <c r="J116"/>
  <c r="J134"/>
  <c r="J180"/>
  <c r="BK144"/>
  <c r="BK168"/>
  <c r="BK152"/>
  <c r="J174"/>
  <c r="BK146"/>
  <c r="BK86"/>
  <c r="J164"/>
  <c r="BK202"/>
  <c i="1" r="AS54"/>
  <c i="2" r="J104"/>
  <c r="BK142"/>
  <c r="BK172"/>
  <c r="BK124"/>
  <c r="J100"/>
  <c r="J144"/>
  <c r="BK138"/>
  <c r="BK102"/>
  <c r="BK132"/>
  <c r="BK84"/>
  <c r="J148"/>
  <c r="J146"/>
  <c r="BK196"/>
  <c r="J114"/>
  <c r="J158"/>
  <c r="BK162"/>
  <c r="J102"/>
  <c r="J138"/>
  <c r="BK88"/>
  <c r="J152"/>
  <c r="BK158"/>
  <c r="J186"/>
  <c r="J150"/>
  <c r="J196"/>
  <c r="BK194"/>
  <c r="J82"/>
  <c r="J190"/>
  <c r="BK148"/>
  <c r="BK106"/>
  <c r="BK174"/>
  <c r="J96"/>
  <c r="BK112"/>
  <c r="J168"/>
  <c r="BK156"/>
  <c r="J194"/>
  <c r="J88"/>
  <c r="J160"/>
  <c r="BK198"/>
  <c r="J200"/>
  <c r="BK134"/>
  <c r="BK190"/>
  <c r="J178"/>
  <c r="J108"/>
  <c r="J92"/>
  <c r="J136"/>
  <c r="BK116"/>
  <c r="J204"/>
  <c r="BK204"/>
  <c i="1" r="AU54"/>
  <c i="2" l="1" r="BK81"/>
  <c r="J81"/>
  <c r="J60"/>
  <c r="R81"/>
  <c r="R80"/>
  <c r="T81"/>
  <c r="T80"/>
  <c r="BE144"/>
  <c r="BE204"/>
  <c r="BE102"/>
  <c r="BE108"/>
  <c r="BE126"/>
  <c r="BE140"/>
  <c r="BE146"/>
  <c r="BE186"/>
  <c r="BE206"/>
  <c r="BE90"/>
  <c r="BE98"/>
  <c r="BE124"/>
  <c r="BE160"/>
  <c r="BE170"/>
  <c r="J52"/>
  <c r="BE88"/>
  <c r="BE92"/>
  <c r="F55"/>
  <c r="J76"/>
  <c r="BE132"/>
  <c r="BE134"/>
  <c r="BE166"/>
  <c r="BE202"/>
  <c r="BE82"/>
  <c r="BE100"/>
  <c r="BE104"/>
  <c r="BE118"/>
  <c r="BE122"/>
  <c r="BE128"/>
  <c r="BE84"/>
  <c r="BE96"/>
  <c r="BE130"/>
  <c r="BE154"/>
  <c r="BE168"/>
  <c r="BE184"/>
  <c r="E70"/>
  <c r="BE94"/>
  <c r="BE138"/>
  <c r="BE150"/>
  <c r="BE178"/>
  <c r="BE180"/>
  <c r="BE86"/>
  <c r="BE106"/>
  <c r="BE116"/>
  <c r="BE152"/>
  <c r="BE164"/>
  <c r="BE188"/>
  <c r="BE192"/>
  <c r="BE194"/>
  <c r="BE200"/>
  <c r="BE110"/>
  <c r="BE112"/>
  <c r="BE136"/>
  <c r="BE142"/>
  <c r="BE148"/>
  <c r="BE158"/>
  <c r="BE162"/>
  <c r="BE172"/>
  <c r="BE174"/>
  <c r="BE176"/>
  <c r="BE196"/>
  <c r="BE114"/>
  <c r="BE120"/>
  <c r="BE156"/>
  <c r="BE182"/>
  <c r="BE190"/>
  <c r="BE198"/>
  <c r="J34"/>
  <c i="1" r="AW55"/>
  <c i="2" r="F34"/>
  <c i="1" r="BA55"/>
  <c r="BA54"/>
  <c r="AW54"/>
  <c r="AK30"/>
  <c i="2" r="F35"/>
  <c i="1" r="BB55"/>
  <c r="BB54"/>
  <c r="AX54"/>
  <c i="2" r="F36"/>
  <c i="1" r="BC55"/>
  <c r="BC54"/>
  <c r="W32"/>
  <c i="2" r="F37"/>
  <c i="1" r="BD55"/>
  <c r="BD54"/>
  <c r="W33"/>
  <c i="2" l="1" r="BK80"/>
  <c r="J80"/>
  <c r="J30"/>
  <c i="1" r="AG55"/>
  <c r="AG54"/>
  <c r="AK26"/>
  <c r="AY54"/>
  <c r="W31"/>
  <c i="2" r="F33"/>
  <c i="1" r="AZ55"/>
  <c r="AZ54"/>
  <c r="W29"/>
  <c r="W30"/>
  <c i="2" r="J33"/>
  <c i="1" r="AV55"/>
  <c r="AT55"/>
  <c r="AN55"/>
  <c i="2" l="1" r="J59"/>
  <c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<sst xmlns="http://schemas.openxmlformats.org/spreadsheetml/2006/main">
  <si>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</si>
  <si>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</si>
  <si>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</si>
  <si>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</si>
  <si>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</si>
  <si>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{ed1dd892-a56b-4f73-b97c-23e2cf66e81c}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</si>
  <si>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</si>
  <si>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</si>
  <si>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</si>
  <si>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</si>
  <si>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</si>
  <si>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</si>
  <si>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</si>
  <si>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</si>
  <si>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05-2024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</si>
  <si>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</si>
  <si>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</si>
  <si>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a oprava výměnných dílů zabezpečovacího zařízení v obvodu SSZT 2024/2025</t>
  </si>
  <si>
    <t>KSO:</t>
  </si>
  <si>
    <t/>
  </si>
  <si>
    <t>CC-CZ:</t>
  </si>
  <si>
    <t>Místo:</t>
  </si>
  <si>
    <t xml:space="preserve"> </t>
  </si>
  <si>
    <t>Datum:</t>
  </si>
  <si>
    <t>6. 3. 2024</t>
  </si>
  <si>
    <t>Zadavatel:</t>
  </si>
  <si>
    <t>IČ:</t>
  </si>
  <si>
    <t>70994234</t>
  </si>
  <si>
    <t>Správa železnic, s.o., OŘ Ústí nad Labem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</si>
  <si>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</si>
  <si>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</si>
  <si>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</si>
  <si>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</si>
  <si>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</si>
  <si>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</si>
  <si>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</si>
  <si>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</si>
  <si>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</si>
  <si>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</si>
  <si>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</si>
  <si>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</si>
  <si>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</si>
  <si>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</si>
  <si>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</si>
  <si>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</si>
  <si>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</si>
  <si>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</si>
  <si>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</si>
  <si>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</si>
  <si>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</si>
  <si>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</si>
  <si>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</si>
  <si>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</si>
  <si>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</si>
  <si>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</si>
  <si>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</si>
  <si>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</si>
  <si>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</si>
  <si>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</si>
  <si>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</si>
  <si>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</si>
  <si>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</si>
  <si>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</si>
  <si>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</si>
  <si>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</si>
  <si>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</si>
  <si>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</si>
  <si>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</si>
  <si>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</si>
  <si>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</si>
  <si>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</si>
  <si>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</si>
  <si>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</si>
  <si>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</si>
  <si>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</si>
  <si>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</si>
  <si>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</si>
  <si>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</si>
  <si>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</si>
  <si>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SSZT Ústí n.L.</t>
  </si>
  <si>
    <t>STA</t>
  </si>
  <si>
    <t>1</t>
  </si>
  <si>
    <t>{ea312bab-7b97-40a5-a8f9-29f4755eb593}</t>
  </si>
  <si>
    <t>2</t>
  </si>
  <si>
    <t>KRYCÍ LIST SOUPISU PRACÍ</t>
  </si>
  <si>
    <t>Objekt:</t>
  </si>
  <si>
    <t>01 - SSZT Ústí n.L.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</si>
  <si>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</si>
  <si>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</si>
  <si>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</si>
  <si>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</si>
  <si>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</si>
  <si>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</si>
  <si>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</si>
  <si>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</si>
  <si>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</si>
  <si>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</si>
  <si>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</si>
  <si>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</si>
  <si>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</si>
  <si>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</si>
  <si>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</si>
  <si>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</si>
  <si>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</si>
  <si>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</si>
  <si>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</si>
  <si>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</si>
  <si>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</si>
  <si>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</si>
  <si>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</si>
  <si>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7593333030</t>
  </si>
  <si>
    <t>Oprava relé kombinovaného KR1-1000, KR1-24, KR1-60, KR1-600</t>
  </si>
  <si>
    <t>kus</t>
  </si>
  <si>
    <t>Sborník UOŽI 01 2024</t>
  </si>
  <si>
    <t>512</t>
  </si>
  <si>
    <t>1991166075</t>
  </si>
  <si>
    <t>PP</t>
  </si>
  <si>
    <t>Oprava relé kombinovaného KR1-1000, KR1-24, KR1-60, KR1-600 - oprava se provádí podle přidružených předpisů k předpisu SŽDC (ČD) T115, pokud není popsána, pak podle technických podmínek výrobku</t>
  </si>
  <si>
    <t>7593333035</t>
  </si>
  <si>
    <t>Oprava relé kombinovaného KSR1-270</t>
  </si>
  <si>
    <t>1474922823</t>
  </si>
  <si>
    <t>Oprava relé kombinovaného KSR1-270 - oprava se provádí podle přidružených předpisů k předpisu SŽDC (ČD) T115, pokud není popsána, pak podle technických podmínek výrobku</t>
  </si>
  <si>
    <t>3</t>
  </si>
  <si>
    <t>7593333040</t>
  </si>
  <si>
    <t>Oprava relé kombinovaného KR2-400, KR2-600</t>
  </si>
  <si>
    <t>1429464799</t>
  </si>
  <si>
    <t>Oprava relé kombinovaného KR2-400, KR2-600 - oprava se provádí podle přidružených předpisů k předpisu SŽDC (ČD) T115, pokud není popsána, pak podle technických podmínek výrobku</t>
  </si>
  <si>
    <t>7593333050</t>
  </si>
  <si>
    <t>Oprava relé kombinovaného KŠ1-40, KŠ1-80, KŠ1-280, KŠ1-600, KŠ1-1000, KŠ1M-400</t>
  </si>
  <si>
    <t>1233617521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</si>
  <si>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</si>
  <si>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5</t>
  </si>
  <si>
    <t>7593333060</t>
  </si>
  <si>
    <t>Oprava relé kombinovaného SKŠ1, SKPŠ</t>
  </si>
  <si>
    <t>1981065017</t>
  </si>
  <si>
    <t>Oprava relé kombinovaného SKŠ1, SKPŠ - oprava se provádí podle přidružených předpisů k předpisu SŽDC (ČD) T115, pokud není popsána, pak podle technických podmínek výrobku</t>
  </si>
  <si>
    <t>6</t>
  </si>
  <si>
    <t>7593333075</t>
  </si>
  <si>
    <t>Oprava relé kombinovaného KMŠ-450, KMŠ-3000 RUS</t>
  </si>
  <si>
    <t>1567678613</t>
  </si>
  <si>
    <t>Oprava relé kombinovaného KMŠ-450, KMŠ-3000 RUS - oprava se provádí podle přidružených předpisů k předpisu SŽDC (ČD) T115, pokud není popsána, pak podle technických podmínek výrobku</t>
  </si>
  <si>
    <t>7</t>
  </si>
  <si>
    <t>7593333090</t>
  </si>
  <si>
    <t>Oprava relé neutrálního NR1-2, NR1-40, NR1-400, NR1-1000, NR1-500/200</t>
  </si>
  <si>
    <t>96560423</t>
  </si>
  <si>
    <t>Oprava relé neutrálního NR1-2, NR1-40, NR1-400, NR1-1000, NR1-500/200 - oprava se provádí podle přidružených předpisů k předpisu SŽDC (ČD) T115, pokud není popsána, pak podle technických podmínek výrobku</t>
  </si>
  <si>
    <t>8</t>
  </si>
  <si>
    <t>7593333095</t>
  </si>
  <si>
    <t>Oprava relé neutrálního NR2-2, NR2-40, NR2-60/1000, NR2-60/450, NR2-900, NR2-1000</t>
  </si>
  <si>
    <t>194880325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</si>
  <si>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</si>
  <si>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9</t>
  </si>
  <si>
    <t>7593333105</t>
  </si>
  <si>
    <t>Oprava relé neutrálního NPR1, NPR2, NPR4</t>
  </si>
  <si>
    <t>1933650677</t>
  </si>
  <si>
    <t>Oprava relé neutrálního NPR1, NPR2, NPR4 - oprava se provádí podle přidružených předpisů k předpisu SŽDC (ČD) T115, pokud není popsána, pak podle technických podmínek výrobku</t>
  </si>
  <si>
    <t>10</t>
  </si>
  <si>
    <t>7593333107</t>
  </si>
  <si>
    <t>Oprava relé neutrálního NTR1-750, NTR5-1000</t>
  </si>
  <si>
    <t>1106796455</t>
  </si>
  <si>
    <t>Oprava relé neutrálního NTR1-750, NTR5-1000 - oprava se provádí podle přidružených předpisů k předpisu SŽDC (ČD) T115, pokud není popsána, pak podle technických podmínek výrobku</t>
  </si>
  <si>
    <t>11</t>
  </si>
  <si>
    <t>7593333110</t>
  </si>
  <si>
    <t>Oprava relé neutrálního NVR-250, NVR-1000, KNR5 s usměrňovačem</t>
  </si>
  <si>
    <t>-1142343609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</si>
  <si>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</si>
  <si>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</si>
  <si>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NMŠ(M)1</t>
  </si>
  <si>
    <t>-1323914200</t>
  </si>
  <si>
    <t>Oprava relé malorozměrového NMŠ(M)1 - oprava se provádí podle přidružených předpisů k předpisu SŽDC (ČD) T115, pokud není popsána, pak podle technických podmínek výrobku</t>
  </si>
  <si>
    <t>13</t>
  </si>
  <si>
    <t>7593333125</t>
  </si>
  <si>
    <t>Oprava relé malorozměrového NMŠ(M)2, OMŠ-74 RUS, OMŠ2-63 RUS, OMŠ2-60, AŠ2, ANŠ2, AŠ5, OMŠM-1 RUS</t>
  </si>
  <si>
    <t>-989839142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</si>
  <si>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</si>
  <si>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14</t>
  </si>
  <si>
    <t>7593333130</t>
  </si>
  <si>
    <t>Oprava relé malorozměrového SMŠ2</t>
  </si>
  <si>
    <t>-1471743698</t>
  </si>
  <si>
    <t>Oprava relé malorozměrového SMŠ2 - oprava se provádí podle přidružených předpisů k předpisu SŽDC (ČD) T115, pokud není popsána, pak podle technických podmínek výrobku</t>
  </si>
  <si>
    <t>15</t>
  </si>
  <si>
    <t>7593333135</t>
  </si>
  <si>
    <t>Oprava relé malorozměrového NMŠ2G, NMVŠ2, ANVŠ2</t>
  </si>
  <si>
    <t>2017186044</t>
  </si>
  <si>
    <t>Oprava relé malorozměrového NMŠ2G, NMVŠ2, ANVŠ2 - oprava se provádí podle přidružených předpisů k předpisu SŽDC (ČD) T115, pokud není popsána, pak podle technických podmínek výrobku</t>
  </si>
  <si>
    <t>16</t>
  </si>
  <si>
    <t>7593333136</t>
  </si>
  <si>
    <t>Oprava relé malorozměrového NMŠ2G, NMVŠ2, včetně výměny táhla</t>
  </si>
  <si>
    <t>965986332</t>
  </si>
  <si>
    <t>Oprava relé malorozměrového NMŠ2G, NMVŠ2, včetně výměny táhla - oprava se provádí podle přidružených předpisů k předpisu SŽDC (ČD) T115, pokud není popsána, pak podle technických podmínek výrobku</t>
  </si>
  <si>
    <t>17</t>
  </si>
  <si>
    <t>7593333140</t>
  </si>
  <si>
    <t>Oprava relé malorozměrového NMŠ4</t>
  </si>
  <si>
    <t>453764487</t>
  </si>
  <si>
    <t>Oprava relé malorozměrového NMŠ4 - oprava se provádí podle přidružených předpisů k předpisu SŽDC (ČD) T115, pokud není popsána, pak podle technických podmínek výrobku</t>
  </si>
  <si>
    <t>18</t>
  </si>
  <si>
    <t>7593333145</t>
  </si>
  <si>
    <t>Oprava relé malorozměrového NMPŠ</t>
  </si>
  <si>
    <t>1604451335</t>
  </si>
  <si>
    <t>Oprava relé malorozměrového NMPŠ - oprava se provádí podle přidružených předpisů k předpisu SŽDC (ČD) T115, pokud není popsána, pak podle technických podmínek výrobku</t>
  </si>
  <si>
    <t>19</t>
  </si>
  <si>
    <t>7593333150</t>
  </si>
  <si>
    <t>Oprava relé malorozměrového NMŠT</t>
  </si>
  <si>
    <t>1296137323</t>
  </si>
  <si>
    <t>Oprava relé malorozměrového NMŠT - oprava se provádí podle přidružených předpisů k předpisu SŽDC (ČD) T115, pokud není popsána, pak podle technických podmínek výrobku</t>
  </si>
  <si>
    <t>20</t>
  </si>
  <si>
    <t>7593333155</t>
  </si>
  <si>
    <t>Oprava relé malorozměrového TN, TT</t>
  </si>
  <si>
    <t>-1605281984</t>
  </si>
  <si>
    <t>Oprava relé malorozměrového TN, TT - oprava se provádí podle přidružených předpisů k předpisu SŽDC (ČD) T115, pokud není popsána, pak podle technických podmínek výrobku</t>
  </si>
  <si>
    <t>7593333185</t>
  </si>
  <si>
    <t>Oprava relé tepelného TMŠ2</t>
  </si>
  <si>
    <t>-29289154</t>
  </si>
  <si>
    <t>Oprava relé tepelného TMŠ2 - oprava se provádí podle přidružených předpisů k předpisu SŽDC (ČD) T115, pokud není popsána, pak podle technických podmínek výrobku</t>
  </si>
  <si>
    <t>22</t>
  </si>
  <si>
    <t>7593333190</t>
  </si>
  <si>
    <t>Oprava časového souboru TM-10, TU-60, RTS-61, TK-11</t>
  </si>
  <si>
    <t>-821553079</t>
  </si>
  <si>
    <t>Oprava časového souboru TM-10, TU-60, RTS-61, TK-11 - oprava se provádí podle přidružených předpisů k předpisu SŽDC (ČD) T115, pokud není popsána, pak podle technických podmínek výrobku</t>
  </si>
  <si>
    <t>23</t>
  </si>
  <si>
    <t>7593333220</t>
  </si>
  <si>
    <t>Oprava relé UKDR1, KDRŠ</t>
  </si>
  <si>
    <t>228677158</t>
  </si>
  <si>
    <t>Oprava relé UKDR1, KDRŠ - oprava se provádí podle přidružených předpisů k předpisu SŽDC (ČD) T115, pokud není popsána, pak podle technických podmínek výrobku</t>
  </si>
  <si>
    <t>24</t>
  </si>
  <si>
    <t>7593333230</t>
  </si>
  <si>
    <t>Oprava relé KA1, RK 71 462, RK 71 931A(B)</t>
  </si>
  <si>
    <t>1860309327</t>
  </si>
  <si>
    <t>Oprava relé KA1, RK 71 462, RK 71 931A(B) - oprava se provádí podle přidružených předpisů k předpisu SŽDC (ČD) T115, pokud není popsána, pak podle technických podmínek výrobku</t>
  </si>
  <si>
    <t>25</t>
  </si>
  <si>
    <t>7593333235</t>
  </si>
  <si>
    <t>Oprava relé KA2</t>
  </si>
  <si>
    <t>1525538984</t>
  </si>
  <si>
    <t>Oprava relé KA2 - oprava se provádí podle přidružených předpisů k předpisu SŽDC (ČD) T115, pokud není popsána, pak podle technických podmínek výrobku</t>
  </si>
  <si>
    <t>26</t>
  </si>
  <si>
    <t>7593333240</t>
  </si>
  <si>
    <t>Oprava relé TAZ-1, TAZ-1A, TAZ-2</t>
  </si>
  <si>
    <t>-1060215888</t>
  </si>
  <si>
    <t>Oprava relé TAZ-1, TAZ-1A, TAZ-2 - oprava se provádí podle přidružených předpisů k předpisu SŽDC (ČD) T115, pokud není popsána, pak podle technických podmínek výrobku</t>
  </si>
  <si>
    <t>27</t>
  </si>
  <si>
    <t>7593333245</t>
  </si>
  <si>
    <t>Oprava relé kazety K, KVR, U</t>
  </si>
  <si>
    <t>1077175379</t>
  </si>
  <si>
    <t>Oprava relé kazety K, KVR, U - oprava se provádí podle přidružených předpisů k předpisu SŽDC (ČD) T115, pokud není popsána, pak podle technických podmínek výrobku</t>
  </si>
  <si>
    <t>28</t>
  </si>
  <si>
    <t>7593333275</t>
  </si>
  <si>
    <t>Oprava kodéru SMMS 1</t>
  </si>
  <si>
    <t>2133938983</t>
  </si>
  <si>
    <t>Oprava kodéru SMMS 1 - oprava se provádí podle přidružených předpisů k předpisu SŽDC (ČD) T115, pokud není popsána, pak podle technických podmínek výrobku</t>
  </si>
  <si>
    <t>29</t>
  </si>
  <si>
    <t>7593333290</t>
  </si>
  <si>
    <t>Oprava kodéru KPT, KPTŠ, MT1-150</t>
  </si>
  <si>
    <t>-1224941625</t>
  </si>
  <si>
    <t>Oprava kodéru KPT, KPTŠ, MT1-150 - oprava se provádí podle přidružených předpisů k předpisu SŽDC (ČD) T115, pokud není popsána, pak podle technických podmínek výrobku</t>
  </si>
  <si>
    <t>30</t>
  </si>
  <si>
    <t>7593333295</t>
  </si>
  <si>
    <t>Oprava kodéru MK1, MK2, MK3, UMK-1</t>
  </si>
  <si>
    <t>-814972127</t>
  </si>
  <si>
    <t>Oprava kodéru MK1, MK2, MK3, UMK-1 - oprava se provádí podle přidružených předpisů k předpisu SŽDC (ČD) T115, pokud není popsána, pak podle technických podmínek výrobku</t>
  </si>
  <si>
    <t>31</t>
  </si>
  <si>
    <t>7593333315</t>
  </si>
  <si>
    <t>Oprava relé indukčního DSR</t>
  </si>
  <si>
    <t>1046228941</t>
  </si>
  <si>
    <t>Oprava relé indukčního DSR - oprava se provádí podle přidružených předpisů k předpisu SŽDC (ČD) T115, pokud není popsána, pak podle technických podmínek výrobku</t>
  </si>
  <si>
    <t>32</t>
  </si>
  <si>
    <t>7593333320</t>
  </si>
  <si>
    <t>Oprava relé indukčního DSŠ</t>
  </si>
  <si>
    <t>-938273227</t>
  </si>
  <si>
    <t>Oprava relé indukčního DSŠ - oprava se provádí podle přidružených předpisů k předpisu SŽDC (ČD) T115, pokud není popsána, pak podle technických podmínek výrobku</t>
  </si>
  <si>
    <t>33</t>
  </si>
  <si>
    <t>7593333323</t>
  </si>
  <si>
    <t>Oprava relé indukčního DSŠ včetně výměny krytu</t>
  </si>
  <si>
    <t>-2131399684</t>
  </si>
  <si>
    <t>Oprava relé indukčního DSŠ včetně výměny krytu - oprava se provádí podle přidružených předpisů k předpisu SŽDC (ČD) T115, pokud není popsána, pak podle technických podmínek výrobku</t>
  </si>
  <si>
    <t>34</t>
  </si>
  <si>
    <t>7593333330</t>
  </si>
  <si>
    <t>Oprava souboru KO FID2, FID3</t>
  </si>
  <si>
    <t>778160959</t>
  </si>
  <si>
    <t>Oprava souboru KO FID2, FID3 - oprava se provádí podle přidružených předpisů k předpisu SŽDC (ČD) T115; pokud není popsána, pak podle technických podmínek výrobku</t>
  </si>
  <si>
    <t>35</t>
  </si>
  <si>
    <t>7593333335</t>
  </si>
  <si>
    <t>Oprava souboru KO KAV 2, KAV 3</t>
  </si>
  <si>
    <t>877078309</t>
  </si>
  <si>
    <t>Oprava souboru KO KAV 2, KAV 3 - oprava se provádí podle přidružených předpisů k předpisu SŽDC (ČD) T115; pokud není popsána, pak podle technických podmínek výrobku</t>
  </si>
  <si>
    <t>36</t>
  </si>
  <si>
    <t>7593333398</t>
  </si>
  <si>
    <t>Oprava reléové jednotky VÚD BL1 - BL2</t>
  </si>
  <si>
    <t>1856354822</t>
  </si>
  <si>
    <t>Oprava reléové jednotky VÚD BL1 - BL2 - oprava se provádí podle přidružených předpisů k předpisu SŽDC (ČD) T115; pokud není popsána, pak podle technických podmínek výrobku</t>
  </si>
  <si>
    <t>37</t>
  </si>
  <si>
    <t>7593333450</t>
  </si>
  <si>
    <t>Oprava reléové jednotky VÚD ND</t>
  </si>
  <si>
    <t>770314012</t>
  </si>
  <si>
    <t>Oprava reléové jednotky VÚD ND - oprava se provádí podle přidružených předpisů k předpisu SŽDC (ČD) T115; pokud není popsána, pak podle technických podmínek výrobku</t>
  </si>
  <si>
    <t>38</t>
  </si>
  <si>
    <t>7593333521</t>
  </si>
  <si>
    <t>Oprava reléové jednotky VÚD 1K1K až 2K2K</t>
  </si>
  <si>
    <t>-1876624696</t>
  </si>
  <si>
    <t>Oprava reléové jednotky VÚD 1K1K až 2K2K - oprava se provádí podle přidružených předpisů k předpisu SŽDC (ČD) T115; pokud není popsána, pak podle technických podmínek výrobku</t>
  </si>
  <si>
    <t>39</t>
  </si>
  <si>
    <t>7593333531</t>
  </si>
  <si>
    <t>Oprava reléové sady BV4, BV5, BV11, BV12</t>
  </si>
  <si>
    <t>724319393</t>
  </si>
  <si>
    <t>Oprava reléové sady BV4, BV5, BV11, BV12 - oprava se provádí podle přidružených předpisů k předpisu SŽDC (ČD) T115, pokud není popsána, pak podle technických podmínek výrobku</t>
  </si>
  <si>
    <t>40</t>
  </si>
  <si>
    <t>7593333547</t>
  </si>
  <si>
    <t>Oprava reléové sady A</t>
  </si>
  <si>
    <t>-1771309347</t>
  </si>
  <si>
    <t>Oprava reléové sady A - oprava se provádí podle přidružených předpisů k předpisu SŽDC (ČD) T115, pokud není popsána, pak podle technických podmínek výrobku</t>
  </si>
  <si>
    <t>41</t>
  </si>
  <si>
    <t>7593333549</t>
  </si>
  <si>
    <t>Oprava reléové sady B</t>
  </si>
  <si>
    <t>356790678</t>
  </si>
  <si>
    <t>Oprava reléové sady B - oprava se provádí podle přidružených předpisů k předpisu SŽDC (ČD) T115, pokud není popsána, pak podle technických podmínek výrobku</t>
  </si>
  <si>
    <t>42</t>
  </si>
  <si>
    <t>7593333551</t>
  </si>
  <si>
    <t>Oprava reléové sady C</t>
  </si>
  <si>
    <t>-2095559139</t>
  </si>
  <si>
    <t>Oprava reléové sady C - oprava se provádí podle přidružených předpisů k předpisu SŽDC (ČD) T115, pokud není popsána, pak podle technických podmínek výrobku</t>
  </si>
  <si>
    <t>43</t>
  </si>
  <si>
    <t>7593333553</t>
  </si>
  <si>
    <t>Oprava reléové sady D</t>
  </si>
  <si>
    <t>-2124916151</t>
  </si>
  <si>
    <t>Oprava reléové sady D - oprava se provádí podle přidružených předpisů k předpisu SŽDC (ČD) T115, pokud není popsána, pak podle technických podmínek výrobku</t>
  </si>
  <si>
    <t>44</t>
  </si>
  <si>
    <t>7593333555</t>
  </si>
  <si>
    <t>Oprava reléové sady H</t>
  </si>
  <si>
    <t>-2015607119</t>
  </si>
  <si>
    <t>Oprava reléové sady H - oprava se provádí podle přidružených předpisů k předpisu SŽDC (ČD) T115, pokud není popsána, pak podle technických podmínek výrobku</t>
  </si>
  <si>
    <t>45</t>
  </si>
  <si>
    <t>7593333557</t>
  </si>
  <si>
    <t>Oprava reléové sady K</t>
  </si>
  <si>
    <t>-134648419</t>
  </si>
  <si>
    <t>Oprava reléové sady K - oprava se provádí podle přidružených předpisů k předpisu SŽDC (ČD) T115, pokud není popsána, pak podle technických podmínek výrobku</t>
  </si>
  <si>
    <t>46</t>
  </si>
  <si>
    <t>7593333561</t>
  </si>
  <si>
    <t>Oprava reléové sady M</t>
  </si>
  <si>
    <t>-1679063245</t>
  </si>
  <si>
    <t>Oprava reléové sady M - oprava se provádí podle přidružených předpisů k předpisu SŽDC (ČD) T115, pokud není popsána, pak podle technických podmínek výrobku</t>
  </si>
  <si>
    <t>47</t>
  </si>
  <si>
    <t>7593333565</t>
  </si>
  <si>
    <t>Oprava reléové sady Q</t>
  </si>
  <si>
    <t>-1061735356</t>
  </si>
  <si>
    <t>Oprava reléové sady Q - oprava se provádí podle přidružených předpisů k předpisu SŽDC (ČD) T115, pokud není popsána, pak podle technických podmínek výrobku</t>
  </si>
  <si>
    <t>48</t>
  </si>
  <si>
    <t>7593333567</t>
  </si>
  <si>
    <t>Oprava reléové sady R</t>
  </si>
  <si>
    <t>-1972140446</t>
  </si>
  <si>
    <t>Oprava reléové sady R - oprava se provádí podle přidružených předpisů k předpisu SŽDC (ČD) T115, pokud není popsána, pak podle technických podmínek výrobku</t>
  </si>
  <si>
    <t>49</t>
  </si>
  <si>
    <t>7593333568</t>
  </si>
  <si>
    <t>Oprava reléové sady S</t>
  </si>
  <si>
    <t>-193463032</t>
  </si>
  <si>
    <t>Oprava reléové sady S - oprava se provádí podle přidružených předpisů k předpisu SŽDC (ČD) T115, pokud není popsána, pak podle technických podmínek výrobku</t>
  </si>
  <si>
    <t>50</t>
  </si>
  <si>
    <t>7593333569</t>
  </si>
  <si>
    <t>Oprava reléové sady V, VT</t>
  </si>
  <si>
    <t>-1950797615</t>
  </si>
  <si>
    <t>Oprava reléové sady V, VT - oprava se provádí podle přidružených předpisů k předpisu SŽDC (ČD) T115, pokud není popsána, pak podle technických podmínek výrobku</t>
  </si>
  <si>
    <t>51</t>
  </si>
  <si>
    <t>7593333572</t>
  </si>
  <si>
    <t>Oprava reléové sady Vs1</t>
  </si>
  <si>
    <t>62778453</t>
  </si>
  <si>
    <t>Oprava reléové sady Vs1 - oprava se provádí podle přidružených předpisů k předpisu SŽDC (ČD) T115, pokud není popsána, pak podle technických podmínek výrobku</t>
  </si>
  <si>
    <t>52</t>
  </si>
  <si>
    <t>7593333575</t>
  </si>
  <si>
    <t>Oprava reléové sady W</t>
  </si>
  <si>
    <t>-71964665</t>
  </si>
  <si>
    <t>Oprava reléové sady W - oprava se provádí podle přidružených předpisů k předpisu SŽDC (ČD) T115, pokud není popsána, pak podle technických podmínek výrobku</t>
  </si>
  <si>
    <t>53</t>
  </si>
  <si>
    <t>7593333576</t>
  </si>
  <si>
    <t>Oprava reléové sady ZR</t>
  </si>
  <si>
    <t>-1325666602</t>
  </si>
  <si>
    <t>Oprava reléové sady ZR - oprava se provádí podle přidružených předpisů k předpisu SŽDC (ČD) T115, pokud není popsána, pak podle technických podmínek výrobku</t>
  </si>
  <si>
    <t>54</t>
  </si>
  <si>
    <t>7593333620</t>
  </si>
  <si>
    <t>Oprava anulačního souboru ASE 2, 3, 4</t>
  </si>
  <si>
    <t>-154699470</t>
  </si>
  <si>
    <t>Oprava anulačního souboru ASE 2, 3, 4 - oprava se provádí podle přidruženého předpisu č. 4 k předpisu SŽDC (ČD) T115; pokud není popsána, pak podle technických podmínek výrobku</t>
  </si>
  <si>
    <t>55</t>
  </si>
  <si>
    <t>7593333640</t>
  </si>
  <si>
    <t>Oprava reléové jednotky EK1-N</t>
  </si>
  <si>
    <t>75723441</t>
  </si>
  <si>
    <t>Oprava reléové jednotky EK1-N - oprava se provádí podle přidružených předpisů k předpisu SŽDC (ČD) T115, pokud není popsána, pak podle technických podmínek výrobku</t>
  </si>
  <si>
    <t>56</t>
  </si>
  <si>
    <t>7593333642</t>
  </si>
  <si>
    <t>Oprava reléové jednotky EK1-sti/sti</t>
  </si>
  <si>
    <t>-1304421836</t>
  </si>
  <si>
    <t>Oprava reléové jednotky EK1-sti/sti - oprava se provádí podle přidružených předpisů k předpisu SŽDC (ČD) T115, pokud není popsána, pak podle technických podmínek výrobku</t>
  </si>
  <si>
    <t>57</t>
  </si>
  <si>
    <t>7593333644</t>
  </si>
  <si>
    <t>Oprava reléové jednotky EK1-ss/sti</t>
  </si>
  <si>
    <t>-1364264673</t>
  </si>
  <si>
    <t>Oprava reléové jednotky EK1-ss/sti - oprava se provádí podle přidružených předpisů k předpisu SŽDC (ČD) T115, pokud není popsána, pak podle technických podmínek výrobku</t>
  </si>
  <si>
    <t>58</t>
  </si>
  <si>
    <t>7593333646</t>
  </si>
  <si>
    <t>Oprava reléové jednotky EK1-Dst</t>
  </si>
  <si>
    <t>-558287743</t>
  </si>
  <si>
    <t>Oprava reléové jednotky EK1-Dst - oprava se provádí podle přidružených předpisů k předpisu SŽDC (ČD) T115, pokud není popsána, pak podle technických podmínek výrobku</t>
  </si>
  <si>
    <t>59</t>
  </si>
  <si>
    <t>7593333652</t>
  </si>
  <si>
    <t>Oprava reléové jednotky EK1-Z1</t>
  </si>
  <si>
    <t>-176084376</t>
  </si>
  <si>
    <t>Oprava reléové jednotky EK1-Z1 - oprava se provádí podle přidružených předpisů k předpisu SŽDC (ČD) T115, pokud není popsána, pak podle technických podmínek výrobku</t>
  </si>
  <si>
    <t>60</t>
  </si>
  <si>
    <t>M</t>
  </si>
  <si>
    <t>7593331150</t>
  </si>
  <si>
    <t>Výměnné díly Deska základní relé NMŠ</t>
  </si>
  <si>
    <t>1579307069</t>
  </si>
  <si>
    <t>61</t>
  </si>
  <si>
    <t>7593333680</t>
  </si>
  <si>
    <t>Oprava hlídače izolačního stavu HIS</t>
  </si>
  <si>
    <t>-8731449</t>
  </si>
  <si>
    <t>62</t>
  </si>
  <si>
    <t>7593331260</t>
  </si>
  <si>
    <t>Výměnné díly Kryt relé DSŠ (HM0404081990210)</t>
  </si>
  <si>
    <t>2087212388</t>
  </si>
  <si>
    <t>63</t>
  </si>
  <si>
    <t>7593333688</t>
  </si>
  <si>
    <t>Oprava HNB</t>
  </si>
  <si>
    <t>-1649296195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</si>
</sst>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43</v>
      </c>
      <c r="E29" s="43"/>
      <c r="F29" s="28" t="s">
        <v>44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45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46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47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48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05-2024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a oprava výměnných dílů zabezpečovacího zařízení v obvodu SSZT 2024/2025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6. 3. 2024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s.o., OŘ Ústí nad Labem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33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53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31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35</v>
      </c>
      <c r="AJ50" s="36"/>
      <c r="AK50" s="36"/>
      <c r="AL50" s="36"/>
      <c r="AM50" s="69" t="str">
        <f>IF(E20="","",E20)</f>
        <v>Petr Nožička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54</v>
      </c>
      <c r="D52" s="83"/>
      <c r="E52" s="83"/>
      <c r="F52" s="83"/>
      <c r="G52" s="83"/>
      <c r="H52" s="84"/>
      <c r="I52" s="85" t="s">
        <v>55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56</v>
      </c>
      <c r="AH52" s="83"/>
      <c r="AI52" s="83"/>
      <c r="AJ52" s="83"/>
      <c r="AK52" s="83"/>
      <c r="AL52" s="83"/>
      <c r="AM52" s="83"/>
      <c r="AN52" s="85" t="s">
        <v>57</v>
      </c>
      <c r="AO52" s="83"/>
      <c r="AP52" s="83"/>
      <c r="AQ52" s="87" t="s">
        <v>58</v>
      </c>
      <c r="AR52" s="40"/>
      <c r="AS52" s="88" t="s">
        <v>59</v>
      </c>
      <c r="AT52" s="89" t="s">
        <v>60</v>
      </c>
      <c r="AU52" s="89" t="s">
        <v>61</v>
      </c>
      <c r="AV52" s="89" t="s">
        <v>62</v>
      </c>
      <c r="AW52" s="89" t="s">
        <v>63</v>
      </c>
      <c r="AX52" s="89" t="s">
        <v>64</v>
      </c>
      <c r="AY52" s="89" t="s">
        <v>65</v>
      </c>
      <c r="AZ52" s="89" t="s">
        <v>66</v>
      </c>
      <c r="BA52" s="89" t="s">
        <v>67</v>
      </c>
      <c r="BB52" s="89" t="s">
        <v>68</v>
      </c>
      <c r="BC52" s="89" t="s">
        <v>69</v>
      </c>
      <c r="BD52" s="90" t="s">
        <v>70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71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72</v>
      </c>
      <c r="BT54" s="105" t="s">
        <v>73</v>
      </c>
      <c r="BU54" s="106" t="s">
        <v>74</v>
      </c>
      <c r="BV54" s="105" t="s">
        <v>75</v>
      </c>
      <c r="BW54" s="105" t="s">
        <v>5</v>
      </c>
      <c r="BX54" s="105" t="s">
        <v>76</v>
      </c>
      <c r="CL54" s="105" t="s">
        <v>19</v>
      </c>
    </row>
    <row r="55" s="7" customFormat="1" ht="16.5" customHeight="1">
      <c r="A55" s="107" t="s">
        <v>77</v>
      </c>
      <c r="B55" s="108"/>
      <c r="C55" s="109"/>
      <c r="D55" s="110" t="s">
        <v>78</v>
      </c>
      <c r="E55" s="110"/>
      <c r="F55" s="110"/>
      <c r="G55" s="110"/>
      <c r="H55" s="110"/>
      <c r="I55" s="111"/>
      <c r="J55" s="110" t="s">
        <v>79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'01 - SSZT Ústí n.L.'!J30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80</v>
      </c>
      <c r="AR55" s="114"/>
      <c r="AS55" s="115">
        <v>0</v>
      </c>
      <c r="AT55" s="116">
        <f>ROUND(SUM(AV55:AW55),2)</f>
        <v>0</v>
      </c>
      <c r="AU55" s="117">
        <f>'01 - SSZT Ústí n.L.'!P80</f>
        <v>0</v>
      </c>
      <c r="AV55" s="116">
        <f>'01 - SSZT Ústí n.L.'!J33</f>
        <v>0</v>
      </c>
      <c r="AW55" s="116">
        <f>'01 - SSZT Ústí n.L.'!J34</f>
        <v>0</v>
      </c>
      <c r="AX55" s="116">
        <f>'01 - SSZT Ústí n.L.'!J35</f>
        <v>0</v>
      </c>
      <c r="AY55" s="116">
        <f>'01 - SSZT Ústí n.L.'!J36</f>
        <v>0</v>
      </c>
      <c r="AZ55" s="116">
        <f>'01 - SSZT Ústí n.L.'!F33</f>
        <v>0</v>
      </c>
      <c r="BA55" s="116">
        <f>'01 - SSZT Ústí n.L.'!F34</f>
        <v>0</v>
      </c>
      <c r="BB55" s="116">
        <f>'01 - SSZT Ústí n.L.'!F35</f>
        <v>0</v>
      </c>
      <c r="BC55" s="116">
        <f>'01 - SSZT Ústí n.L.'!F36</f>
        <v>0</v>
      </c>
      <c r="BD55" s="118">
        <f>'01 - SSZT Ústí n.L.'!F37</f>
        <v>0</v>
      </c>
      <c r="BE55" s="7"/>
      <c r="BT55" s="119" t="s">
        <v>81</v>
      </c>
      <c r="BV55" s="119" t="s">
        <v>75</v>
      </c>
      <c r="BW55" s="119" t="s">
        <v>82</v>
      </c>
      <c r="BX55" s="119" t="s">
        <v>5</v>
      </c>
      <c r="CL55" s="119" t="s">
        <v>19</v>
      </c>
      <c r="CM55" s="119" t="s">
        <v>83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yJTArbrHEqJ3gCXlvE6EUMFmeK8cnm8WYZQYN9KQ5JqTmBWH9d9B+o0n+V114wTCrVCRbbXw54FKD0hkJJAdtg==" hashValue="wKQS5itD+fIly3g6l02lz/DCqodYDcUhAshThUFQccIZ1XtWdXtJi924eaHMjQvtehoboKLALJJJ2wYKlF62A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SSZT Ústí n.L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83</v>
      </c>
    </row>
    <row r="4" s="1" customFormat="1" ht="24.96" customHeight="1">
      <c r="B4" s="16"/>
      <c r="D4" s="122" t="s">
        <v>84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16.5" customHeight="1">
      <c r="B7" s="16"/>
      <c r="E7" s="125" t="str">
        <f>'Rekapitulace stavby'!K6</f>
        <v>Údržba a oprava výměnných dílů zabezpečovacího zařízení v obvodu SSZT 2024/2025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85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86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stavby'!AN8</f>
        <v>6. 3. 2024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">
        <v>27</v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">
        <v>28</v>
      </c>
      <c r="F15" s="34"/>
      <c r="G15" s="34"/>
      <c r="H15" s="34"/>
      <c r="I15" s="124" t="s">
        <v>29</v>
      </c>
      <c r="J15" s="128" t="s">
        <v>30</v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31</v>
      </c>
      <c r="E17" s="34"/>
      <c r="F17" s="34"/>
      <c r="G17" s="34"/>
      <c r="H17" s="34"/>
      <c r="I17" s="124" t="s">
        <v>26</v>
      </c>
      <c r="J17" s="29" t="str">
        <f>'Rekapitulace stavby'!AN13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28"/>
      <c r="G18" s="128"/>
      <c r="H18" s="128"/>
      <c r="I18" s="124" t="s">
        <v>29</v>
      </c>
      <c r="J18" s="29" t="str">
        <f>'Rekapitulace stavby'!AN14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33</v>
      </c>
      <c r="E20" s="34"/>
      <c r="F20" s="34"/>
      <c r="G20" s="34"/>
      <c r="H20" s="34"/>
      <c r="I20" s="124" t="s">
        <v>26</v>
      </c>
      <c r="J20" s="128" t="str">
        <f>IF('Rekapitulace stavby'!AN16="","",'Rekapitulace stavby'!AN16)</f>
        <v/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tr">
        <f>IF('Rekapitulace stavby'!E17="","",'Rekapitulace stavby'!E17)</f>
        <v xml:space="preserve"> </v>
      </c>
      <c r="F21" s="34"/>
      <c r="G21" s="34"/>
      <c r="H21" s="34"/>
      <c r="I21" s="124" t="s">
        <v>29</v>
      </c>
      <c r="J21" s="128" t="str">
        <f>IF('Rekapitulace stavby'!AN17="","",'Rekapitulace stavby'!AN17)</f>
        <v/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35</v>
      </c>
      <c r="E23" s="34"/>
      <c r="F23" s="34"/>
      <c r="G23" s="34"/>
      <c r="H23" s="34"/>
      <c r="I23" s="124" t="s">
        <v>26</v>
      </c>
      <c r="J23" s="128" t="s">
        <v>19</v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">
        <v>36</v>
      </c>
      <c r="F24" s="34"/>
      <c r="G24" s="34"/>
      <c r="H24" s="34"/>
      <c r="I24" s="124" t="s">
        <v>29</v>
      </c>
      <c r="J24" s="128" t="s">
        <v>19</v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37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39</v>
      </c>
      <c r="E30" s="34"/>
      <c r="F30" s="34"/>
      <c r="G30" s="34"/>
      <c r="H30" s="34"/>
      <c r="I30" s="34"/>
      <c r="J30" s="136">
        <f>ROUND(J80,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41</v>
      </c>
      <c r="G32" s="34"/>
      <c r="H32" s="34"/>
      <c r="I32" s="137" t="s">
        <v>40</v>
      </c>
      <c r="J32" s="137" t="s">
        <v>42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43</v>
      </c>
      <c r="E33" s="124" t="s">
        <v>44</v>
      </c>
      <c r="F33" s="139">
        <f>ROUND((SUM(BE80:BE207)),  2)</f>
        <v>0</v>
      </c>
      <c r="G33" s="34"/>
      <c r="H33" s="34"/>
      <c r="I33" s="140">
        <v>0.20999999999999999</v>
      </c>
      <c r="J33" s="139">
        <f>ROUND(((SUM(BE80:BE207))*I33),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45</v>
      </c>
      <c r="F34" s="139">
        <f>ROUND((SUM(BF80:BF207)),  2)</f>
        <v>0</v>
      </c>
      <c r="G34" s="34"/>
      <c r="H34" s="34"/>
      <c r="I34" s="140">
        <v>0.12</v>
      </c>
      <c r="J34" s="139">
        <f>ROUND(((SUM(BF80:BF207))*I34),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46</v>
      </c>
      <c r="F35" s="139">
        <f>ROUND((SUM(BG80:BG207)),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47</v>
      </c>
      <c r="F36" s="139">
        <f>ROUND((SUM(BH80:BH207)),  2)</f>
        <v>0</v>
      </c>
      <c r="G36" s="34"/>
      <c r="H36" s="34"/>
      <c r="I36" s="140">
        <v>0.12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48</v>
      </c>
      <c r="F37" s="139">
        <f>ROUND((SUM(BI80:BI207)),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49</v>
      </c>
      <c r="E39" s="143"/>
      <c r="F39" s="143"/>
      <c r="G39" s="144" t="s">
        <v>50</v>
      </c>
      <c r="H39" s="145" t="s">
        <v>51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hidden="1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24.96" customHeight="1">
      <c r="A45" s="34"/>
      <c r="B45" s="35"/>
      <c r="C45" s="19" t="s">
        <v>87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16.5" customHeight="1">
      <c r="A48" s="34"/>
      <c r="B48" s="35"/>
      <c r="C48" s="36"/>
      <c r="D48" s="36"/>
      <c r="E48" s="152" t="str">
        <f>E7</f>
        <v>Údržba a oprava výměnných dílů zabezpečovacího zařízení v obvodu SSZT 2024/2025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85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65" t="str">
        <f>E9</f>
        <v>01 - SSZT Ústí n.L.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6. 3. 2024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s.o., OŘ Ústí nad Labem</v>
      </c>
      <c r="G54" s="36"/>
      <c r="H54" s="36"/>
      <c r="I54" s="28" t="s">
        <v>33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15.15" customHeight="1">
      <c r="A55" s="34"/>
      <c r="B55" s="35"/>
      <c r="C55" s="28" t="s">
        <v>31</v>
      </c>
      <c r="D55" s="36"/>
      <c r="E55" s="36"/>
      <c r="F55" s="23" t="str">
        <f>IF(E18="","",E18)</f>
        <v>Vyplň údaj</v>
      </c>
      <c r="G55" s="36"/>
      <c r="H55" s="36"/>
      <c r="I55" s="28" t="s">
        <v>35</v>
      </c>
      <c r="J55" s="32" t="str">
        <f>E24</f>
        <v>Petr Nožička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29.28" customHeight="1">
      <c r="A57" s="34"/>
      <c r="B57" s="35"/>
      <c r="C57" s="153" t="s">
        <v>88</v>
      </c>
      <c r="D57" s="154"/>
      <c r="E57" s="154"/>
      <c r="F57" s="154"/>
      <c r="G57" s="154"/>
      <c r="H57" s="154"/>
      <c r="I57" s="154"/>
      <c r="J57" s="155" t="s">
        <v>89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22.8" customHeight="1">
      <c r="A59" s="34"/>
      <c r="B59" s="35"/>
      <c r="C59" s="156" t="s">
        <v>71</v>
      </c>
      <c r="D59" s="36"/>
      <c r="E59" s="36"/>
      <c r="F59" s="36"/>
      <c r="G59" s="36"/>
      <c r="H59" s="36"/>
      <c r="I59" s="36"/>
      <c r="J59" s="98">
        <f>J80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90</v>
      </c>
    </row>
    <row r="60" hidden="1" s="9" customFormat="1" ht="24.96" customHeight="1">
      <c r="A60" s="9"/>
      <c r="B60" s="157"/>
      <c r="C60" s="158"/>
      <c r="D60" s="159" t="s">
        <v>91</v>
      </c>
      <c r="E60" s="160"/>
      <c r="F60" s="160"/>
      <c r="G60" s="160"/>
      <c r="H60" s="160"/>
      <c r="I60" s="160"/>
      <c r="J60" s="161">
        <f>J81</f>
        <v>0</v>
      </c>
      <c r="K60" s="158"/>
      <c r="L60" s="16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6.96" customHeight="1">
      <c r="A62" s="34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12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/>
    <row r="64" hidden="1"/>
    <row r="65" hidden="1"/>
    <row r="66" s="2" customFormat="1" ht="6.96" customHeight="1">
      <c r="A66" s="34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92</v>
      </c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16</v>
      </c>
      <c r="D69" s="36"/>
      <c r="E69" s="36"/>
      <c r="F69" s="36"/>
      <c r="G69" s="36"/>
      <c r="H69" s="36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6.5" customHeight="1">
      <c r="A70" s="34"/>
      <c r="B70" s="35"/>
      <c r="C70" s="36"/>
      <c r="D70" s="36"/>
      <c r="E70" s="152" t="str">
        <f>E7</f>
        <v>Údržba a oprava výměnných dílů zabezpečovacího zařízení v obvodu SSZT 2024/2025</v>
      </c>
      <c r="F70" s="28"/>
      <c r="G70" s="28"/>
      <c r="H70" s="28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85</v>
      </c>
      <c r="D71" s="36"/>
      <c r="E71" s="36"/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6"/>
      <c r="D72" s="36"/>
      <c r="E72" s="65" t="str">
        <f>E9</f>
        <v>01 - SSZT Ústí n.L.</v>
      </c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21</v>
      </c>
      <c r="D74" s="36"/>
      <c r="E74" s="36"/>
      <c r="F74" s="23" t="str">
        <f>F12</f>
        <v xml:space="preserve"> </v>
      </c>
      <c r="G74" s="36"/>
      <c r="H74" s="36"/>
      <c r="I74" s="28" t="s">
        <v>23</v>
      </c>
      <c r="J74" s="68" t="str">
        <f>IF(J12="","",J12)</f>
        <v>6. 3. 2024</v>
      </c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25</v>
      </c>
      <c r="D76" s="36"/>
      <c r="E76" s="36"/>
      <c r="F76" s="23" t="str">
        <f>E15</f>
        <v>Správa železnic, s.o., OŘ Ústí nad Labem</v>
      </c>
      <c r="G76" s="36"/>
      <c r="H76" s="36"/>
      <c r="I76" s="28" t="s">
        <v>33</v>
      </c>
      <c r="J76" s="32" t="str">
        <f>E21</f>
        <v xml:space="preserve"> 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31</v>
      </c>
      <c r="D77" s="36"/>
      <c r="E77" s="36"/>
      <c r="F77" s="23" t="str">
        <f>IF(E18="","",E18)</f>
        <v>Vyplň údaj</v>
      </c>
      <c r="G77" s="36"/>
      <c r="H77" s="36"/>
      <c r="I77" s="28" t="s">
        <v>35</v>
      </c>
      <c r="J77" s="32" t="str">
        <f>E24</f>
        <v>Petr Nožička</v>
      </c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2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0" customFormat="1" ht="29.28" customHeight="1">
      <c r="A79" s="163"/>
      <c r="B79" s="164"/>
      <c r="C79" s="165" t="s">
        <v>93</v>
      </c>
      <c r="D79" s="166" t="s">
        <v>58</v>
      </c>
      <c r="E79" s="166" t="s">
        <v>54</v>
      </c>
      <c r="F79" s="166" t="s">
        <v>55</v>
      </c>
      <c r="G79" s="166" t="s">
        <v>94</v>
      </c>
      <c r="H79" s="166" t="s">
        <v>95</v>
      </c>
      <c r="I79" s="166" t="s">
        <v>96</v>
      </c>
      <c r="J79" s="166" t="s">
        <v>89</v>
      </c>
      <c r="K79" s="167" t="s">
        <v>97</v>
      </c>
      <c r="L79" s="168"/>
      <c r="M79" s="88" t="s">
        <v>19</v>
      </c>
      <c r="N79" s="89" t="s">
        <v>43</v>
      </c>
      <c r="O79" s="89" t="s">
        <v>98</v>
      </c>
      <c r="P79" s="89" t="s">
        <v>99</v>
      </c>
      <c r="Q79" s="89" t="s">
        <v>100</v>
      </c>
      <c r="R79" s="89" t="s">
        <v>101</v>
      </c>
      <c r="S79" s="89" t="s">
        <v>102</v>
      </c>
      <c r="T79" s="90" t="s">
        <v>103</v>
      </c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/>
    </row>
    <row r="80" s="2" customFormat="1" ht="22.8" customHeight="1">
      <c r="A80" s="34"/>
      <c r="B80" s="35"/>
      <c r="C80" s="95" t="s">
        <v>104</v>
      </c>
      <c r="D80" s="36"/>
      <c r="E80" s="36"/>
      <c r="F80" s="36"/>
      <c r="G80" s="36"/>
      <c r="H80" s="36"/>
      <c r="I80" s="36"/>
      <c r="J80" s="169">
        <f>BK80</f>
        <v>0</v>
      </c>
      <c r="K80" s="36"/>
      <c r="L80" s="40"/>
      <c r="M80" s="91"/>
      <c r="N80" s="170"/>
      <c r="O80" s="92"/>
      <c r="P80" s="171">
        <f>P81</f>
        <v>0</v>
      </c>
      <c r="Q80" s="92"/>
      <c r="R80" s="171">
        <f>R81</f>
        <v>0</v>
      </c>
      <c r="S80" s="92"/>
      <c r="T80" s="172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3" t="s">
        <v>72</v>
      </c>
      <c r="AU80" s="13" t="s">
        <v>90</v>
      </c>
      <c r="BK80" s="173">
        <f>BK81</f>
        <v>0</v>
      </c>
    </row>
    <row r="81" s="11" customFormat="1" ht="25.92" customHeight="1">
      <c r="A81" s="11"/>
      <c r="B81" s="174"/>
      <c r="C81" s="175"/>
      <c r="D81" s="176" t="s">
        <v>72</v>
      </c>
      <c r="E81" s="177" t="s">
        <v>105</v>
      </c>
      <c r="F81" s="177" t="s">
        <v>106</v>
      </c>
      <c r="G81" s="175"/>
      <c r="H81" s="175"/>
      <c r="I81" s="178"/>
      <c r="J81" s="179">
        <f>BK81</f>
        <v>0</v>
      </c>
      <c r="K81" s="175"/>
      <c r="L81" s="180"/>
      <c r="M81" s="181"/>
      <c r="N81" s="182"/>
      <c r="O81" s="182"/>
      <c r="P81" s="183">
        <f>SUM(P82:P207)</f>
        <v>0</v>
      </c>
      <c r="Q81" s="182"/>
      <c r="R81" s="183">
        <f>SUM(R82:R207)</f>
        <v>0</v>
      </c>
      <c r="S81" s="182"/>
      <c r="T81" s="184">
        <f>SUM(T82:T207)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5" t="s">
        <v>107</v>
      </c>
      <c r="AT81" s="186" t="s">
        <v>72</v>
      </c>
      <c r="AU81" s="186" t="s">
        <v>73</v>
      </c>
      <c r="AY81" s="185" t="s">
        <v>108</v>
      </c>
      <c r="BK81" s="187">
        <f>SUM(BK82:BK207)</f>
        <v>0</v>
      </c>
    </row>
    <row r="82" s="2" customFormat="1" ht="16.5" customHeight="1">
      <c r="A82" s="34"/>
      <c r="B82" s="35"/>
      <c r="C82" s="188" t="s">
        <v>81</v>
      </c>
      <c r="D82" s="188" t="s">
        <v>109</v>
      </c>
      <c r="E82" s="189" t="s">
        <v>110</v>
      </c>
      <c r="F82" s="190" t="s">
        <v>111</v>
      </c>
      <c r="G82" s="191" t="s">
        <v>112</v>
      </c>
      <c r="H82" s="192">
        <v>7</v>
      </c>
      <c r="I82" s="193"/>
      <c r="J82" s="194">
        <f>ROUND(I82*H82,2)</f>
        <v>0</v>
      </c>
      <c r="K82" s="190" t="s">
        <v>113</v>
      </c>
      <c r="L82" s="40"/>
      <c r="M82" s="195" t="s">
        <v>19</v>
      </c>
      <c r="N82" s="196" t="s">
        <v>44</v>
      </c>
      <c r="O82" s="80"/>
      <c r="P82" s="197">
        <f>O82*H82</f>
        <v>0</v>
      </c>
      <c r="Q82" s="197">
        <v>0</v>
      </c>
      <c r="R82" s="197">
        <f>Q82*H82</f>
        <v>0</v>
      </c>
      <c r="S82" s="197">
        <v>0</v>
      </c>
      <c r="T82" s="198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99" t="s">
        <v>114</v>
      </c>
      <c r="AT82" s="199" t="s">
        <v>109</v>
      </c>
      <c r="AU82" s="199" t="s">
        <v>81</v>
      </c>
      <c r="AY82" s="13" t="s">
        <v>108</v>
      </c>
      <c r="BE82" s="200">
        <f>IF(N82="základní",J82,0)</f>
        <v>0</v>
      </c>
      <c r="BF82" s="200">
        <f>IF(N82="snížená",J82,0)</f>
        <v>0</v>
      </c>
      <c r="BG82" s="200">
        <f>IF(N82="zákl. přenesená",J82,0)</f>
        <v>0</v>
      </c>
      <c r="BH82" s="200">
        <f>IF(N82="sníž. přenesená",J82,0)</f>
        <v>0</v>
      </c>
      <c r="BI82" s="200">
        <f>IF(N82="nulová",J82,0)</f>
        <v>0</v>
      </c>
      <c r="BJ82" s="13" t="s">
        <v>81</v>
      </c>
      <c r="BK82" s="200">
        <f>ROUND(I82*H82,2)</f>
        <v>0</v>
      </c>
      <c r="BL82" s="13" t="s">
        <v>114</v>
      </c>
      <c r="BM82" s="199" t="s">
        <v>115</v>
      </c>
    </row>
    <row r="83" s="2" customFormat="1">
      <c r="A83" s="34"/>
      <c r="B83" s="35"/>
      <c r="C83" s="36"/>
      <c r="D83" s="201" t="s">
        <v>116</v>
      </c>
      <c r="E83" s="36"/>
      <c r="F83" s="202" t="s">
        <v>117</v>
      </c>
      <c r="G83" s="36"/>
      <c r="H83" s="36"/>
      <c r="I83" s="203"/>
      <c r="J83" s="36"/>
      <c r="K83" s="36"/>
      <c r="L83" s="40"/>
      <c r="M83" s="204"/>
      <c r="N83" s="205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116</v>
      </c>
      <c r="AU83" s="13" t="s">
        <v>81</v>
      </c>
    </row>
    <row r="84" s="2" customFormat="1" ht="16.5" customHeight="1">
      <c r="A84" s="34"/>
      <c r="B84" s="35"/>
      <c r="C84" s="188" t="s">
        <v>83</v>
      </c>
      <c r="D84" s="188" t="s">
        <v>109</v>
      </c>
      <c r="E84" s="189" t="s">
        <v>118</v>
      </c>
      <c r="F84" s="190" t="s">
        <v>119</v>
      </c>
      <c r="G84" s="191" t="s">
        <v>112</v>
      </c>
      <c r="H84" s="192">
        <v>15</v>
      </c>
      <c r="I84" s="193"/>
      <c r="J84" s="194">
        <f>ROUND(I84*H84,2)</f>
        <v>0</v>
      </c>
      <c r="K84" s="190" t="s">
        <v>113</v>
      </c>
      <c r="L84" s="40"/>
      <c r="M84" s="195" t="s">
        <v>19</v>
      </c>
      <c r="N84" s="196" t="s">
        <v>44</v>
      </c>
      <c r="O84" s="80"/>
      <c r="P84" s="197">
        <f>O84*H84</f>
        <v>0</v>
      </c>
      <c r="Q84" s="197">
        <v>0</v>
      </c>
      <c r="R84" s="197">
        <f>Q84*H84</f>
        <v>0</v>
      </c>
      <c r="S84" s="197">
        <v>0</v>
      </c>
      <c r="T84" s="19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99" t="s">
        <v>114</v>
      </c>
      <c r="AT84" s="199" t="s">
        <v>109</v>
      </c>
      <c r="AU84" s="199" t="s">
        <v>81</v>
      </c>
      <c r="AY84" s="13" t="s">
        <v>108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13" t="s">
        <v>81</v>
      </c>
      <c r="BK84" s="200">
        <f>ROUND(I84*H84,2)</f>
        <v>0</v>
      </c>
      <c r="BL84" s="13" t="s">
        <v>114</v>
      </c>
      <c r="BM84" s="199" t="s">
        <v>120</v>
      </c>
    </row>
    <row r="85" s="2" customFormat="1">
      <c r="A85" s="34"/>
      <c r="B85" s="35"/>
      <c r="C85" s="36"/>
      <c r="D85" s="201" t="s">
        <v>116</v>
      </c>
      <c r="E85" s="36"/>
      <c r="F85" s="202" t="s">
        <v>121</v>
      </c>
      <c r="G85" s="36"/>
      <c r="H85" s="36"/>
      <c r="I85" s="203"/>
      <c r="J85" s="36"/>
      <c r="K85" s="36"/>
      <c r="L85" s="40"/>
      <c r="M85" s="204"/>
      <c r="N85" s="205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116</v>
      </c>
      <c r="AU85" s="13" t="s">
        <v>81</v>
      </c>
    </row>
    <row r="86" s="2" customFormat="1" ht="16.5" customHeight="1">
      <c r="A86" s="34"/>
      <c r="B86" s="35"/>
      <c r="C86" s="188" t="s">
        <v>122</v>
      </c>
      <c r="D86" s="188" t="s">
        <v>109</v>
      </c>
      <c r="E86" s="189" t="s">
        <v>123</v>
      </c>
      <c r="F86" s="190" t="s">
        <v>124</v>
      </c>
      <c r="G86" s="191" t="s">
        <v>112</v>
      </c>
      <c r="H86" s="192">
        <v>2</v>
      </c>
      <c r="I86" s="193"/>
      <c r="J86" s="194">
        <f>ROUND(I86*H86,2)</f>
        <v>0</v>
      </c>
      <c r="K86" s="190" t="s">
        <v>113</v>
      </c>
      <c r="L86" s="40"/>
      <c r="M86" s="195" t="s">
        <v>19</v>
      </c>
      <c r="N86" s="196" t="s">
        <v>44</v>
      </c>
      <c r="O86" s="80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9" t="s">
        <v>114</v>
      </c>
      <c r="AT86" s="199" t="s">
        <v>109</v>
      </c>
      <c r="AU86" s="199" t="s">
        <v>81</v>
      </c>
      <c r="AY86" s="13" t="s">
        <v>108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3" t="s">
        <v>81</v>
      </c>
      <c r="BK86" s="200">
        <f>ROUND(I86*H86,2)</f>
        <v>0</v>
      </c>
      <c r="BL86" s="13" t="s">
        <v>114</v>
      </c>
      <c r="BM86" s="199" t="s">
        <v>125</v>
      </c>
    </row>
    <row r="87" s="2" customFormat="1">
      <c r="A87" s="34"/>
      <c r="B87" s="35"/>
      <c r="C87" s="36"/>
      <c r="D87" s="201" t="s">
        <v>116</v>
      </c>
      <c r="E87" s="36"/>
      <c r="F87" s="202" t="s">
        <v>126</v>
      </c>
      <c r="G87" s="36"/>
      <c r="H87" s="36"/>
      <c r="I87" s="203"/>
      <c r="J87" s="36"/>
      <c r="K87" s="36"/>
      <c r="L87" s="40"/>
      <c r="M87" s="204"/>
      <c r="N87" s="205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116</v>
      </c>
      <c r="AU87" s="13" t="s">
        <v>81</v>
      </c>
    </row>
    <row r="88" s="2" customFormat="1" ht="16.5" customHeight="1">
      <c r="A88" s="34"/>
      <c r="B88" s="35"/>
      <c r="C88" s="188" t="s">
        <v>107</v>
      </c>
      <c r="D88" s="188" t="s">
        <v>109</v>
      </c>
      <c r="E88" s="189" t="s">
        <v>127</v>
      </c>
      <c r="F88" s="190" t="s">
        <v>128</v>
      </c>
      <c r="G88" s="191" t="s">
        <v>112</v>
      </c>
      <c r="H88" s="192">
        <v>175</v>
      </c>
      <c r="I88" s="193"/>
      <c r="J88" s="194">
        <f>ROUND(I88*H88,2)</f>
        <v>0</v>
      </c>
      <c r="K88" s="190" t="s">
        <v>113</v>
      </c>
      <c r="L88" s="40"/>
      <c r="M88" s="195" t="s">
        <v>19</v>
      </c>
      <c r="N88" s="196" t="s">
        <v>44</v>
      </c>
      <c r="O88" s="80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9" t="s">
        <v>114</v>
      </c>
      <c r="AT88" s="199" t="s">
        <v>109</v>
      </c>
      <c r="AU88" s="199" t="s">
        <v>81</v>
      </c>
      <c r="AY88" s="13" t="s">
        <v>108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3" t="s">
        <v>81</v>
      </c>
      <c r="BK88" s="200">
        <f>ROUND(I88*H88,2)</f>
        <v>0</v>
      </c>
      <c r="BL88" s="13" t="s">
        <v>114</v>
      </c>
      <c r="BM88" s="199" t="s">
        <v>129</v>
      </c>
    </row>
    <row r="89" s="2" customFormat="1">
      <c r="A89" s="34"/>
      <c r="B89" s="35"/>
      <c r="C89" s="36"/>
      <c r="D89" s="201" t="s">
        <v>116</v>
      </c>
      <c r="E89" s="36"/>
      <c r="F89" s="202" t="s">
        <v>130</v>
      </c>
      <c r="G89" s="36"/>
      <c r="H89" s="36"/>
      <c r="I89" s="203"/>
      <c r="J89" s="36"/>
      <c r="K89" s="36"/>
      <c r="L89" s="40"/>
      <c r="M89" s="204"/>
      <c r="N89" s="205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116</v>
      </c>
      <c r="AU89" s="13" t="s">
        <v>81</v>
      </c>
    </row>
    <row r="90" s="2" customFormat="1" ht="16.5" customHeight="1">
      <c r="A90" s="34"/>
      <c r="B90" s="35"/>
      <c r="C90" s="188" t="s">
        <v>131</v>
      </c>
      <c r="D90" s="188" t="s">
        <v>109</v>
      </c>
      <c r="E90" s="189" t="s">
        <v>132</v>
      </c>
      <c r="F90" s="190" t="s">
        <v>133</v>
      </c>
      <c r="G90" s="191" t="s">
        <v>112</v>
      </c>
      <c r="H90" s="192">
        <v>50</v>
      </c>
      <c r="I90" s="193"/>
      <c r="J90" s="194">
        <f>ROUND(I90*H90,2)</f>
        <v>0</v>
      </c>
      <c r="K90" s="190" t="s">
        <v>113</v>
      </c>
      <c r="L90" s="40"/>
      <c r="M90" s="195" t="s">
        <v>19</v>
      </c>
      <c r="N90" s="196" t="s">
        <v>44</v>
      </c>
      <c r="O90" s="80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9" t="s">
        <v>114</v>
      </c>
      <c r="AT90" s="199" t="s">
        <v>109</v>
      </c>
      <c r="AU90" s="199" t="s">
        <v>81</v>
      </c>
      <c r="AY90" s="13" t="s">
        <v>108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3" t="s">
        <v>81</v>
      </c>
      <c r="BK90" s="200">
        <f>ROUND(I90*H90,2)</f>
        <v>0</v>
      </c>
      <c r="BL90" s="13" t="s">
        <v>114</v>
      </c>
      <c r="BM90" s="199" t="s">
        <v>134</v>
      </c>
    </row>
    <row r="91" s="2" customFormat="1">
      <c r="A91" s="34"/>
      <c r="B91" s="35"/>
      <c r="C91" s="36"/>
      <c r="D91" s="201" t="s">
        <v>116</v>
      </c>
      <c r="E91" s="36"/>
      <c r="F91" s="202" t="s">
        <v>135</v>
      </c>
      <c r="G91" s="36"/>
      <c r="H91" s="36"/>
      <c r="I91" s="203"/>
      <c r="J91" s="36"/>
      <c r="K91" s="36"/>
      <c r="L91" s="40"/>
      <c r="M91" s="204"/>
      <c r="N91" s="205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116</v>
      </c>
      <c r="AU91" s="13" t="s">
        <v>81</v>
      </c>
    </row>
    <row r="92" s="2" customFormat="1" ht="16.5" customHeight="1">
      <c r="A92" s="34"/>
      <c r="B92" s="35"/>
      <c r="C92" s="188" t="s">
        <v>136</v>
      </c>
      <c r="D92" s="188" t="s">
        <v>109</v>
      </c>
      <c r="E92" s="189" t="s">
        <v>137</v>
      </c>
      <c r="F92" s="190" t="s">
        <v>138</v>
      </c>
      <c r="G92" s="191" t="s">
        <v>112</v>
      </c>
      <c r="H92" s="192">
        <v>1</v>
      </c>
      <c r="I92" s="193"/>
      <c r="J92" s="194">
        <f>ROUND(I92*H92,2)</f>
        <v>0</v>
      </c>
      <c r="K92" s="190" t="s">
        <v>113</v>
      </c>
      <c r="L92" s="40"/>
      <c r="M92" s="195" t="s">
        <v>19</v>
      </c>
      <c r="N92" s="196" t="s">
        <v>44</v>
      </c>
      <c r="O92" s="80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9" t="s">
        <v>114</v>
      </c>
      <c r="AT92" s="199" t="s">
        <v>109</v>
      </c>
      <c r="AU92" s="199" t="s">
        <v>81</v>
      </c>
      <c r="AY92" s="13" t="s">
        <v>108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3" t="s">
        <v>81</v>
      </c>
      <c r="BK92" s="200">
        <f>ROUND(I92*H92,2)</f>
        <v>0</v>
      </c>
      <c r="BL92" s="13" t="s">
        <v>114</v>
      </c>
      <c r="BM92" s="199" t="s">
        <v>139</v>
      </c>
    </row>
    <row r="93" s="2" customFormat="1">
      <c r="A93" s="34"/>
      <c r="B93" s="35"/>
      <c r="C93" s="36"/>
      <c r="D93" s="201" t="s">
        <v>116</v>
      </c>
      <c r="E93" s="36"/>
      <c r="F93" s="202" t="s">
        <v>140</v>
      </c>
      <c r="G93" s="36"/>
      <c r="H93" s="36"/>
      <c r="I93" s="203"/>
      <c r="J93" s="36"/>
      <c r="K93" s="36"/>
      <c r="L93" s="40"/>
      <c r="M93" s="204"/>
      <c r="N93" s="205"/>
      <c r="O93" s="80"/>
      <c r="P93" s="80"/>
      <c r="Q93" s="80"/>
      <c r="R93" s="80"/>
      <c r="S93" s="80"/>
      <c r="T93" s="81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3" t="s">
        <v>116</v>
      </c>
      <c r="AU93" s="13" t="s">
        <v>81</v>
      </c>
    </row>
    <row r="94" s="2" customFormat="1" ht="16.5" customHeight="1">
      <c r="A94" s="34"/>
      <c r="B94" s="35"/>
      <c r="C94" s="188" t="s">
        <v>141</v>
      </c>
      <c r="D94" s="188" t="s">
        <v>109</v>
      </c>
      <c r="E94" s="189" t="s">
        <v>142</v>
      </c>
      <c r="F94" s="190" t="s">
        <v>143</v>
      </c>
      <c r="G94" s="191" t="s">
        <v>112</v>
      </c>
      <c r="H94" s="192">
        <v>1</v>
      </c>
      <c r="I94" s="193"/>
      <c r="J94" s="194">
        <f>ROUND(I94*H94,2)</f>
        <v>0</v>
      </c>
      <c r="K94" s="190" t="s">
        <v>113</v>
      </c>
      <c r="L94" s="40"/>
      <c r="M94" s="195" t="s">
        <v>19</v>
      </c>
      <c r="N94" s="196" t="s">
        <v>44</v>
      </c>
      <c r="O94" s="80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9" t="s">
        <v>114</v>
      </c>
      <c r="AT94" s="199" t="s">
        <v>109</v>
      </c>
      <c r="AU94" s="199" t="s">
        <v>81</v>
      </c>
      <c r="AY94" s="13" t="s">
        <v>108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13" t="s">
        <v>81</v>
      </c>
      <c r="BK94" s="200">
        <f>ROUND(I94*H94,2)</f>
        <v>0</v>
      </c>
      <c r="BL94" s="13" t="s">
        <v>114</v>
      </c>
      <c r="BM94" s="199" t="s">
        <v>144</v>
      </c>
    </row>
    <row r="95" s="2" customFormat="1">
      <c r="A95" s="34"/>
      <c r="B95" s="35"/>
      <c r="C95" s="36"/>
      <c r="D95" s="201" t="s">
        <v>116</v>
      </c>
      <c r="E95" s="36"/>
      <c r="F95" s="202" t="s">
        <v>145</v>
      </c>
      <c r="G95" s="36"/>
      <c r="H95" s="36"/>
      <c r="I95" s="203"/>
      <c r="J95" s="36"/>
      <c r="K95" s="36"/>
      <c r="L95" s="40"/>
      <c r="M95" s="204"/>
      <c r="N95" s="205"/>
      <c r="O95" s="80"/>
      <c r="P95" s="80"/>
      <c r="Q95" s="80"/>
      <c r="R95" s="80"/>
      <c r="S95" s="80"/>
      <c r="T95" s="81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3" t="s">
        <v>116</v>
      </c>
      <c r="AU95" s="13" t="s">
        <v>81</v>
      </c>
    </row>
    <row r="96" s="2" customFormat="1" ht="16.5" customHeight="1">
      <c r="A96" s="34"/>
      <c r="B96" s="35"/>
      <c r="C96" s="188" t="s">
        <v>146</v>
      </c>
      <c r="D96" s="188" t="s">
        <v>109</v>
      </c>
      <c r="E96" s="189" t="s">
        <v>147</v>
      </c>
      <c r="F96" s="190" t="s">
        <v>148</v>
      </c>
      <c r="G96" s="191" t="s">
        <v>112</v>
      </c>
      <c r="H96" s="192">
        <v>6</v>
      </c>
      <c r="I96" s="193"/>
      <c r="J96" s="194">
        <f>ROUND(I96*H96,2)</f>
        <v>0</v>
      </c>
      <c r="K96" s="190" t="s">
        <v>113</v>
      </c>
      <c r="L96" s="40"/>
      <c r="M96" s="195" t="s">
        <v>19</v>
      </c>
      <c r="N96" s="196" t="s">
        <v>44</v>
      </c>
      <c r="O96" s="80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9" t="s">
        <v>114</v>
      </c>
      <c r="AT96" s="199" t="s">
        <v>109</v>
      </c>
      <c r="AU96" s="199" t="s">
        <v>81</v>
      </c>
      <c r="AY96" s="13" t="s">
        <v>108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3" t="s">
        <v>81</v>
      </c>
      <c r="BK96" s="200">
        <f>ROUND(I96*H96,2)</f>
        <v>0</v>
      </c>
      <c r="BL96" s="13" t="s">
        <v>114</v>
      </c>
      <c r="BM96" s="199" t="s">
        <v>149</v>
      </c>
    </row>
    <row r="97" s="2" customFormat="1">
      <c r="A97" s="34"/>
      <c r="B97" s="35"/>
      <c r="C97" s="36"/>
      <c r="D97" s="201" t="s">
        <v>116</v>
      </c>
      <c r="E97" s="36"/>
      <c r="F97" s="202" t="s">
        <v>150</v>
      </c>
      <c r="G97" s="36"/>
      <c r="H97" s="36"/>
      <c r="I97" s="203"/>
      <c r="J97" s="36"/>
      <c r="K97" s="36"/>
      <c r="L97" s="40"/>
      <c r="M97" s="204"/>
      <c r="N97" s="205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116</v>
      </c>
      <c r="AU97" s="13" t="s">
        <v>81</v>
      </c>
    </row>
    <row r="98" s="2" customFormat="1" ht="16.5" customHeight="1">
      <c r="A98" s="34"/>
      <c r="B98" s="35"/>
      <c r="C98" s="188" t="s">
        <v>151</v>
      </c>
      <c r="D98" s="188" t="s">
        <v>109</v>
      </c>
      <c r="E98" s="189" t="s">
        <v>152</v>
      </c>
      <c r="F98" s="190" t="s">
        <v>153</v>
      </c>
      <c r="G98" s="191" t="s">
        <v>112</v>
      </c>
      <c r="H98" s="192">
        <v>17</v>
      </c>
      <c r="I98" s="193"/>
      <c r="J98" s="194">
        <f>ROUND(I98*H98,2)</f>
        <v>0</v>
      </c>
      <c r="K98" s="190" t="s">
        <v>113</v>
      </c>
      <c r="L98" s="40"/>
      <c r="M98" s="195" t="s">
        <v>19</v>
      </c>
      <c r="N98" s="196" t="s">
        <v>44</v>
      </c>
      <c r="O98" s="80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9" t="s">
        <v>114</v>
      </c>
      <c r="AT98" s="199" t="s">
        <v>109</v>
      </c>
      <c r="AU98" s="199" t="s">
        <v>81</v>
      </c>
      <c r="AY98" s="13" t="s">
        <v>108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13" t="s">
        <v>81</v>
      </c>
      <c r="BK98" s="200">
        <f>ROUND(I98*H98,2)</f>
        <v>0</v>
      </c>
      <c r="BL98" s="13" t="s">
        <v>114</v>
      </c>
      <c r="BM98" s="199" t="s">
        <v>154</v>
      </c>
    </row>
    <row r="99" s="2" customFormat="1">
      <c r="A99" s="34"/>
      <c r="B99" s="35"/>
      <c r="C99" s="36"/>
      <c r="D99" s="201" t="s">
        <v>116</v>
      </c>
      <c r="E99" s="36"/>
      <c r="F99" s="202" t="s">
        <v>155</v>
      </c>
      <c r="G99" s="36"/>
      <c r="H99" s="36"/>
      <c r="I99" s="203"/>
      <c r="J99" s="36"/>
      <c r="K99" s="36"/>
      <c r="L99" s="40"/>
      <c r="M99" s="204"/>
      <c r="N99" s="205"/>
      <c r="O99" s="80"/>
      <c r="P99" s="80"/>
      <c r="Q99" s="80"/>
      <c r="R99" s="80"/>
      <c r="S99" s="80"/>
      <c r="T99" s="81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3" t="s">
        <v>116</v>
      </c>
      <c r="AU99" s="13" t="s">
        <v>81</v>
      </c>
    </row>
    <row r="100" s="2" customFormat="1" ht="16.5" customHeight="1">
      <c r="A100" s="34"/>
      <c r="B100" s="35"/>
      <c r="C100" s="188" t="s">
        <v>156</v>
      </c>
      <c r="D100" s="188" t="s">
        <v>109</v>
      </c>
      <c r="E100" s="189" t="s">
        <v>157</v>
      </c>
      <c r="F100" s="190" t="s">
        <v>158</v>
      </c>
      <c r="G100" s="191" t="s">
        <v>112</v>
      </c>
      <c r="H100" s="192">
        <v>1</v>
      </c>
      <c r="I100" s="193"/>
      <c r="J100" s="194">
        <f>ROUND(I100*H100,2)</f>
        <v>0</v>
      </c>
      <c r="K100" s="190" t="s">
        <v>113</v>
      </c>
      <c r="L100" s="40"/>
      <c r="M100" s="195" t="s">
        <v>19</v>
      </c>
      <c r="N100" s="196" t="s">
        <v>44</v>
      </c>
      <c r="O100" s="80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9" t="s">
        <v>114</v>
      </c>
      <c r="AT100" s="199" t="s">
        <v>109</v>
      </c>
      <c r="AU100" s="199" t="s">
        <v>81</v>
      </c>
      <c r="AY100" s="13" t="s">
        <v>108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3" t="s">
        <v>81</v>
      </c>
      <c r="BK100" s="200">
        <f>ROUND(I100*H100,2)</f>
        <v>0</v>
      </c>
      <c r="BL100" s="13" t="s">
        <v>114</v>
      </c>
      <c r="BM100" s="199" t="s">
        <v>159</v>
      </c>
    </row>
    <row r="101" s="2" customFormat="1">
      <c r="A101" s="34"/>
      <c r="B101" s="35"/>
      <c r="C101" s="36"/>
      <c r="D101" s="201" t="s">
        <v>116</v>
      </c>
      <c r="E101" s="36"/>
      <c r="F101" s="202" t="s">
        <v>160</v>
      </c>
      <c r="G101" s="36"/>
      <c r="H101" s="36"/>
      <c r="I101" s="203"/>
      <c r="J101" s="36"/>
      <c r="K101" s="36"/>
      <c r="L101" s="40"/>
      <c r="M101" s="204"/>
      <c r="N101" s="205"/>
      <c r="O101" s="80"/>
      <c r="P101" s="80"/>
      <c r="Q101" s="80"/>
      <c r="R101" s="80"/>
      <c r="S101" s="80"/>
      <c r="T101" s="81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3" t="s">
        <v>116</v>
      </c>
      <c r="AU101" s="13" t="s">
        <v>81</v>
      </c>
    </row>
    <row r="102" s="2" customFormat="1" ht="16.5" customHeight="1">
      <c r="A102" s="34"/>
      <c r="B102" s="35"/>
      <c r="C102" s="188" t="s">
        <v>161</v>
      </c>
      <c r="D102" s="188" t="s">
        <v>109</v>
      </c>
      <c r="E102" s="189" t="s">
        <v>162</v>
      </c>
      <c r="F102" s="190" t="s">
        <v>163</v>
      </c>
      <c r="G102" s="191" t="s">
        <v>112</v>
      </c>
      <c r="H102" s="192">
        <v>9</v>
      </c>
      <c r="I102" s="193"/>
      <c r="J102" s="194">
        <f>ROUND(I102*H102,2)</f>
        <v>0</v>
      </c>
      <c r="K102" s="190" t="s">
        <v>113</v>
      </c>
      <c r="L102" s="40"/>
      <c r="M102" s="195" t="s">
        <v>19</v>
      </c>
      <c r="N102" s="196" t="s">
        <v>44</v>
      </c>
      <c r="O102" s="80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9" t="s">
        <v>114</v>
      </c>
      <c r="AT102" s="199" t="s">
        <v>109</v>
      </c>
      <c r="AU102" s="199" t="s">
        <v>81</v>
      </c>
      <c r="AY102" s="13" t="s">
        <v>108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3" t="s">
        <v>81</v>
      </c>
      <c r="BK102" s="200">
        <f>ROUND(I102*H102,2)</f>
        <v>0</v>
      </c>
      <c r="BL102" s="13" t="s">
        <v>114</v>
      </c>
      <c r="BM102" s="199" t="s">
        <v>164</v>
      </c>
    </row>
    <row r="103" s="2" customFormat="1">
      <c r="A103" s="34"/>
      <c r="B103" s="35"/>
      <c r="C103" s="36"/>
      <c r="D103" s="201" t="s">
        <v>116</v>
      </c>
      <c r="E103" s="36"/>
      <c r="F103" s="202" t="s">
        <v>165</v>
      </c>
      <c r="G103" s="36"/>
      <c r="H103" s="36"/>
      <c r="I103" s="203"/>
      <c r="J103" s="36"/>
      <c r="K103" s="36"/>
      <c r="L103" s="40"/>
      <c r="M103" s="204"/>
      <c r="N103" s="205"/>
      <c r="O103" s="80"/>
      <c r="P103" s="80"/>
      <c r="Q103" s="80"/>
      <c r="R103" s="80"/>
      <c r="S103" s="80"/>
      <c r="T103" s="81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3" t="s">
        <v>116</v>
      </c>
      <c r="AU103" s="13" t="s">
        <v>81</v>
      </c>
    </row>
    <row r="104" s="2" customFormat="1" ht="16.5" customHeight="1">
      <c r="A104" s="34"/>
      <c r="B104" s="35"/>
      <c r="C104" s="188" t="s">
        <v>8</v>
      </c>
      <c r="D104" s="188" t="s">
        <v>109</v>
      </c>
      <c r="E104" s="189" t="s">
        <v>166</v>
      </c>
      <c r="F104" s="190" t="s">
        <v>167</v>
      </c>
      <c r="G104" s="191" t="s">
        <v>112</v>
      </c>
      <c r="H104" s="192">
        <v>964</v>
      </c>
      <c r="I104" s="193"/>
      <c r="J104" s="194">
        <f>ROUND(I104*H104,2)</f>
        <v>0</v>
      </c>
      <c r="K104" s="190" t="s">
        <v>113</v>
      </c>
      <c r="L104" s="40"/>
      <c r="M104" s="195" t="s">
        <v>19</v>
      </c>
      <c r="N104" s="196" t="s">
        <v>44</v>
      </c>
      <c r="O104" s="80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9" t="s">
        <v>114</v>
      </c>
      <c r="AT104" s="199" t="s">
        <v>109</v>
      </c>
      <c r="AU104" s="199" t="s">
        <v>81</v>
      </c>
      <c r="AY104" s="13" t="s">
        <v>108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3" t="s">
        <v>81</v>
      </c>
      <c r="BK104" s="200">
        <f>ROUND(I104*H104,2)</f>
        <v>0</v>
      </c>
      <c r="BL104" s="13" t="s">
        <v>114</v>
      </c>
      <c r="BM104" s="199" t="s">
        <v>168</v>
      </c>
    </row>
    <row r="105" s="2" customFormat="1">
      <c r="A105" s="34"/>
      <c r="B105" s="35"/>
      <c r="C105" s="36"/>
      <c r="D105" s="201" t="s">
        <v>116</v>
      </c>
      <c r="E105" s="36"/>
      <c r="F105" s="202" t="s">
        <v>169</v>
      </c>
      <c r="G105" s="36"/>
      <c r="H105" s="36"/>
      <c r="I105" s="203"/>
      <c r="J105" s="36"/>
      <c r="K105" s="36"/>
      <c r="L105" s="40"/>
      <c r="M105" s="204"/>
      <c r="N105" s="205"/>
      <c r="O105" s="80"/>
      <c r="P105" s="80"/>
      <c r="Q105" s="80"/>
      <c r="R105" s="80"/>
      <c r="S105" s="80"/>
      <c r="T105" s="81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3" t="s">
        <v>116</v>
      </c>
      <c r="AU105" s="13" t="s">
        <v>81</v>
      </c>
    </row>
    <row r="106" s="2" customFormat="1" ht="24.15" customHeight="1">
      <c r="A106" s="34"/>
      <c r="B106" s="35"/>
      <c r="C106" s="188" t="s">
        <v>170</v>
      </c>
      <c r="D106" s="188" t="s">
        <v>109</v>
      </c>
      <c r="E106" s="189" t="s">
        <v>171</v>
      </c>
      <c r="F106" s="190" t="s">
        <v>172</v>
      </c>
      <c r="G106" s="191" t="s">
        <v>112</v>
      </c>
      <c r="H106" s="192">
        <v>53</v>
      </c>
      <c r="I106" s="193"/>
      <c r="J106" s="194">
        <f>ROUND(I106*H106,2)</f>
        <v>0</v>
      </c>
      <c r="K106" s="190" t="s">
        <v>113</v>
      </c>
      <c r="L106" s="40"/>
      <c r="M106" s="195" t="s">
        <v>19</v>
      </c>
      <c r="N106" s="196" t="s">
        <v>44</v>
      </c>
      <c r="O106" s="80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9" t="s">
        <v>114</v>
      </c>
      <c r="AT106" s="199" t="s">
        <v>109</v>
      </c>
      <c r="AU106" s="199" t="s">
        <v>81</v>
      </c>
      <c r="AY106" s="13" t="s">
        <v>108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3" t="s">
        <v>81</v>
      </c>
      <c r="BK106" s="200">
        <f>ROUND(I106*H106,2)</f>
        <v>0</v>
      </c>
      <c r="BL106" s="13" t="s">
        <v>114</v>
      </c>
      <c r="BM106" s="199" t="s">
        <v>173</v>
      </c>
    </row>
    <row r="107" s="2" customFormat="1">
      <c r="A107" s="34"/>
      <c r="B107" s="35"/>
      <c r="C107" s="36"/>
      <c r="D107" s="201" t="s">
        <v>116</v>
      </c>
      <c r="E107" s="36"/>
      <c r="F107" s="202" t="s">
        <v>174</v>
      </c>
      <c r="G107" s="36"/>
      <c r="H107" s="36"/>
      <c r="I107" s="203"/>
      <c r="J107" s="36"/>
      <c r="K107" s="36"/>
      <c r="L107" s="40"/>
      <c r="M107" s="204"/>
      <c r="N107" s="205"/>
      <c r="O107" s="80"/>
      <c r="P107" s="80"/>
      <c r="Q107" s="80"/>
      <c r="R107" s="80"/>
      <c r="S107" s="80"/>
      <c r="T107" s="81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3" t="s">
        <v>116</v>
      </c>
      <c r="AU107" s="13" t="s">
        <v>81</v>
      </c>
    </row>
    <row r="108" s="2" customFormat="1" ht="16.5" customHeight="1">
      <c r="A108" s="34"/>
      <c r="B108" s="35"/>
      <c r="C108" s="188" t="s">
        <v>175</v>
      </c>
      <c r="D108" s="188" t="s">
        <v>109</v>
      </c>
      <c r="E108" s="189" t="s">
        <v>176</v>
      </c>
      <c r="F108" s="190" t="s">
        <v>177</v>
      </c>
      <c r="G108" s="191" t="s">
        <v>112</v>
      </c>
      <c r="H108" s="192">
        <v>7</v>
      </c>
      <c r="I108" s="193"/>
      <c r="J108" s="194">
        <f>ROUND(I108*H108,2)</f>
        <v>0</v>
      </c>
      <c r="K108" s="190" t="s">
        <v>113</v>
      </c>
      <c r="L108" s="40"/>
      <c r="M108" s="195" t="s">
        <v>19</v>
      </c>
      <c r="N108" s="196" t="s">
        <v>44</v>
      </c>
      <c r="O108" s="80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9" t="s">
        <v>114</v>
      </c>
      <c r="AT108" s="199" t="s">
        <v>109</v>
      </c>
      <c r="AU108" s="199" t="s">
        <v>81</v>
      </c>
      <c r="AY108" s="13" t="s">
        <v>108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3" t="s">
        <v>81</v>
      </c>
      <c r="BK108" s="200">
        <f>ROUND(I108*H108,2)</f>
        <v>0</v>
      </c>
      <c r="BL108" s="13" t="s">
        <v>114</v>
      </c>
      <c r="BM108" s="199" t="s">
        <v>178</v>
      </c>
    </row>
    <row r="109" s="2" customFormat="1">
      <c r="A109" s="34"/>
      <c r="B109" s="35"/>
      <c r="C109" s="36"/>
      <c r="D109" s="201" t="s">
        <v>116</v>
      </c>
      <c r="E109" s="36"/>
      <c r="F109" s="202" t="s">
        <v>179</v>
      </c>
      <c r="G109" s="36"/>
      <c r="H109" s="36"/>
      <c r="I109" s="203"/>
      <c r="J109" s="36"/>
      <c r="K109" s="36"/>
      <c r="L109" s="40"/>
      <c r="M109" s="204"/>
      <c r="N109" s="205"/>
      <c r="O109" s="80"/>
      <c r="P109" s="80"/>
      <c r="Q109" s="80"/>
      <c r="R109" s="80"/>
      <c r="S109" s="80"/>
      <c r="T109" s="81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3" t="s">
        <v>116</v>
      </c>
      <c r="AU109" s="13" t="s">
        <v>81</v>
      </c>
    </row>
    <row r="110" s="2" customFormat="1" ht="16.5" customHeight="1">
      <c r="A110" s="34"/>
      <c r="B110" s="35"/>
      <c r="C110" s="188" t="s">
        <v>180</v>
      </c>
      <c r="D110" s="188" t="s">
        <v>109</v>
      </c>
      <c r="E110" s="189" t="s">
        <v>181</v>
      </c>
      <c r="F110" s="190" t="s">
        <v>182</v>
      </c>
      <c r="G110" s="191" t="s">
        <v>112</v>
      </c>
      <c r="H110" s="192">
        <v>55</v>
      </c>
      <c r="I110" s="193"/>
      <c r="J110" s="194">
        <f>ROUND(I110*H110,2)</f>
        <v>0</v>
      </c>
      <c r="K110" s="190" t="s">
        <v>113</v>
      </c>
      <c r="L110" s="40"/>
      <c r="M110" s="195" t="s">
        <v>19</v>
      </c>
      <c r="N110" s="196" t="s">
        <v>44</v>
      </c>
      <c r="O110" s="80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9" t="s">
        <v>114</v>
      </c>
      <c r="AT110" s="199" t="s">
        <v>109</v>
      </c>
      <c r="AU110" s="199" t="s">
        <v>81</v>
      </c>
      <c r="AY110" s="13" t="s">
        <v>108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3" t="s">
        <v>81</v>
      </c>
      <c r="BK110" s="200">
        <f>ROUND(I110*H110,2)</f>
        <v>0</v>
      </c>
      <c r="BL110" s="13" t="s">
        <v>114</v>
      </c>
      <c r="BM110" s="199" t="s">
        <v>183</v>
      </c>
    </row>
    <row r="111" s="2" customFormat="1">
      <c r="A111" s="34"/>
      <c r="B111" s="35"/>
      <c r="C111" s="36"/>
      <c r="D111" s="201" t="s">
        <v>116</v>
      </c>
      <c r="E111" s="36"/>
      <c r="F111" s="202" t="s">
        <v>184</v>
      </c>
      <c r="G111" s="36"/>
      <c r="H111" s="36"/>
      <c r="I111" s="203"/>
      <c r="J111" s="36"/>
      <c r="K111" s="36"/>
      <c r="L111" s="40"/>
      <c r="M111" s="204"/>
      <c r="N111" s="205"/>
      <c r="O111" s="80"/>
      <c r="P111" s="80"/>
      <c r="Q111" s="80"/>
      <c r="R111" s="80"/>
      <c r="S111" s="80"/>
      <c r="T111" s="81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3" t="s">
        <v>116</v>
      </c>
      <c r="AU111" s="13" t="s">
        <v>81</v>
      </c>
    </row>
    <row r="112" s="2" customFormat="1" ht="16.5" customHeight="1">
      <c r="A112" s="34"/>
      <c r="B112" s="35"/>
      <c r="C112" s="188" t="s">
        <v>185</v>
      </c>
      <c r="D112" s="188" t="s">
        <v>109</v>
      </c>
      <c r="E112" s="189" t="s">
        <v>186</v>
      </c>
      <c r="F112" s="190" t="s">
        <v>187</v>
      </c>
      <c r="G112" s="191" t="s">
        <v>112</v>
      </c>
      <c r="H112" s="192">
        <v>1</v>
      </c>
      <c r="I112" s="193"/>
      <c r="J112" s="194">
        <f>ROUND(I112*H112,2)</f>
        <v>0</v>
      </c>
      <c r="K112" s="190" t="s">
        <v>113</v>
      </c>
      <c r="L112" s="40"/>
      <c r="M112" s="195" t="s">
        <v>19</v>
      </c>
      <c r="N112" s="196" t="s">
        <v>44</v>
      </c>
      <c r="O112" s="80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9" t="s">
        <v>114</v>
      </c>
      <c r="AT112" s="199" t="s">
        <v>109</v>
      </c>
      <c r="AU112" s="199" t="s">
        <v>81</v>
      </c>
      <c r="AY112" s="13" t="s">
        <v>108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3" t="s">
        <v>81</v>
      </c>
      <c r="BK112" s="200">
        <f>ROUND(I112*H112,2)</f>
        <v>0</v>
      </c>
      <c r="BL112" s="13" t="s">
        <v>114</v>
      </c>
      <c r="BM112" s="199" t="s">
        <v>188</v>
      </c>
    </row>
    <row r="113" s="2" customFormat="1">
      <c r="A113" s="34"/>
      <c r="B113" s="35"/>
      <c r="C113" s="36"/>
      <c r="D113" s="201" t="s">
        <v>116</v>
      </c>
      <c r="E113" s="36"/>
      <c r="F113" s="202" t="s">
        <v>189</v>
      </c>
      <c r="G113" s="36"/>
      <c r="H113" s="36"/>
      <c r="I113" s="203"/>
      <c r="J113" s="36"/>
      <c r="K113" s="36"/>
      <c r="L113" s="40"/>
      <c r="M113" s="204"/>
      <c r="N113" s="205"/>
      <c r="O113" s="80"/>
      <c r="P113" s="80"/>
      <c r="Q113" s="80"/>
      <c r="R113" s="80"/>
      <c r="S113" s="80"/>
      <c r="T113" s="81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116</v>
      </c>
      <c r="AU113" s="13" t="s">
        <v>81</v>
      </c>
    </row>
    <row r="114" s="2" customFormat="1" ht="16.5" customHeight="1">
      <c r="A114" s="34"/>
      <c r="B114" s="35"/>
      <c r="C114" s="188" t="s">
        <v>190</v>
      </c>
      <c r="D114" s="188" t="s">
        <v>109</v>
      </c>
      <c r="E114" s="189" t="s">
        <v>191</v>
      </c>
      <c r="F114" s="190" t="s">
        <v>192</v>
      </c>
      <c r="G114" s="191" t="s">
        <v>112</v>
      </c>
      <c r="H114" s="192">
        <v>4</v>
      </c>
      <c r="I114" s="193"/>
      <c r="J114" s="194">
        <f>ROUND(I114*H114,2)</f>
        <v>0</v>
      </c>
      <c r="K114" s="190" t="s">
        <v>113</v>
      </c>
      <c r="L114" s="40"/>
      <c r="M114" s="195" t="s">
        <v>19</v>
      </c>
      <c r="N114" s="196" t="s">
        <v>44</v>
      </c>
      <c r="O114" s="80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99" t="s">
        <v>114</v>
      </c>
      <c r="AT114" s="199" t="s">
        <v>109</v>
      </c>
      <c r="AU114" s="199" t="s">
        <v>81</v>
      </c>
      <c r="AY114" s="13" t="s">
        <v>108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3" t="s">
        <v>81</v>
      </c>
      <c r="BK114" s="200">
        <f>ROUND(I114*H114,2)</f>
        <v>0</v>
      </c>
      <c r="BL114" s="13" t="s">
        <v>114</v>
      </c>
      <c r="BM114" s="199" t="s">
        <v>193</v>
      </c>
    </row>
    <row r="115" s="2" customFormat="1">
      <c r="A115" s="34"/>
      <c r="B115" s="35"/>
      <c r="C115" s="36"/>
      <c r="D115" s="201" t="s">
        <v>116</v>
      </c>
      <c r="E115" s="36"/>
      <c r="F115" s="202" t="s">
        <v>194</v>
      </c>
      <c r="G115" s="36"/>
      <c r="H115" s="36"/>
      <c r="I115" s="203"/>
      <c r="J115" s="36"/>
      <c r="K115" s="36"/>
      <c r="L115" s="40"/>
      <c r="M115" s="204"/>
      <c r="N115" s="205"/>
      <c r="O115" s="80"/>
      <c r="P115" s="80"/>
      <c r="Q115" s="80"/>
      <c r="R115" s="80"/>
      <c r="S115" s="80"/>
      <c r="T115" s="81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3" t="s">
        <v>116</v>
      </c>
      <c r="AU115" s="13" t="s">
        <v>81</v>
      </c>
    </row>
    <row r="116" s="2" customFormat="1" ht="16.5" customHeight="1">
      <c r="A116" s="34"/>
      <c r="B116" s="35"/>
      <c r="C116" s="188" t="s">
        <v>195</v>
      </c>
      <c r="D116" s="188" t="s">
        <v>109</v>
      </c>
      <c r="E116" s="189" t="s">
        <v>196</v>
      </c>
      <c r="F116" s="190" t="s">
        <v>197</v>
      </c>
      <c r="G116" s="191" t="s">
        <v>112</v>
      </c>
      <c r="H116" s="192">
        <v>85</v>
      </c>
      <c r="I116" s="193"/>
      <c r="J116" s="194">
        <f>ROUND(I116*H116,2)</f>
        <v>0</v>
      </c>
      <c r="K116" s="190" t="s">
        <v>113</v>
      </c>
      <c r="L116" s="40"/>
      <c r="M116" s="195" t="s">
        <v>19</v>
      </c>
      <c r="N116" s="196" t="s">
        <v>44</v>
      </c>
      <c r="O116" s="80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9" t="s">
        <v>114</v>
      </c>
      <c r="AT116" s="199" t="s">
        <v>109</v>
      </c>
      <c r="AU116" s="199" t="s">
        <v>81</v>
      </c>
      <c r="AY116" s="13" t="s">
        <v>108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3" t="s">
        <v>81</v>
      </c>
      <c r="BK116" s="200">
        <f>ROUND(I116*H116,2)</f>
        <v>0</v>
      </c>
      <c r="BL116" s="13" t="s">
        <v>114</v>
      </c>
      <c r="BM116" s="199" t="s">
        <v>198</v>
      </c>
    </row>
    <row r="117" s="2" customFormat="1">
      <c r="A117" s="34"/>
      <c r="B117" s="35"/>
      <c r="C117" s="36"/>
      <c r="D117" s="201" t="s">
        <v>116</v>
      </c>
      <c r="E117" s="36"/>
      <c r="F117" s="202" t="s">
        <v>199</v>
      </c>
      <c r="G117" s="36"/>
      <c r="H117" s="36"/>
      <c r="I117" s="203"/>
      <c r="J117" s="36"/>
      <c r="K117" s="36"/>
      <c r="L117" s="40"/>
      <c r="M117" s="204"/>
      <c r="N117" s="205"/>
      <c r="O117" s="80"/>
      <c r="P117" s="80"/>
      <c r="Q117" s="80"/>
      <c r="R117" s="80"/>
      <c r="S117" s="80"/>
      <c r="T117" s="8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116</v>
      </c>
      <c r="AU117" s="13" t="s">
        <v>81</v>
      </c>
    </row>
    <row r="118" s="2" customFormat="1" ht="16.5" customHeight="1">
      <c r="A118" s="34"/>
      <c r="B118" s="35"/>
      <c r="C118" s="188" t="s">
        <v>200</v>
      </c>
      <c r="D118" s="188" t="s">
        <v>109</v>
      </c>
      <c r="E118" s="189" t="s">
        <v>201</v>
      </c>
      <c r="F118" s="190" t="s">
        <v>202</v>
      </c>
      <c r="G118" s="191" t="s">
        <v>112</v>
      </c>
      <c r="H118" s="192">
        <v>35</v>
      </c>
      <c r="I118" s="193"/>
      <c r="J118" s="194">
        <f>ROUND(I118*H118,2)</f>
        <v>0</v>
      </c>
      <c r="K118" s="190" t="s">
        <v>113</v>
      </c>
      <c r="L118" s="40"/>
      <c r="M118" s="195" t="s">
        <v>19</v>
      </c>
      <c r="N118" s="196" t="s">
        <v>44</v>
      </c>
      <c r="O118" s="80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9" t="s">
        <v>114</v>
      </c>
      <c r="AT118" s="199" t="s">
        <v>109</v>
      </c>
      <c r="AU118" s="199" t="s">
        <v>81</v>
      </c>
      <c r="AY118" s="13" t="s">
        <v>108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3" t="s">
        <v>81</v>
      </c>
      <c r="BK118" s="200">
        <f>ROUND(I118*H118,2)</f>
        <v>0</v>
      </c>
      <c r="BL118" s="13" t="s">
        <v>114</v>
      </c>
      <c r="BM118" s="199" t="s">
        <v>203</v>
      </c>
    </row>
    <row r="119" s="2" customFormat="1">
      <c r="A119" s="34"/>
      <c r="B119" s="35"/>
      <c r="C119" s="36"/>
      <c r="D119" s="201" t="s">
        <v>116</v>
      </c>
      <c r="E119" s="36"/>
      <c r="F119" s="202" t="s">
        <v>204</v>
      </c>
      <c r="G119" s="36"/>
      <c r="H119" s="36"/>
      <c r="I119" s="203"/>
      <c r="J119" s="36"/>
      <c r="K119" s="36"/>
      <c r="L119" s="40"/>
      <c r="M119" s="204"/>
      <c r="N119" s="205"/>
      <c r="O119" s="80"/>
      <c r="P119" s="80"/>
      <c r="Q119" s="80"/>
      <c r="R119" s="80"/>
      <c r="S119" s="80"/>
      <c r="T119" s="81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116</v>
      </c>
      <c r="AU119" s="13" t="s">
        <v>81</v>
      </c>
    </row>
    <row r="120" s="2" customFormat="1" ht="16.5" customHeight="1">
      <c r="A120" s="34"/>
      <c r="B120" s="35"/>
      <c r="C120" s="188" t="s">
        <v>205</v>
      </c>
      <c r="D120" s="188" t="s">
        <v>109</v>
      </c>
      <c r="E120" s="189" t="s">
        <v>206</v>
      </c>
      <c r="F120" s="190" t="s">
        <v>207</v>
      </c>
      <c r="G120" s="191" t="s">
        <v>112</v>
      </c>
      <c r="H120" s="192">
        <v>4</v>
      </c>
      <c r="I120" s="193"/>
      <c r="J120" s="194">
        <f>ROUND(I120*H120,2)</f>
        <v>0</v>
      </c>
      <c r="K120" s="190" t="s">
        <v>113</v>
      </c>
      <c r="L120" s="40"/>
      <c r="M120" s="195" t="s">
        <v>19</v>
      </c>
      <c r="N120" s="196" t="s">
        <v>44</v>
      </c>
      <c r="O120" s="80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9" t="s">
        <v>114</v>
      </c>
      <c r="AT120" s="199" t="s">
        <v>109</v>
      </c>
      <c r="AU120" s="199" t="s">
        <v>81</v>
      </c>
      <c r="AY120" s="13" t="s">
        <v>108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3" t="s">
        <v>81</v>
      </c>
      <c r="BK120" s="200">
        <f>ROUND(I120*H120,2)</f>
        <v>0</v>
      </c>
      <c r="BL120" s="13" t="s">
        <v>114</v>
      </c>
      <c r="BM120" s="199" t="s">
        <v>208</v>
      </c>
    </row>
    <row r="121" s="2" customFormat="1">
      <c r="A121" s="34"/>
      <c r="B121" s="35"/>
      <c r="C121" s="36"/>
      <c r="D121" s="201" t="s">
        <v>116</v>
      </c>
      <c r="E121" s="36"/>
      <c r="F121" s="202" t="s">
        <v>209</v>
      </c>
      <c r="G121" s="36"/>
      <c r="H121" s="36"/>
      <c r="I121" s="203"/>
      <c r="J121" s="36"/>
      <c r="K121" s="36"/>
      <c r="L121" s="40"/>
      <c r="M121" s="204"/>
      <c r="N121" s="205"/>
      <c r="O121" s="80"/>
      <c r="P121" s="80"/>
      <c r="Q121" s="80"/>
      <c r="R121" s="80"/>
      <c r="S121" s="80"/>
      <c r="T121" s="81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116</v>
      </c>
      <c r="AU121" s="13" t="s">
        <v>81</v>
      </c>
    </row>
    <row r="122" s="2" customFormat="1" ht="16.5" customHeight="1">
      <c r="A122" s="34"/>
      <c r="B122" s="35"/>
      <c r="C122" s="188" t="s">
        <v>7</v>
      </c>
      <c r="D122" s="188" t="s">
        <v>109</v>
      </c>
      <c r="E122" s="189" t="s">
        <v>210</v>
      </c>
      <c r="F122" s="190" t="s">
        <v>211</v>
      </c>
      <c r="G122" s="191" t="s">
        <v>112</v>
      </c>
      <c r="H122" s="192">
        <v>6</v>
      </c>
      <c r="I122" s="193"/>
      <c r="J122" s="194">
        <f>ROUND(I122*H122,2)</f>
        <v>0</v>
      </c>
      <c r="K122" s="190" t="s">
        <v>113</v>
      </c>
      <c r="L122" s="40"/>
      <c r="M122" s="195" t="s">
        <v>19</v>
      </c>
      <c r="N122" s="196" t="s">
        <v>44</v>
      </c>
      <c r="O122" s="80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114</v>
      </c>
      <c r="AT122" s="199" t="s">
        <v>109</v>
      </c>
      <c r="AU122" s="199" t="s">
        <v>81</v>
      </c>
      <c r="AY122" s="13" t="s">
        <v>108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3" t="s">
        <v>81</v>
      </c>
      <c r="BK122" s="200">
        <f>ROUND(I122*H122,2)</f>
        <v>0</v>
      </c>
      <c r="BL122" s="13" t="s">
        <v>114</v>
      </c>
      <c r="BM122" s="199" t="s">
        <v>212</v>
      </c>
    </row>
    <row r="123" s="2" customFormat="1">
      <c r="A123" s="34"/>
      <c r="B123" s="35"/>
      <c r="C123" s="36"/>
      <c r="D123" s="201" t="s">
        <v>116</v>
      </c>
      <c r="E123" s="36"/>
      <c r="F123" s="202" t="s">
        <v>213</v>
      </c>
      <c r="G123" s="36"/>
      <c r="H123" s="36"/>
      <c r="I123" s="203"/>
      <c r="J123" s="36"/>
      <c r="K123" s="36"/>
      <c r="L123" s="40"/>
      <c r="M123" s="204"/>
      <c r="N123" s="205"/>
      <c r="O123" s="80"/>
      <c r="P123" s="80"/>
      <c r="Q123" s="80"/>
      <c r="R123" s="80"/>
      <c r="S123" s="80"/>
      <c r="T123" s="81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116</v>
      </c>
      <c r="AU123" s="13" t="s">
        <v>81</v>
      </c>
    </row>
    <row r="124" s="2" customFormat="1" ht="16.5" customHeight="1">
      <c r="A124" s="34"/>
      <c r="B124" s="35"/>
      <c r="C124" s="188" t="s">
        <v>214</v>
      </c>
      <c r="D124" s="188" t="s">
        <v>109</v>
      </c>
      <c r="E124" s="189" t="s">
        <v>215</v>
      </c>
      <c r="F124" s="190" t="s">
        <v>216</v>
      </c>
      <c r="G124" s="191" t="s">
        <v>112</v>
      </c>
      <c r="H124" s="192">
        <v>10</v>
      </c>
      <c r="I124" s="193"/>
      <c r="J124" s="194">
        <f>ROUND(I124*H124,2)</f>
        <v>0</v>
      </c>
      <c r="K124" s="190" t="s">
        <v>113</v>
      </c>
      <c r="L124" s="40"/>
      <c r="M124" s="195" t="s">
        <v>19</v>
      </c>
      <c r="N124" s="196" t="s">
        <v>44</v>
      </c>
      <c r="O124" s="80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114</v>
      </c>
      <c r="AT124" s="199" t="s">
        <v>109</v>
      </c>
      <c r="AU124" s="199" t="s">
        <v>81</v>
      </c>
      <c r="AY124" s="13" t="s">
        <v>108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3" t="s">
        <v>81</v>
      </c>
      <c r="BK124" s="200">
        <f>ROUND(I124*H124,2)</f>
        <v>0</v>
      </c>
      <c r="BL124" s="13" t="s">
        <v>114</v>
      </c>
      <c r="BM124" s="199" t="s">
        <v>217</v>
      </c>
    </row>
    <row r="125" s="2" customFormat="1">
      <c r="A125" s="34"/>
      <c r="B125" s="35"/>
      <c r="C125" s="36"/>
      <c r="D125" s="201" t="s">
        <v>116</v>
      </c>
      <c r="E125" s="36"/>
      <c r="F125" s="202" t="s">
        <v>218</v>
      </c>
      <c r="G125" s="36"/>
      <c r="H125" s="36"/>
      <c r="I125" s="203"/>
      <c r="J125" s="36"/>
      <c r="K125" s="36"/>
      <c r="L125" s="40"/>
      <c r="M125" s="204"/>
      <c r="N125" s="205"/>
      <c r="O125" s="80"/>
      <c r="P125" s="80"/>
      <c r="Q125" s="80"/>
      <c r="R125" s="80"/>
      <c r="S125" s="80"/>
      <c r="T125" s="81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116</v>
      </c>
      <c r="AU125" s="13" t="s">
        <v>81</v>
      </c>
    </row>
    <row r="126" s="2" customFormat="1" ht="16.5" customHeight="1">
      <c r="A126" s="34"/>
      <c r="B126" s="35"/>
      <c r="C126" s="188" t="s">
        <v>219</v>
      </c>
      <c r="D126" s="188" t="s">
        <v>109</v>
      </c>
      <c r="E126" s="189" t="s">
        <v>220</v>
      </c>
      <c r="F126" s="190" t="s">
        <v>221</v>
      </c>
      <c r="G126" s="191" t="s">
        <v>112</v>
      </c>
      <c r="H126" s="192">
        <v>5</v>
      </c>
      <c r="I126" s="193"/>
      <c r="J126" s="194">
        <f>ROUND(I126*H126,2)</f>
        <v>0</v>
      </c>
      <c r="K126" s="190" t="s">
        <v>113</v>
      </c>
      <c r="L126" s="40"/>
      <c r="M126" s="195" t="s">
        <v>19</v>
      </c>
      <c r="N126" s="196" t="s">
        <v>44</v>
      </c>
      <c r="O126" s="80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114</v>
      </c>
      <c r="AT126" s="199" t="s">
        <v>109</v>
      </c>
      <c r="AU126" s="199" t="s">
        <v>81</v>
      </c>
      <c r="AY126" s="13" t="s">
        <v>108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3" t="s">
        <v>81</v>
      </c>
      <c r="BK126" s="200">
        <f>ROUND(I126*H126,2)</f>
        <v>0</v>
      </c>
      <c r="BL126" s="13" t="s">
        <v>114</v>
      </c>
      <c r="BM126" s="199" t="s">
        <v>222</v>
      </c>
    </row>
    <row r="127" s="2" customFormat="1">
      <c r="A127" s="34"/>
      <c r="B127" s="35"/>
      <c r="C127" s="36"/>
      <c r="D127" s="201" t="s">
        <v>116</v>
      </c>
      <c r="E127" s="36"/>
      <c r="F127" s="202" t="s">
        <v>223</v>
      </c>
      <c r="G127" s="36"/>
      <c r="H127" s="36"/>
      <c r="I127" s="203"/>
      <c r="J127" s="36"/>
      <c r="K127" s="36"/>
      <c r="L127" s="40"/>
      <c r="M127" s="204"/>
      <c r="N127" s="205"/>
      <c r="O127" s="80"/>
      <c r="P127" s="80"/>
      <c r="Q127" s="80"/>
      <c r="R127" s="80"/>
      <c r="S127" s="80"/>
      <c r="T127" s="81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116</v>
      </c>
      <c r="AU127" s="13" t="s">
        <v>81</v>
      </c>
    </row>
    <row r="128" s="2" customFormat="1" ht="16.5" customHeight="1">
      <c r="A128" s="34"/>
      <c r="B128" s="35"/>
      <c r="C128" s="188" t="s">
        <v>224</v>
      </c>
      <c r="D128" s="188" t="s">
        <v>109</v>
      </c>
      <c r="E128" s="189" t="s">
        <v>225</v>
      </c>
      <c r="F128" s="190" t="s">
        <v>226</v>
      </c>
      <c r="G128" s="191" t="s">
        <v>112</v>
      </c>
      <c r="H128" s="192">
        <v>1</v>
      </c>
      <c r="I128" s="193"/>
      <c r="J128" s="194">
        <f>ROUND(I128*H128,2)</f>
        <v>0</v>
      </c>
      <c r="K128" s="190" t="s">
        <v>113</v>
      </c>
      <c r="L128" s="40"/>
      <c r="M128" s="195" t="s">
        <v>19</v>
      </c>
      <c r="N128" s="196" t="s">
        <v>44</v>
      </c>
      <c r="O128" s="80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114</v>
      </c>
      <c r="AT128" s="199" t="s">
        <v>109</v>
      </c>
      <c r="AU128" s="199" t="s">
        <v>81</v>
      </c>
      <c r="AY128" s="13" t="s">
        <v>108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3" t="s">
        <v>81</v>
      </c>
      <c r="BK128" s="200">
        <f>ROUND(I128*H128,2)</f>
        <v>0</v>
      </c>
      <c r="BL128" s="13" t="s">
        <v>114</v>
      </c>
      <c r="BM128" s="199" t="s">
        <v>227</v>
      </c>
    </row>
    <row r="129" s="2" customFormat="1">
      <c r="A129" s="34"/>
      <c r="B129" s="35"/>
      <c r="C129" s="36"/>
      <c r="D129" s="201" t="s">
        <v>116</v>
      </c>
      <c r="E129" s="36"/>
      <c r="F129" s="202" t="s">
        <v>228</v>
      </c>
      <c r="G129" s="36"/>
      <c r="H129" s="36"/>
      <c r="I129" s="203"/>
      <c r="J129" s="36"/>
      <c r="K129" s="36"/>
      <c r="L129" s="40"/>
      <c r="M129" s="204"/>
      <c r="N129" s="205"/>
      <c r="O129" s="80"/>
      <c r="P129" s="80"/>
      <c r="Q129" s="80"/>
      <c r="R129" s="80"/>
      <c r="S129" s="80"/>
      <c r="T129" s="81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116</v>
      </c>
      <c r="AU129" s="13" t="s">
        <v>81</v>
      </c>
    </row>
    <row r="130" s="2" customFormat="1" ht="16.5" customHeight="1">
      <c r="A130" s="34"/>
      <c r="B130" s="35"/>
      <c r="C130" s="188" t="s">
        <v>229</v>
      </c>
      <c r="D130" s="188" t="s">
        <v>109</v>
      </c>
      <c r="E130" s="189" t="s">
        <v>230</v>
      </c>
      <c r="F130" s="190" t="s">
        <v>231</v>
      </c>
      <c r="G130" s="191" t="s">
        <v>112</v>
      </c>
      <c r="H130" s="192">
        <v>3</v>
      </c>
      <c r="I130" s="193"/>
      <c r="J130" s="194">
        <f>ROUND(I130*H130,2)</f>
        <v>0</v>
      </c>
      <c r="K130" s="190" t="s">
        <v>113</v>
      </c>
      <c r="L130" s="40"/>
      <c r="M130" s="195" t="s">
        <v>19</v>
      </c>
      <c r="N130" s="196" t="s">
        <v>44</v>
      </c>
      <c r="O130" s="80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114</v>
      </c>
      <c r="AT130" s="199" t="s">
        <v>109</v>
      </c>
      <c r="AU130" s="199" t="s">
        <v>81</v>
      </c>
      <c r="AY130" s="13" t="s">
        <v>108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3" t="s">
        <v>81</v>
      </c>
      <c r="BK130" s="200">
        <f>ROUND(I130*H130,2)</f>
        <v>0</v>
      </c>
      <c r="BL130" s="13" t="s">
        <v>114</v>
      </c>
      <c r="BM130" s="199" t="s">
        <v>232</v>
      </c>
    </row>
    <row r="131" s="2" customFormat="1">
      <c r="A131" s="34"/>
      <c r="B131" s="35"/>
      <c r="C131" s="36"/>
      <c r="D131" s="201" t="s">
        <v>116</v>
      </c>
      <c r="E131" s="36"/>
      <c r="F131" s="202" t="s">
        <v>233</v>
      </c>
      <c r="G131" s="36"/>
      <c r="H131" s="36"/>
      <c r="I131" s="203"/>
      <c r="J131" s="36"/>
      <c r="K131" s="36"/>
      <c r="L131" s="40"/>
      <c r="M131" s="204"/>
      <c r="N131" s="205"/>
      <c r="O131" s="80"/>
      <c r="P131" s="80"/>
      <c r="Q131" s="80"/>
      <c r="R131" s="80"/>
      <c r="S131" s="80"/>
      <c r="T131" s="81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116</v>
      </c>
      <c r="AU131" s="13" t="s">
        <v>81</v>
      </c>
    </row>
    <row r="132" s="2" customFormat="1" ht="16.5" customHeight="1">
      <c r="A132" s="34"/>
      <c r="B132" s="35"/>
      <c r="C132" s="188" t="s">
        <v>234</v>
      </c>
      <c r="D132" s="188" t="s">
        <v>109</v>
      </c>
      <c r="E132" s="189" t="s">
        <v>235</v>
      </c>
      <c r="F132" s="190" t="s">
        <v>236</v>
      </c>
      <c r="G132" s="191" t="s">
        <v>112</v>
      </c>
      <c r="H132" s="192">
        <v>216</v>
      </c>
      <c r="I132" s="193"/>
      <c r="J132" s="194">
        <f>ROUND(I132*H132,2)</f>
        <v>0</v>
      </c>
      <c r="K132" s="190" t="s">
        <v>113</v>
      </c>
      <c r="L132" s="40"/>
      <c r="M132" s="195" t="s">
        <v>19</v>
      </c>
      <c r="N132" s="196" t="s">
        <v>44</v>
      </c>
      <c r="O132" s="80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114</v>
      </c>
      <c r="AT132" s="199" t="s">
        <v>109</v>
      </c>
      <c r="AU132" s="199" t="s">
        <v>81</v>
      </c>
      <c r="AY132" s="13" t="s">
        <v>108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3" t="s">
        <v>81</v>
      </c>
      <c r="BK132" s="200">
        <f>ROUND(I132*H132,2)</f>
        <v>0</v>
      </c>
      <c r="BL132" s="13" t="s">
        <v>114</v>
      </c>
      <c r="BM132" s="199" t="s">
        <v>237</v>
      </c>
    </row>
    <row r="133" s="2" customFormat="1">
      <c r="A133" s="34"/>
      <c r="B133" s="35"/>
      <c r="C133" s="36"/>
      <c r="D133" s="201" t="s">
        <v>116</v>
      </c>
      <c r="E133" s="36"/>
      <c r="F133" s="202" t="s">
        <v>238</v>
      </c>
      <c r="G133" s="36"/>
      <c r="H133" s="36"/>
      <c r="I133" s="203"/>
      <c r="J133" s="36"/>
      <c r="K133" s="36"/>
      <c r="L133" s="40"/>
      <c r="M133" s="204"/>
      <c r="N133" s="205"/>
      <c r="O133" s="80"/>
      <c r="P133" s="80"/>
      <c r="Q133" s="80"/>
      <c r="R133" s="80"/>
      <c r="S133" s="80"/>
      <c r="T133" s="81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116</v>
      </c>
      <c r="AU133" s="13" t="s">
        <v>81</v>
      </c>
    </row>
    <row r="134" s="2" customFormat="1" ht="16.5" customHeight="1">
      <c r="A134" s="34"/>
      <c r="B134" s="35"/>
      <c r="C134" s="188" t="s">
        <v>239</v>
      </c>
      <c r="D134" s="188" t="s">
        <v>109</v>
      </c>
      <c r="E134" s="189" t="s">
        <v>240</v>
      </c>
      <c r="F134" s="190" t="s">
        <v>241</v>
      </c>
      <c r="G134" s="191" t="s">
        <v>112</v>
      </c>
      <c r="H134" s="192">
        <v>139</v>
      </c>
      <c r="I134" s="193"/>
      <c r="J134" s="194">
        <f>ROUND(I134*H134,2)</f>
        <v>0</v>
      </c>
      <c r="K134" s="190" t="s">
        <v>113</v>
      </c>
      <c r="L134" s="40"/>
      <c r="M134" s="195" t="s">
        <v>19</v>
      </c>
      <c r="N134" s="196" t="s">
        <v>44</v>
      </c>
      <c r="O134" s="80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114</v>
      </c>
      <c r="AT134" s="199" t="s">
        <v>109</v>
      </c>
      <c r="AU134" s="199" t="s">
        <v>81</v>
      </c>
      <c r="AY134" s="13" t="s">
        <v>108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3" t="s">
        <v>81</v>
      </c>
      <c r="BK134" s="200">
        <f>ROUND(I134*H134,2)</f>
        <v>0</v>
      </c>
      <c r="BL134" s="13" t="s">
        <v>114</v>
      </c>
      <c r="BM134" s="199" t="s">
        <v>242</v>
      </c>
    </row>
    <row r="135" s="2" customFormat="1">
      <c r="A135" s="34"/>
      <c r="B135" s="35"/>
      <c r="C135" s="36"/>
      <c r="D135" s="201" t="s">
        <v>116</v>
      </c>
      <c r="E135" s="36"/>
      <c r="F135" s="202" t="s">
        <v>243</v>
      </c>
      <c r="G135" s="36"/>
      <c r="H135" s="36"/>
      <c r="I135" s="203"/>
      <c r="J135" s="36"/>
      <c r="K135" s="36"/>
      <c r="L135" s="40"/>
      <c r="M135" s="204"/>
      <c r="N135" s="205"/>
      <c r="O135" s="80"/>
      <c r="P135" s="80"/>
      <c r="Q135" s="80"/>
      <c r="R135" s="80"/>
      <c r="S135" s="80"/>
      <c r="T135" s="81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116</v>
      </c>
      <c r="AU135" s="13" t="s">
        <v>81</v>
      </c>
    </row>
    <row r="136" s="2" customFormat="1" ht="16.5" customHeight="1">
      <c r="A136" s="34"/>
      <c r="B136" s="35"/>
      <c r="C136" s="188" t="s">
        <v>244</v>
      </c>
      <c r="D136" s="188" t="s">
        <v>109</v>
      </c>
      <c r="E136" s="189" t="s">
        <v>245</v>
      </c>
      <c r="F136" s="190" t="s">
        <v>246</v>
      </c>
      <c r="G136" s="191" t="s">
        <v>112</v>
      </c>
      <c r="H136" s="192">
        <v>5</v>
      </c>
      <c r="I136" s="193"/>
      <c r="J136" s="194">
        <f>ROUND(I136*H136,2)</f>
        <v>0</v>
      </c>
      <c r="K136" s="190" t="s">
        <v>113</v>
      </c>
      <c r="L136" s="40"/>
      <c r="M136" s="195" t="s">
        <v>19</v>
      </c>
      <c r="N136" s="196" t="s">
        <v>44</v>
      </c>
      <c r="O136" s="80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114</v>
      </c>
      <c r="AT136" s="199" t="s">
        <v>109</v>
      </c>
      <c r="AU136" s="199" t="s">
        <v>81</v>
      </c>
      <c r="AY136" s="13" t="s">
        <v>108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3" t="s">
        <v>81</v>
      </c>
      <c r="BK136" s="200">
        <f>ROUND(I136*H136,2)</f>
        <v>0</v>
      </c>
      <c r="BL136" s="13" t="s">
        <v>114</v>
      </c>
      <c r="BM136" s="199" t="s">
        <v>247</v>
      </c>
    </row>
    <row r="137" s="2" customFormat="1">
      <c r="A137" s="34"/>
      <c r="B137" s="35"/>
      <c r="C137" s="36"/>
      <c r="D137" s="201" t="s">
        <v>116</v>
      </c>
      <c r="E137" s="36"/>
      <c r="F137" s="202" t="s">
        <v>248</v>
      </c>
      <c r="G137" s="36"/>
      <c r="H137" s="36"/>
      <c r="I137" s="203"/>
      <c r="J137" s="36"/>
      <c r="K137" s="36"/>
      <c r="L137" s="40"/>
      <c r="M137" s="204"/>
      <c r="N137" s="205"/>
      <c r="O137" s="80"/>
      <c r="P137" s="80"/>
      <c r="Q137" s="80"/>
      <c r="R137" s="80"/>
      <c r="S137" s="80"/>
      <c r="T137" s="81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116</v>
      </c>
      <c r="AU137" s="13" t="s">
        <v>81</v>
      </c>
    </row>
    <row r="138" s="2" customFormat="1" ht="16.5" customHeight="1">
      <c r="A138" s="34"/>
      <c r="B138" s="35"/>
      <c r="C138" s="188" t="s">
        <v>249</v>
      </c>
      <c r="D138" s="188" t="s">
        <v>109</v>
      </c>
      <c r="E138" s="189" t="s">
        <v>250</v>
      </c>
      <c r="F138" s="190" t="s">
        <v>251</v>
      </c>
      <c r="G138" s="191" t="s">
        <v>112</v>
      </c>
      <c r="H138" s="192">
        <v>2</v>
      </c>
      <c r="I138" s="193"/>
      <c r="J138" s="194">
        <f>ROUND(I138*H138,2)</f>
        <v>0</v>
      </c>
      <c r="K138" s="190" t="s">
        <v>113</v>
      </c>
      <c r="L138" s="40"/>
      <c r="M138" s="195" t="s">
        <v>19</v>
      </c>
      <c r="N138" s="196" t="s">
        <v>44</v>
      </c>
      <c r="O138" s="80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114</v>
      </c>
      <c r="AT138" s="199" t="s">
        <v>109</v>
      </c>
      <c r="AU138" s="199" t="s">
        <v>81</v>
      </c>
      <c r="AY138" s="13" t="s">
        <v>108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3" t="s">
        <v>81</v>
      </c>
      <c r="BK138" s="200">
        <f>ROUND(I138*H138,2)</f>
        <v>0</v>
      </c>
      <c r="BL138" s="13" t="s">
        <v>114</v>
      </c>
      <c r="BM138" s="199" t="s">
        <v>252</v>
      </c>
    </row>
    <row r="139" s="2" customFormat="1">
      <c r="A139" s="34"/>
      <c r="B139" s="35"/>
      <c r="C139" s="36"/>
      <c r="D139" s="201" t="s">
        <v>116</v>
      </c>
      <c r="E139" s="36"/>
      <c r="F139" s="202" t="s">
        <v>253</v>
      </c>
      <c r="G139" s="36"/>
      <c r="H139" s="36"/>
      <c r="I139" s="203"/>
      <c r="J139" s="36"/>
      <c r="K139" s="36"/>
      <c r="L139" s="40"/>
      <c r="M139" s="204"/>
      <c r="N139" s="205"/>
      <c r="O139" s="80"/>
      <c r="P139" s="80"/>
      <c r="Q139" s="80"/>
      <c r="R139" s="80"/>
      <c r="S139" s="80"/>
      <c r="T139" s="81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116</v>
      </c>
      <c r="AU139" s="13" t="s">
        <v>81</v>
      </c>
    </row>
    <row r="140" s="2" customFormat="1" ht="16.5" customHeight="1">
      <c r="A140" s="34"/>
      <c r="B140" s="35"/>
      <c r="C140" s="188" t="s">
        <v>254</v>
      </c>
      <c r="D140" s="188" t="s">
        <v>109</v>
      </c>
      <c r="E140" s="189" t="s">
        <v>255</v>
      </c>
      <c r="F140" s="190" t="s">
        <v>256</v>
      </c>
      <c r="G140" s="191" t="s">
        <v>112</v>
      </c>
      <c r="H140" s="192">
        <v>10</v>
      </c>
      <c r="I140" s="193"/>
      <c r="J140" s="194">
        <f>ROUND(I140*H140,2)</f>
        <v>0</v>
      </c>
      <c r="K140" s="190" t="s">
        <v>113</v>
      </c>
      <c r="L140" s="40"/>
      <c r="M140" s="195" t="s">
        <v>19</v>
      </c>
      <c r="N140" s="196" t="s">
        <v>44</v>
      </c>
      <c r="O140" s="80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114</v>
      </c>
      <c r="AT140" s="199" t="s">
        <v>109</v>
      </c>
      <c r="AU140" s="199" t="s">
        <v>81</v>
      </c>
      <c r="AY140" s="13" t="s">
        <v>108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3" t="s">
        <v>81</v>
      </c>
      <c r="BK140" s="200">
        <f>ROUND(I140*H140,2)</f>
        <v>0</v>
      </c>
      <c r="BL140" s="13" t="s">
        <v>114</v>
      </c>
      <c r="BM140" s="199" t="s">
        <v>257</v>
      </c>
    </row>
    <row r="141" s="2" customFormat="1">
      <c r="A141" s="34"/>
      <c r="B141" s="35"/>
      <c r="C141" s="36"/>
      <c r="D141" s="201" t="s">
        <v>116</v>
      </c>
      <c r="E141" s="36"/>
      <c r="F141" s="202" t="s">
        <v>258</v>
      </c>
      <c r="G141" s="36"/>
      <c r="H141" s="36"/>
      <c r="I141" s="203"/>
      <c r="J141" s="36"/>
      <c r="K141" s="36"/>
      <c r="L141" s="40"/>
      <c r="M141" s="204"/>
      <c r="N141" s="205"/>
      <c r="O141" s="80"/>
      <c r="P141" s="80"/>
      <c r="Q141" s="80"/>
      <c r="R141" s="80"/>
      <c r="S141" s="80"/>
      <c r="T141" s="81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116</v>
      </c>
      <c r="AU141" s="13" t="s">
        <v>81</v>
      </c>
    </row>
    <row r="142" s="2" customFormat="1" ht="16.5" customHeight="1">
      <c r="A142" s="34"/>
      <c r="B142" s="35"/>
      <c r="C142" s="188" t="s">
        <v>259</v>
      </c>
      <c r="D142" s="188" t="s">
        <v>109</v>
      </c>
      <c r="E142" s="189" t="s">
        <v>260</v>
      </c>
      <c r="F142" s="190" t="s">
        <v>261</v>
      </c>
      <c r="G142" s="191" t="s">
        <v>112</v>
      </c>
      <c r="H142" s="192">
        <v>7</v>
      </c>
      <c r="I142" s="193"/>
      <c r="J142" s="194">
        <f>ROUND(I142*H142,2)</f>
        <v>0</v>
      </c>
      <c r="K142" s="190" t="s">
        <v>113</v>
      </c>
      <c r="L142" s="40"/>
      <c r="M142" s="195" t="s">
        <v>19</v>
      </c>
      <c r="N142" s="196" t="s">
        <v>44</v>
      </c>
      <c r="O142" s="80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114</v>
      </c>
      <c r="AT142" s="199" t="s">
        <v>109</v>
      </c>
      <c r="AU142" s="199" t="s">
        <v>81</v>
      </c>
      <c r="AY142" s="13" t="s">
        <v>108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3" t="s">
        <v>81</v>
      </c>
      <c r="BK142" s="200">
        <f>ROUND(I142*H142,2)</f>
        <v>0</v>
      </c>
      <c r="BL142" s="13" t="s">
        <v>114</v>
      </c>
      <c r="BM142" s="199" t="s">
        <v>262</v>
      </c>
    </row>
    <row r="143" s="2" customFormat="1">
      <c r="A143" s="34"/>
      <c r="B143" s="35"/>
      <c r="C143" s="36"/>
      <c r="D143" s="201" t="s">
        <v>116</v>
      </c>
      <c r="E143" s="36"/>
      <c r="F143" s="202" t="s">
        <v>263</v>
      </c>
      <c r="G143" s="36"/>
      <c r="H143" s="36"/>
      <c r="I143" s="203"/>
      <c r="J143" s="36"/>
      <c r="K143" s="36"/>
      <c r="L143" s="40"/>
      <c r="M143" s="204"/>
      <c r="N143" s="205"/>
      <c r="O143" s="80"/>
      <c r="P143" s="80"/>
      <c r="Q143" s="80"/>
      <c r="R143" s="80"/>
      <c r="S143" s="80"/>
      <c r="T143" s="81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116</v>
      </c>
      <c r="AU143" s="13" t="s">
        <v>81</v>
      </c>
    </row>
    <row r="144" s="2" customFormat="1" ht="16.5" customHeight="1">
      <c r="A144" s="34"/>
      <c r="B144" s="35"/>
      <c r="C144" s="188" t="s">
        <v>264</v>
      </c>
      <c r="D144" s="188" t="s">
        <v>109</v>
      </c>
      <c r="E144" s="189" t="s">
        <v>265</v>
      </c>
      <c r="F144" s="190" t="s">
        <v>266</v>
      </c>
      <c r="G144" s="191" t="s">
        <v>112</v>
      </c>
      <c r="H144" s="192">
        <v>208</v>
      </c>
      <c r="I144" s="193"/>
      <c r="J144" s="194">
        <f>ROUND(I144*H144,2)</f>
        <v>0</v>
      </c>
      <c r="K144" s="190" t="s">
        <v>113</v>
      </c>
      <c r="L144" s="40"/>
      <c r="M144" s="195" t="s">
        <v>19</v>
      </c>
      <c r="N144" s="196" t="s">
        <v>44</v>
      </c>
      <c r="O144" s="80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114</v>
      </c>
      <c r="AT144" s="199" t="s">
        <v>109</v>
      </c>
      <c r="AU144" s="199" t="s">
        <v>81</v>
      </c>
      <c r="AY144" s="13" t="s">
        <v>108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3" t="s">
        <v>81</v>
      </c>
      <c r="BK144" s="200">
        <f>ROUND(I144*H144,2)</f>
        <v>0</v>
      </c>
      <c r="BL144" s="13" t="s">
        <v>114</v>
      </c>
      <c r="BM144" s="199" t="s">
        <v>267</v>
      </c>
    </row>
    <row r="145" s="2" customFormat="1">
      <c r="A145" s="34"/>
      <c r="B145" s="35"/>
      <c r="C145" s="36"/>
      <c r="D145" s="201" t="s">
        <v>116</v>
      </c>
      <c r="E145" s="36"/>
      <c r="F145" s="202" t="s">
        <v>268</v>
      </c>
      <c r="G145" s="36"/>
      <c r="H145" s="36"/>
      <c r="I145" s="203"/>
      <c r="J145" s="36"/>
      <c r="K145" s="36"/>
      <c r="L145" s="40"/>
      <c r="M145" s="204"/>
      <c r="N145" s="205"/>
      <c r="O145" s="80"/>
      <c r="P145" s="80"/>
      <c r="Q145" s="80"/>
      <c r="R145" s="80"/>
      <c r="S145" s="80"/>
      <c r="T145" s="81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116</v>
      </c>
      <c r="AU145" s="13" t="s">
        <v>81</v>
      </c>
    </row>
    <row r="146" s="2" customFormat="1" ht="16.5" customHeight="1">
      <c r="A146" s="34"/>
      <c r="B146" s="35"/>
      <c r="C146" s="188" t="s">
        <v>269</v>
      </c>
      <c r="D146" s="188" t="s">
        <v>109</v>
      </c>
      <c r="E146" s="189" t="s">
        <v>270</v>
      </c>
      <c r="F146" s="190" t="s">
        <v>271</v>
      </c>
      <c r="G146" s="191" t="s">
        <v>112</v>
      </c>
      <c r="H146" s="192">
        <v>45</v>
      </c>
      <c r="I146" s="193"/>
      <c r="J146" s="194">
        <f>ROUND(I146*H146,2)</f>
        <v>0</v>
      </c>
      <c r="K146" s="190" t="s">
        <v>113</v>
      </c>
      <c r="L146" s="40"/>
      <c r="M146" s="195" t="s">
        <v>19</v>
      </c>
      <c r="N146" s="196" t="s">
        <v>44</v>
      </c>
      <c r="O146" s="80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114</v>
      </c>
      <c r="AT146" s="199" t="s">
        <v>109</v>
      </c>
      <c r="AU146" s="199" t="s">
        <v>81</v>
      </c>
      <c r="AY146" s="13" t="s">
        <v>108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3" t="s">
        <v>81</v>
      </c>
      <c r="BK146" s="200">
        <f>ROUND(I146*H146,2)</f>
        <v>0</v>
      </c>
      <c r="BL146" s="13" t="s">
        <v>114</v>
      </c>
      <c r="BM146" s="199" t="s">
        <v>272</v>
      </c>
    </row>
    <row r="147" s="2" customFormat="1">
      <c r="A147" s="34"/>
      <c r="B147" s="35"/>
      <c r="C147" s="36"/>
      <c r="D147" s="201" t="s">
        <v>116</v>
      </c>
      <c r="E147" s="36"/>
      <c r="F147" s="202" t="s">
        <v>273</v>
      </c>
      <c r="G147" s="36"/>
      <c r="H147" s="36"/>
      <c r="I147" s="203"/>
      <c r="J147" s="36"/>
      <c r="K147" s="36"/>
      <c r="L147" s="40"/>
      <c r="M147" s="204"/>
      <c r="N147" s="205"/>
      <c r="O147" s="80"/>
      <c r="P147" s="80"/>
      <c r="Q147" s="80"/>
      <c r="R147" s="80"/>
      <c r="S147" s="80"/>
      <c r="T147" s="81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116</v>
      </c>
      <c r="AU147" s="13" t="s">
        <v>81</v>
      </c>
    </row>
    <row r="148" s="2" customFormat="1" ht="16.5" customHeight="1">
      <c r="A148" s="34"/>
      <c r="B148" s="35"/>
      <c r="C148" s="188" t="s">
        <v>274</v>
      </c>
      <c r="D148" s="188" t="s">
        <v>109</v>
      </c>
      <c r="E148" s="189" t="s">
        <v>275</v>
      </c>
      <c r="F148" s="190" t="s">
        <v>276</v>
      </c>
      <c r="G148" s="191" t="s">
        <v>112</v>
      </c>
      <c r="H148" s="192">
        <v>77</v>
      </c>
      <c r="I148" s="193"/>
      <c r="J148" s="194">
        <f>ROUND(I148*H148,2)</f>
        <v>0</v>
      </c>
      <c r="K148" s="190" t="s">
        <v>113</v>
      </c>
      <c r="L148" s="40"/>
      <c r="M148" s="195" t="s">
        <v>19</v>
      </c>
      <c r="N148" s="196" t="s">
        <v>44</v>
      </c>
      <c r="O148" s="80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114</v>
      </c>
      <c r="AT148" s="199" t="s">
        <v>109</v>
      </c>
      <c r="AU148" s="199" t="s">
        <v>81</v>
      </c>
      <c r="AY148" s="13" t="s">
        <v>108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3" t="s">
        <v>81</v>
      </c>
      <c r="BK148" s="200">
        <f>ROUND(I148*H148,2)</f>
        <v>0</v>
      </c>
      <c r="BL148" s="13" t="s">
        <v>114</v>
      </c>
      <c r="BM148" s="199" t="s">
        <v>277</v>
      </c>
    </row>
    <row r="149" s="2" customFormat="1">
      <c r="A149" s="34"/>
      <c r="B149" s="35"/>
      <c r="C149" s="36"/>
      <c r="D149" s="201" t="s">
        <v>116</v>
      </c>
      <c r="E149" s="36"/>
      <c r="F149" s="202" t="s">
        <v>278</v>
      </c>
      <c r="G149" s="36"/>
      <c r="H149" s="36"/>
      <c r="I149" s="203"/>
      <c r="J149" s="36"/>
      <c r="K149" s="36"/>
      <c r="L149" s="40"/>
      <c r="M149" s="204"/>
      <c r="N149" s="205"/>
      <c r="O149" s="80"/>
      <c r="P149" s="80"/>
      <c r="Q149" s="80"/>
      <c r="R149" s="80"/>
      <c r="S149" s="80"/>
      <c r="T149" s="81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116</v>
      </c>
      <c r="AU149" s="13" t="s">
        <v>81</v>
      </c>
    </row>
    <row r="150" s="2" customFormat="1" ht="16.5" customHeight="1">
      <c r="A150" s="34"/>
      <c r="B150" s="35"/>
      <c r="C150" s="188" t="s">
        <v>279</v>
      </c>
      <c r="D150" s="188" t="s">
        <v>109</v>
      </c>
      <c r="E150" s="189" t="s">
        <v>280</v>
      </c>
      <c r="F150" s="190" t="s">
        <v>281</v>
      </c>
      <c r="G150" s="191" t="s">
        <v>112</v>
      </c>
      <c r="H150" s="192">
        <v>12</v>
      </c>
      <c r="I150" s="193"/>
      <c r="J150" s="194">
        <f>ROUND(I150*H150,2)</f>
        <v>0</v>
      </c>
      <c r="K150" s="190" t="s">
        <v>113</v>
      </c>
      <c r="L150" s="40"/>
      <c r="M150" s="195" t="s">
        <v>19</v>
      </c>
      <c r="N150" s="196" t="s">
        <v>44</v>
      </c>
      <c r="O150" s="80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114</v>
      </c>
      <c r="AT150" s="199" t="s">
        <v>109</v>
      </c>
      <c r="AU150" s="199" t="s">
        <v>81</v>
      </c>
      <c r="AY150" s="13" t="s">
        <v>108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3" t="s">
        <v>81</v>
      </c>
      <c r="BK150" s="200">
        <f>ROUND(I150*H150,2)</f>
        <v>0</v>
      </c>
      <c r="BL150" s="13" t="s">
        <v>114</v>
      </c>
      <c r="BM150" s="199" t="s">
        <v>282</v>
      </c>
    </row>
    <row r="151" s="2" customFormat="1">
      <c r="A151" s="34"/>
      <c r="B151" s="35"/>
      <c r="C151" s="36"/>
      <c r="D151" s="201" t="s">
        <v>116</v>
      </c>
      <c r="E151" s="36"/>
      <c r="F151" s="202" t="s">
        <v>283</v>
      </c>
      <c r="G151" s="36"/>
      <c r="H151" s="36"/>
      <c r="I151" s="203"/>
      <c r="J151" s="36"/>
      <c r="K151" s="36"/>
      <c r="L151" s="40"/>
      <c r="M151" s="204"/>
      <c r="N151" s="205"/>
      <c r="O151" s="80"/>
      <c r="P151" s="80"/>
      <c r="Q151" s="80"/>
      <c r="R151" s="80"/>
      <c r="S151" s="80"/>
      <c r="T151" s="81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116</v>
      </c>
      <c r="AU151" s="13" t="s">
        <v>81</v>
      </c>
    </row>
    <row r="152" s="2" customFormat="1" ht="16.5" customHeight="1">
      <c r="A152" s="34"/>
      <c r="B152" s="35"/>
      <c r="C152" s="188" t="s">
        <v>284</v>
      </c>
      <c r="D152" s="188" t="s">
        <v>109</v>
      </c>
      <c r="E152" s="189" t="s">
        <v>285</v>
      </c>
      <c r="F152" s="190" t="s">
        <v>286</v>
      </c>
      <c r="G152" s="191" t="s">
        <v>112</v>
      </c>
      <c r="H152" s="192">
        <v>1</v>
      </c>
      <c r="I152" s="193"/>
      <c r="J152" s="194">
        <f>ROUND(I152*H152,2)</f>
        <v>0</v>
      </c>
      <c r="K152" s="190" t="s">
        <v>113</v>
      </c>
      <c r="L152" s="40"/>
      <c r="M152" s="195" t="s">
        <v>19</v>
      </c>
      <c r="N152" s="196" t="s">
        <v>44</v>
      </c>
      <c r="O152" s="80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114</v>
      </c>
      <c r="AT152" s="199" t="s">
        <v>109</v>
      </c>
      <c r="AU152" s="199" t="s">
        <v>81</v>
      </c>
      <c r="AY152" s="13" t="s">
        <v>108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3" t="s">
        <v>81</v>
      </c>
      <c r="BK152" s="200">
        <f>ROUND(I152*H152,2)</f>
        <v>0</v>
      </c>
      <c r="BL152" s="13" t="s">
        <v>114</v>
      </c>
      <c r="BM152" s="199" t="s">
        <v>287</v>
      </c>
    </row>
    <row r="153" s="2" customFormat="1">
      <c r="A153" s="34"/>
      <c r="B153" s="35"/>
      <c r="C153" s="36"/>
      <c r="D153" s="201" t="s">
        <v>116</v>
      </c>
      <c r="E153" s="36"/>
      <c r="F153" s="202" t="s">
        <v>288</v>
      </c>
      <c r="G153" s="36"/>
      <c r="H153" s="36"/>
      <c r="I153" s="203"/>
      <c r="J153" s="36"/>
      <c r="K153" s="36"/>
      <c r="L153" s="40"/>
      <c r="M153" s="204"/>
      <c r="N153" s="205"/>
      <c r="O153" s="80"/>
      <c r="P153" s="80"/>
      <c r="Q153" s="80"/>
      <c r="R153" s="80"/>
      <c r="S153" s="80"/>
      <c r="T153" s="81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116</v>
      </c>
      <c r="AU153" s="13" t="s">
        <v>81</v>
      </c>
    </row>
    <row r="154" s="2" customFormat="1" ht="16.5" customHeight="1">
      <c r="A154" s="34"/>
      <c r="B154" s="35"/>
      <c r="C154" s="188" t="s">
        <v>289</v>
      </c>
      <c r="D154" s="188" t="s">
        <v>109</v>
      </c>
      <c r="E154" s="189" t="s">
        <v>290</v>
      </c>
      <c r="F154" s="190" t="s">
        <v>291</v>
      </c>
      <c r="G154" s="191" t="s">
        <v>112</v>
      </c>
      <c r="H154" s="192">
        <v>1</v>
      </c>
      <c r="I154" s="193"/>
      <c r="J154" s="194">
        <f>ROUND(I154*H154,2)</f>
        <v>0</v>
      </c>
      <c r="K154" s="190" t="s">
        <v>113</v>
      </c>
      <c r="L154" s="40"/>
      <c r="M154" s="195" t="s">
        <v>19</v>
      </c>
      <c r="N154" s="196" t="s">
        <v>44</v>
      </c>
      <c r="O154" s="80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114</v>
      </c>
      <c r="AT154" s="199" t="s">
        <v>109</v>
      </c>
      <c r="AU154" s="199" t="s">
        <v>81</v>
      </c>
      <c r="AY154" s="13" t="s">
        <v>108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3" t="s">
        <v>81</v>
      </c>
      <c r="BK154" s="200">
        <f>ROUND(I154*H154,2)</f>
        <v>0</v>
      </c>
      <c r="BL154" s="13" t="s">
        <v>114</v>
      </c>
      <c r="BM154" s="199" t="s">
        <v>292</v>
      </c>
    </row>
    <row r="155" s="2" customFormat="1">
      <c r="A155" s="34"/>
      <c r="B155" s="35"/>
      <c r="C155" s="36"/>
      <c r="D155" s="201" t="s">
        <v>116</v>
      </c>
      <c r="E155" s="36"/>
      <c r="F155" s="202" t="s">
        <v>293</v>
      </c>
      <c r="G155" s="36"/>
      <c r="H155" s="36"/>
      <c r="I155" s="203"/>
      <c r="J155" s="36"/>
      <c r="K155" s="36"/>
      <c r="L155" s="40"/>
      <c r="M155" s="204"/>
      <c r="N155" s="205"/>
      <c r="O155" s="80"/>
      <c r="P155" s="80"/>
      <c r="Q155" s="80"/>
      <c r="R155" s="80"/>
      <c r="S155" s="80"/>
      <c r="T155" s="81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116</v>
      </c>
      <c r="AU155" s="13" t="s">
        <v>81</v>
      </c>
    </row>
    <row r="156" s="2" customFormat="1" ht="16.5" customHeight="1">
      <c r="A156" s="34"/>
      <c r="B156" s="35"/>
      <c r="C156" s="188" t="s">
        <v>294</v>
      </c>
      <c r="D156" s="188" t="s">
        <v>109</v>
      </c>
      <c r="E156" s="189" t="s">
        <v>295</v>
      </c>
      <c r="F156" s="190" t="s">
        <v>296</v>
      </c>
      <c r="G156" s="191" t="s">
        <v>112</v>
      </c>
      <c r="H156" s="192">
        <v>25</v>
      </c>
      <c r="I156" s="193"/>
      <c r="J156" s="194">
        <f>ROUND(I156*H156,2)</f>
        <v>0</v>
      </c>
      <c r="K156" s="190" t="s">
        <v>113</v>
      </c>
      <c r="L156" s="40"/>
      <c r="M156" s="195" t="s">
        <v>19</v>
      </c>
      <c r="N156" s="196" t="s">
        <v>44</v>
      </c>
      <c r="O156" s="80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114</v>
      </c>
      <c r="AT156" s="199" t="s">
        <v>109</v>
      </c>
      <c r="AU156" s="199" t="s">
        <v>81</v>
      </c>
      <c r="AY156" s="13" t="s">
        <v>108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3" t="s">
        <v>81</v>
      </c>
      <c r="BK156" s="200">
        <f>ROUND(I156*H156,2)</f>
        <v>0</v>
      </c>
      <c r="BL156" s="13" t="s">
        <v>114</v>
      </c>
      <c r="BM156" s="199" t="s">
        <v>297</v>
      </c>
    </row>
    <row r="157" s="2" customFormat="1">
      <c r="A157" s="34"/>
      <c r="B157" s="35"/>
      <c r="C157" s="36"/>
      <c r="D157" s="201" t="s">
        <v>116</v>
      </c>
      <c r="E157" s="36"/>
      <c r="F157" s="202" t="s">
        <v>298</v>
      </c>
      <c r="G157" s="36"/>
      <c r="H157" s="36"/>
      <c r="I157" s="203"/>
      <c r="J157" s="36"/>
      <c r="K157" s="36"/>
      <c r="L157" s="40"/>
      <c r="M157" s="204"/>
      <c r="N157" s="205"/>
      <c r="O157" s="80"/>
      <c r="P157" s="80"/>
      <c r="Q157" s="80"/>
      <c r="R157" s="80"/>
      <c r="S157" s="80"/>
      <c r="T157" s="81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116</v>
      </c>
      <c r="AU157" s="13" t="s">
        <v>81</v>
      </c>
    </row>
    <row r="158" s="2" customFormat="1" ht="16.5" customHeight="1">
      <c r="A158" s="34"/>
      <c r="B158" s="35"/>
      <c r="C158" s="188" t="s">
        <v>299</v>
      </c>
      <c r="D158" s="188" t="s">
        <v>109</v>
      </c>
      <c r="E158" s="189" t="s">
        <v>300</v>
      </c>
      <c r="F158" s="190" t="s">
        <v>301</v>
      </c>
      <c r="G158" s="191" t="s">
        <v>112</v>
      </c>
      <c r="H158" s="192">
        <v>6</v>
      </c>
      <c r="I158" s="193"/>
      <c r="J158" s="194">
        <f>ROUND(I158*H158,2)</f>
        <v>0</v>
      </c>
      <c r="K158" s="190" t="s">
        <v>113</v>
      </c>
      <c r="L158" s="40"/>
      <c r="M158" s="195" t="s">
        <v>19</v>
      </c>
      <c r="N158" s="196" t="s">
        <v>44</v>
      </c>
      <c r="O158" s="80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114</v>
      </c>
      <c r="AT158" s="199" t="s">
        <v>109</v>
      </c>
      <c r="AU158" s="199" t="s">
        <v>81</v>
      </c>
      <c r="AY158" s="13" t="s">
        <v>108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3" t="s">
        <v>81</v>
      </c>
      <c r="BK158" s="200">
        <f>ROUND(I158*H158,2)</f>
        <v>0</v>
      </c>
      <c r="BL158" s="13" t="s">
        <v>114</v>
      </c>
      <c r="BM158" s="199" t="s">
        <v>302</v>
      </c>
    </row>
    <row r="159" s="2" customFormat="1">
      <c r="A159" s="34"/>
      <c r="B159" s="35"/>
      <c r="C159" s="36"/>
      <c r="D159" s="201" t="s">
        <v>116</v>
      </c>
      <c r="E159" s="36"/>
      <c r="F159" s="202" t="s">
        <v>303</v>
      </c>
      <c r="G159" s="36"/>
      <c r="H159" s="36"/>
      <c r="I159" s="203"/>
      <c r="J159" s="36"/>
      <c r="K159" s="36"/>
      <c r="L159" s="40"/>
      <c r="M159" s="204"/>
      <c r="N159" s="205"/>
      <c r="O159" s="80"/>
      <c r="P159" s="80"/>
      <c r="Q159" s="80"/>
      <c r="R159" s="80"/>
      <c r="S159" s="80"/>
      <c r="T159" s="81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116</v>
      </c>
      <c r="AU159" s="13" t="s">
        <v>81</v>
      </c>
    </row>
    <row r="160" s="2" customFormat="1" ht="16.5" customHeight="1">
      <c r="A160" s="34"/>
      <c r="B160" s="35"/>
      <c r="C160" s="188" t="s">
        <v>304</v>
      </c>
      <c r="D160" s="188" t="s">
        <v>109</v>
      </c>
      <c r="E160" s="189" t="s">
        <v>305</v>
      </c>
      <c r="F160" s="190" t="s">
        <v>306</v>
      </c>
      <c r="G160" s="191" t="s">
        <v>112</v>
      </c>
      <c r="H160" s="192">
        <v>4</v>
      </c>
      <c r="I160" s="193"/>
      <c r="J160" s="194">
        <f>ROUND(I160*H160,2)</f>
        <v>0</v>
      </c>
      <c r="K160" s="190" t="s">
        <v>113</v>
      </c>
      <c r="L160" s="40"/>
      <c r="M160" s="195" t="s">
        <v>19</v>
      </c>
      <c r="N160" s="196" t="s">
        <v>44</v>
      </c>
      <c r="O160" s="80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114</v>
      </c>
      <c r="AT160" s="199" t="s">
        <v>109</v>
      </c>
      <c r="AU160" s="199" t="s">
        <v>81</v>
      </c>
      <c r="AY160" s="13" t="s">
        <v>108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3" t="s">
        <v>81</v>
      </c>
      <c r="BK160" s="200">
        <f>ROUND(I160*H160,2)</f>
        <v>0</v>
      </c>
      <c r="BL160" s="13" t="s">
        <v>114</v>
      </c>
      <c r="BM160" s="199" t="s">
        <v>307</v>
      </c>
    </row>
    <row r="161" s="2" customFormat="1">
      <c r="A161" s="34"/>
      <c r="B161" s="35"/>
      <c r="C161" s="36"/>
      <c r="D161" s="201" t="s">
        <v>116</v>
      </c>
      <c r="E161" s="36"/>
      <c r="F161" s="202" t="s">
        <v>308</v>
      </c>
      <c r="G161" s="36"/>
      <c r="H161" s="36"/>
      <c r="I161" s="203"/>
      <c r="J161" s="36"/>
      <c r="K161" s="36"/>
      <c r="L161" s="40"/>
      <c r="M161" s="204"/>
      <c r="N161" s="205"/>
      <c r="O161" s="80"/>
      <c r="P161" s="80"/>
      <c r="Q161" s="80"/>
      <c r="R161" s="80"/>
      <c r="S161" s="80"/>
      <c r="T161" s="81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116</v>
      </c>
      <c r="AU161" s="13" t="s">
        <v>81</v>
      </c>
    </row>
    <row r="162" s="2" customFormat="1" ht="16.5" customHeight="1">
      <c r="A162" s="34"/>
      <c r="B162" s="35"/>
      <c r="C162" s="188" t="s">
        <v>309</v>
      </c>
      <c r="D162" s="188" t="s">
        <v>109</v>
      </c>
      <c r="E162" s="189" t="s">
        <v>310</v>
      </c>
      <c r="F162" s="190" t="s">
        <v>311</v>
      </c>
      <c r="G162" s="191" t="s">
        <v>112</v>
      </c>
      <c r="H162" s="192">
        <v>12</v>
      </c>
      <c r="I162" s="193"/>
      <c r="J162" s="194">
        <f>ROUND(I162*H162,2)</f>
        <v>0</v>
      </c>
      <c r="K162" s="190" t="s">
        <v>113</v>
      </c>
      <c r="L162" s="40"/>
      <c r="M162" s="195" t="s">
        <v>19</v>
      </c>
      <c r="N162" s="196" t="s">
        <v>44</v>
      </c>
      <c r="O162" s="80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9" t="s">
        <v>114</v>
      </c>
      <c r="AT162" s="199" t="s">
        <v>109</v>
      </c>
      <c r="AU162" s="199" t="s">
        <v>81</v>
      </c>
      <c r="AY162" s="13" t="s">
        <v>108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3" t="s">
        <v>81</v>
      </c>
      <c r="BK162" s="200">
        <f>ROUND(I162*H162,2)</f>
        <v>0</v>
      </c>
      <c r="BL162" s="13" t="s">
        <v>114</v>
      </c>
      <c r="BM162" s="199" t="s">
        <v>312</v>
      </c>
    </row>
    <row r="163" s="2" customFormat="1">
      <c r="A163" s="34"/>
      <c r="B163" s="35"/>
      <c r="C163" s="36"/>
      <c r="D163" s="201" t="s">
        <v>116</v>
      </c>
      <c r="E163" s="36"/>
      <c r="F163" s="202" t="s">
        <v>313</v>
      </c>
      <c r="G163" s="36"/>
      <c r="H163" s="36"/>
      <c r="I163" s="203"/>
      <c r="J163" s="36"/>
      <c r="K163" s="36"/>
      <c r="L163" s="40"/>
      <c r="M163" s="204"/>
      <c r="N163" s="205"/>
      <c r="O163" s="80"/>
      <c r="P163" s="80"/>
      <c r="Q163" s="80"/>
      <c r="R163" s="80"/>
      <c r="S163" s="80"/>
      <c r="T163" s="81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116</v>
      </c>
      <c r="AU163" s="13" t="s">
        <v>81</v>
      </c>
    </row>
    <row r="164" s="2" customFormat="1" ht="16.5" customHeight="1">
      <c r="A164" s="34"/>
      <c r="B164" s="35"/>
      <c r="C164" s="188" t="s">
        <v>314</v>
      </c>
      <c r="D164" s="188" t="s">
        <v>109</v>
      </c>
      <c r="E164" s="189" t="s">
        <v>315</v>
      </c>
      <c r="F164" s="190" t="s">
        <v>316</v>
      </c>
      <c r="G164" s="191" t="s">
        <v>112</v>
      </c>
      <c r="H164" s="192">
        <v>25</v>
      </c>
      <c r="I164" s="193"/>
      <c r="J164" s="194">
        <f>ROUND(I164*H164,2)</f>
        <v>0</v>
      </c>
      <c r="K164" s="190" t="s">
        <v>113</v>
      </c>
      <c r="L164" s="40"/>
      <c r="M164" s="195" t="s">
        <v>19</v>
      </c>
      <c r="N164" s="196" t="s">
        <v>44</v>
      </c>
      <c r="O164" s="80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114</v>
      </c>
      <c r="AT164" s="199" t="s">
        <v>109</v>
      </c>
      <c r="AU164" s="199" t="s">
        <v>81</v>
      </c>
      <c r="AY164" s="13" t="s">
        <v>108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3" t="s">
        <v>81</v>
      </c>
      <c r="BK164" s="200">
        <f>ROUND(I164*H164,2)</f>
        <v>0</v>
      </c>
      <c r="BL164" s="13" t="s">
        <v>114</v>
      </c>
      <c r="BM164" s="199" t="s">
        <v>317</v>
      </c>
    </row>
    <row r="165" s="2" customFormat="1">
      <c r="A165" s="34"/>
      <c r="B165" s="35"/>
      <c r="C165" s="36"/>
      <c r="D165" s="201" t="s">
        <v>116</v>
      </c>
      <c r="E165" s="36"/>
      <c r="F165" s="202" t="s">
        <v>318</v>
      </c>
      <c r="G165" s="36"/>
      <c r="H165" s="36"/>
      <c r="I165" s="203"/>
      <c r="J165" s="36"/>
      <c r="K165" s="36"/>
      <c r="L165" s="40"/>
      <c r="M165" s="204"/>
      <c r="N165" s="205"/>
      <c r="O165" s="80"/>
      <c r="P165" s="80"/>
      <c r="Q165" s="80"/>
      <c r="R165" s="80"/>
      <c r="S165" s="80"/>
      <c r="T165" s="81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116</v>
      </c>
      <c r="AU165" s="13" t="s">
        <v>81</v>
      </c>
    </row>
    <row r="166" s="2" customFormat="1" ht="16.5" customHeight="1">
      <c r="A166" s="34"/>
      <c r="B166" s="35"/>
      <c r="C166" s="188" t="s">
        <v>319</v>
      </c>
      <c r="D166" s="188" t="s">
        <v>109</v>
      </c>
      <c r="E166" s="189" t="s">
        <v>320</v>
      </c>
      <c r="F166" s="190" t="s">
        <v>321</v>
      </c>
      <c r="G166" s="191" t="s">
        <v>112</v>
      </c>
      <c r="H166" s="192">
        <v>26</v>
      </c>
      <c r="I166" s="193"/>
      <c r="J166" s="194">
        <f>ROUND(I166*H166,2)</f>
        <v>0</v>
      </c>
      <c r="K166" s="190" t="s">
        <v>113</v>
      </c>
      <c r="L166" s="40"/>
      <c r="M166" s="195" t="s">
        <v>19</v>
      </c>
      <c r="N166" s="196" t="s">
        <v>44</v>
      </c>
      <c r="O166" s="80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114</v>
      </c>
      <c r="AT166" s="199" t="s">
        <v>109</v>
      </c>
      <c r="AU166" s="199" t="s">
        <v>81</v>
      </c>
      <c r="AY166" s="13" t="s">
        <v>108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3" t="s">
        <v>81</v>
      </c>
      <c r="BK166" s="200">
        <f>ROUND(I166*H166,2)</f>
        <v>0</v>
      </c>
      <c r="BL166" s="13" t="s">
        <v>114</v>
      </c>
      <c r="BM166" s="199" t="s">
        <v>322</v>
      </c>
    </row>
    <row r="167" s="2" customFormat="1">
      <c r="A167" s="34"/>
      <c r="B167" s="35"/>
      <c r="C167" s="36"/>
      <c r="D167" s="201" t="s">
        <v>116</v>
      </c>
      <c r="E167" s="36"/>
      <c r="F167" s="202" t="s">
        <v>323</v>
      </c>
      <c r="G167" s="36"/>
      <c r="H167" s="36"/>
      <c r="I167" s="203"/>
      <c r="J167" s="36"/>
      <c r="K167" s="36"/>
      <c r="L167" s="40"/>
      <c r="M167" s="204"/>
      <c r="N167" s="205"/>
      <c r="O167" s="80"/>
      <c r="P167" s="80"/>
      <c r="Q167" s="80"/>
      <c r="R167" s="80"/>
      <c r="S167" s="80"/>
      <c r="T167" s="81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116</v>
      </c>
      <c r="AU167" s="13" t="s">
        <v>81</v>
      </c>
    </row>
    <row r="168" s="2" customFormat="1" ht="16.5" customHeight="1">
      <c r="A168" s="34"/>
      <c r="B168" s="35"/>
      <c r="C168" s="188" t="s">
        <v>324</v>
      </c>
      <c r="D168" s="188" t="s">
        <v>109</v>
      </c>
      <c r="E168" s="189" t="s">
        <v>325</v>
      </c>
      <c r="F168" s="190" t="s">
        <v>326</v>
      </c>
      <c r="G168" s="191" t="s">
        <v>112</v>
      </c>
      <c r="H168" s="192">
        <v>27</v>
      </c>
      <c r="I168" s="193"/>
      <c r="J168" s="194">
        <f>ROUND(I168*H168,2)</f>
        <v>0</v>
      </c>
      <c r="K168" s="190" t="s">
        <v>113</v>
      </c>
      <c r="L168" s="40"/>
      <c r="M168" s="195" t="s">
        <v>19</v>
      </c>
      <c r="N168" s="196" t="s">
        <v>44</v>
      </c>
      <c r="O168" s="80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114</v>
      </c>
      <c r="AT168" s="199" t="s">
        <v>109</v>
      </c>
      <c r="AU168" s="199" t="s">
        <v>81</v>
      </c>
      <c r="AY168" s="13" t="s">
        <v>108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3" t="s">
        <v>81</v>
      </c>
      <c r="BK168" s="200">
        <f>ROUND(I168*H168,2)</f>
        <v>0</v>
      </c>
      <c r="BL168" s="13" t="s">
        <v>114</v>
      </c>
      <c r="BM168" s="199" t="s">
        <v>327</v>
      </c>
    </row>
    <row r="169" s="2" customFormat="1">
      <c r="A169" s="34"/>
      <c r="B169" s="35"/>
      <c r="C169" s="36"/>
      <c r="D169" s="201" t="s">
        <v>116</v>
      </c>
      <c r="E169" s="36"/>
      <c r="F169" s="202" t="s">
        <v>328</v>
      </c>
      <c r="G169" s="36"/>
      <c r="H169" s="36"/>
      <c r="I169" s="203"/>
      <c r="J169" s="36"/>
      <c r="K169" s="36"/>
      <c r="L169" s="40"/>
      <c r="M169" s="204"/>
      <c r="N169" s="205"/>
      <c r="O169" s="80"/>
      <c r="P169" s="80"/>
      <c r="Q169" s="80"/>
      <c r="R169" s="80"/>
      <c r="S169" s="80"/>
      <c r="T169" s="81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116</v>
      </c>
      <c r="AU169" s="13" t="s">
        <v>81</v>
      </c>
    </row>
    <row r="170" s="2" customFormat="1" ht="16.5" customHeight="1">
      <c r="A170" s="34"/>
      <c r="B170" s="35"/>
      <c r="C170" s="188" t="s">
        <v>329</v>
      </c>
      <c r="D170" s="188" t="s">
        <v>109</v>
      </c>
      <c r="E170" s="189" t="s">
        <v>330</v>
      </c>
      <c r="F170" s="190" t="s">
        <v>331</v>
      </c>
      <c r="G170" s="191" t="s">
        <v>112</v>
      </c>
      <c r="H170" s="192">
        <v>30</v>
      </c>
      <c r="I170" s="193"/>
      <c r="J170" s="194">
        <f>ROUND(I170*H170,2)</f>
        <v>0</v>
      </c>
      <c r="K170" s="190" t="s">
        <v>113</v>
      </c>
      <c r="L170" s="40"/>
      <c r="M170" s="195" t="s">
        <v>19</v>
      </c>
      <c r="N170" s="196" t="s">
        <v>44</v>
      </c>
      <c r="O170" s="80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114</v>
      </c>
      <c r="AT170" s="199" t="s">
        <v>109</v>
      </c>
      <c r="AU170" s="199" t="s">
        <v>81</v>
      </c>
      <c r="AY170" s="13" t="s">
        <v>108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3" t="s">
        <v>81</v>
      </c>
      <c r="BK170" s="200">
        <f>ROUND(I170*H170,2)</f>
        <v>0</v>
      </c>
      <c r="BL170" s="13" t="s">
        <v>114</v>
      </c>
      <c r="BM170" s="199" t="s">
        <v>332</v>
      </c>
    </row>
    <row r="171" s="2" customFormat="1">
      <c r="A171" s="34"/>
      <c r="B171" s="35"/>
      <c r="C171" s="36"/>
      <c r="D171" s="201" t="s">
        <v>116</v>
      </c>
      <c r="E171" s="36"/>
      <c r="F171" s="202" t="s">
        <v>333</v>
      </c>
      <c r="G171" s="36"/>
      <c r="H171" s="36"/>
      <c r="I171" s="203"/>
      <c r="J171" s="36"/>
      <c r="K171" s="36"/>
      <c r="L171" s="40"/>
      <c r="M171" s="204"/>
      <c r="N171" s="205"/>
      <c r="O171" s="80"/>
      <c r="P171" s="80"/>
      <c r="Q171" s="80"/>
      <c r="R171" s="80"/>
      <c r="S171" s="80"/>
      <c r="T171" s="81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116</v>
      </c>
      <c r="AU171" s="13" t="s">
        <v>81</v>
      </c>
    </row>
    <row r="172" s="2" customFormat="1" ht="16.5" customHeight="1">
      <c r="A172" s="34"/>
      <c r="B172" s="35"/>
      <c r="C172" s="188" t="s">
        <v>334</v>
      </c>
      <c r="D172" s="188" t="s">
        <v>109</v>
      </c>
      <c r="E172" s="189" t="s">
        <v>335</v>
      </c>
      <c r="F172" s="190" t="s">
        <v>336</v>
      </c>
      <c r="G172" s="191" t="s">
        <v>112</v>
      </c>
      <c r="H172" s="192">
        <v>22</v>
      </c>
      <c r="I172" s="193"/>
      <c r="J172" s="194">
        <f>ROUND(I172*H172,2)</f>
        <v>0</v>
      </c>
      <c r="K172" s="190" t="s">
        <v>113</v>
      </c>
      <c r="L172" s="40"/>
      <c r="M172" s="195" t="s">
        <v>19</v>
      </c>
      <c r="N172" s="196" t="s">
        <v>44</v>
      </c>
      <c r="O172" s="80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9" t="s">
        <v>114</v>
      </c>
      <c r="AT172" s="199" t="s">
        <v>109</v>
      </c>
      <c r="AU172" s="199" t="s">
        <v>81</v>
      </c>
      <c r="AY172" s="13" t="s">
        <v>108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3" t="s">
        <v>81</v>
      </c>
      <c r="BK172" s="200">
        <f>ROUND(I172*H172,2)</f>
        <v>0</v>
      </c>
      <c r="BL172" s="13" t="s">
        <v>114</v>
      </c>
      <c r="BM172" s="199" t="s">
        <v>337</v>
      </c>
    </row>
    <row r="173" s="2" customFormat="1">
      <c r="A173" s="34"/>
      <c r="B173" s="35"/>
      <c r="C173" s="36"/>
      <c r="D173" s="201" t="s">
        <v>116</v>
      </c>
      <c r="E173" s="36"/>
      <c r="F173" s="202" t="s">
        <v>338</v>
      </c>
      <c r="G173" s="36"/>
      <c r="H173" s="36"/>
      <c r="I173" s="203"/>
      <c r="J173" s="36"/>
      <c r="K173" s="36"/>
      <c r="L173" s="40"/>
      <c r="M173" s="204"/>
      <c r="N173" s="205"/>
      <c r="O173" s="80"/>
      <c r="P173" s="80"/>
      <c r="Q173" s="80"/>
      <c r="R173" s="80"/>
      <c r="S173" s="80"/>
      <c r="T173" s="81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116</v>
      </c>
      <c r="AU173" s="13" t="s">
        <v>81</v>
      </c>
    </row>
    <row r="174" s="2" customFormat="1" ht="16.5" customHeight="1">
      <c r="A174" s="34"/>
      <c r="B174" s="35"/>
      <c r="C174" s="188" t="s">
        <v>339</v>
      </c>
      <c r="D174" s="188" t="s">
        <v>109</v>
      </c>
      <c r="E174" s="189" t="s">
        <v>340</v>
      </c>
      <c r="F174" s="190" t="s">
        <v>341</v>
      </c>
      <c r="G174" s="191" t="s">
        <v>112</v>
      </c>
      <c r="H174" s="192">
        <v>31</v>
      </c>
      <c r="I174" s="193"/>
      <c r="J174" s="194">
        <f>ROUND(I174*H174,2)</f>
        <v>0</v>
      </c>
      <c r="K174" s="190" t="s">
        <v>113</v>
      </c>
      <c r="L174" s="40"/>
      <c r="M174" s="195" t="s">
        <v>19</v>
      </c>
      <c r="N174" s="196" t="s">
        <v>44</v>
      </c>
      <c r="O174" s="80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114</v>
      </c>
      <c r="AT174" s="199" t="s">
        <v>109</v>
      </c>
      <c r="AU174" s="199" t="s">
        <v>81</v>
      </c>
      <c r="AY174" s="13" t="s">
        <v>108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3" t="s">
        <v>81</v>
      </c>
      <c r="BK174" s="200">
        <f>ROUND(I174*H174,2)</f>
        <v>0</v>
      </c>
      <c r="BL174" s="13" t="s">
        <v>114</v>
      </c>
      <c r="BM174" s="199" t="s">
        <v>342</v>
      </c>
    </row>
    <row r="175" s="2" customFormat="1">
      <c r="A175" s="34"/>
      <c r="B175" s="35"/>
      <c r="C175" s="36"/>
      <c r="D175" s="201" t="s">
        <v>116</v>
      </c>
      <c r="E175" s="36"/>
      <c r="F175" s="202" t="s">
        <v>343</v>
      </c>
      <c r="G175" s="36"/>
      <c r="H175" s="36"/>
      <c r="I175" s="203"/>
      <c r="J175" s="36"/>
      <c r="K175" s="36"/>
      <c r="L175" s="40"/>
      <c r="M175" s="204"/>
      <c r="N175" s="205"/>
      <c r="O175" s="80"/>
      <c r="P175" s="80"/>
      <c r="Q175" s="80"/>
      <c r="R175" s="80"/>
      <c r="S175" s="80"/>
      <c r="T175" s="81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116</v>
      </c>
      <c r="AU175" s="13" t="s">
        <v>81</v>
      </c>
    </row>
    <row r="176" s="2" customFormat="1" ht="16.5" customHeight="1">
      <c r="A176" s="34"/>
      <c r="B176" s="35"/>
      <c r="C176" s="188" t="s">
        <v>344</v>
      </c>
      <c r="D176" s="188" t="s">
        <v>109</v>
      </c>
      <c r="E176" s="189" t="s">
        <v>345</v>
      </c>
      <c r="F176" s="190" t="s">
        <v>346</v>
      </c>
      <c r="G176" s="191" t="s">
        <v>112</v>
      </c>
      <c r="H176" s="192">
        <v>1</v>
      </c>
      <c r="I176" s="193"/>
      <c r="J176" s="194">
        <f>ROUND(I176*H176,2)</f>
        <v>0</v>
      </c>
      <c r="K176" s="190" t="s">
        <v>113</v>
      </c>
      <c r="L176" s="40"/>
      <c r="M176" s="195" t="s">
        <v>19</v>
      </c>
      <c r="N176" s="196" t="s">
        <v>44</v>
      </c>
      <c r="O176" s="80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114</v>
      </c>
      <c r="AT176" s="199" t="s">
        <v>109</v>
      </c>
      <c r="AU176" s="199" t="s">
        <v>81</v>
      </c>
      <c r="AY176" s="13" t="s">
        <v>108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3" t="s">
        <v>81</v>
      </c>
      <c r="BK176" s="200">
        <f>ROUND(I176*H176,2)</f>
        <v>0</v>
      </c>
      <c r="BL176" s="13" t="s">
        <v>114</v>
      </c>
      <c r="BM176" s="199" t="s">
        <v>347</v>
      </c>
    </row>
    <row r="177" s="2" customFormat="1">
      <c r="A177" s="34"/>
      <c r="B177" s="35"/>
      <c r="C177" s="36"/>
      <c r="D177" s="201" t="s">
        <v>116</v>
      </c>
      <c r="E177" s="36"/>
      <c r="F177" s="202" t="s">
        <v>348</v>
      </c>
      <c r="G177" s="36"/>
      <c r="H177" s="36"/>
      <c r="I177" s="203"/>
      <c r="J177" s="36"/>
      <c r="K177" s="36"/>
      <c r="L177" s="40"/>
      <c r="M177" s="204"/>
      <c r="N177" s="205"/>
      <c r="O177" s="80"/>
      <c r="P177" s="80"/>
      <c r="Q177" s="80"/>
      <c r="R177" s="80"/>
      <c r="S177" s="80"/>
      <c r="T177" s="81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116</v>
      </c>
      <c r="AU177" s="13" t="s">
        <v>81</v>
      </c>
    </row>
    <row r="178" s="2" customFormat="1" ht="16.5" customHeight="1">
      <c r="A178" s="34"/>
      <c r="B178" s="35"/>
      <c r="C178" s="188" t="s">
        <v>349</v>
      </c>
      <c r="D178" s="188" t="s">
        <v>109</v>
      </c>
      <c r="E178" s="189" t="s">
        <v>350</v>
      </c>
      <c r="F178" s="190" t="s">
        <v>351</v>
      </c>
      <c r="G178" s="191" t="s">
        <v>112</v>
      </c>
      <c r="H178" s="192">
        <v>38</v>
      </c>
      <c r="I178" s="193"/>
      <c r="J178" s="194">
        <f>ROUND(I178*H178,2)</f>
        <v>0</v>
      </c>
      <c r="K178" s="190" t="s">
        <v>113</v>
      </c>
      <c r="L178" s="40"/>
      <c r="M178" s="195" t="s">
        <v>19</v>
      </c>
      <c r="N178" s="196" t="s">
        <v>44</v>
      </c>
      <c r="O178" s="80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114</v>
      </c>
      <c r="AT178" s="199" t="s">
        <v>109</v>
      </c>
      <c r="AU178" s="199" t="s">
        <v>81</v>
      </c>
      <c r="AY178" s="13" t="s">
        <v>108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3" t="s">
        <v>81</v>
      </c>
      <c r="BK178" s="200">
        <f>ROUND(I178*H178,2)</f>
        <v>0</v>
      </c>
      <c r="BL178" s="13" t="s">
        <v>114</v>
      </c>
      <c r="BM178" s="199" t="s">
        <v>352</v>
      </c>
    </row>
    <row r="179" s="2" customFormat="1">
      <c r="A179" s="34"/>
      <c r="B179" s="35"/>
      <c r="C179" s="36"/>
      <c r="D179" s="201" t="s">
        <v>116</v>
      </c>
      <c r="E179" s="36"/>
      <c r="F179" s="202" t="s">
        <v>353</v>
      </c>
      <c r="G179" s="36"/>
      <c r="H179" s="36"/>
      <c r="I179" s="203"/>
      <c r="J179" s="36"/>
      <c r="K179" s="36"/>
      <c r="L179" s="40"/>
      <c r="M179" s="204"/>
      <c r="N179" s="205"/>
      <c r="O179" s="80"/>
      <c r="P179" s="80"/>
      <c r="Q179" s="80"/>
      <c r="R179" s="80"/>
      <c r="S179" s="80"/>
      <c r="T179" s="81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116</v>
      </c>
      <c r="AU179" s="13" t="s">
        <v>81</v>
      </c>
    </row>
    <row r="180" s="2" customFormat="1" ht="16.5" customHeight="1">
      <c r="A180" s="34"/>
      <c r="B180" s="35"/>
      <c r="C180" s="188" t="s">
        <v>354</v>
      </c>
      <c r="D180" s="188" t="s">
        <v>109</v>
      </c>
      <c r="E180" s="189" t="s">
        <v>355</v>
      </c>
      <c r="F180" s="190" t="s">
        <v>356</v>
      </c>
      <c r="G180" s="191" t="s">
        <v>112</v>
      </c>
      <c r="H180" s="192">
        <v>145</v>
      </c>
      <c r="I180" s="193"/>
      <c r="J180" s="194">
        <f>ROUND(I180*H180,2)</f>
        <v>0</v>
      </c>
      <c r="K180" s="190" t="s">
        <v>113</v>
      </c>
      <c r="L180" s="40"/>
      <c r="M180" s="195" t="s">
        <v>19</v>
      </c>
      <c r="N180" s="196" t="s">
        <v>44</v>
      </c>
      <c r="O180" s="80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114</v>
      </c>
      <c r="AT180" s="199" t="s">
        <v>109</v>
      </c>
      <c r="AU180" s="199" t="s">
        <v>81</v>
      </c>
      <c r="AY180" s="13" t="s">
        <v>108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3" t="s">
        <v>81</v>
      </c>
      <c r="BK180" s="200">
        <f>ROUND(I180*H180,2)</f>
        <v>0</v>
      </c>
      <c r="BL180" s="13" t="s">
        <v>114</v>
      </c>
      <c r="BM180" s="199" t="s">
        <v>357</v>
      </c>
    </row>
    <row r="181" s="2" customFormat="1">
      <c r="A181" s="34"/>
      <c r="B181" s="35"/>
      <c r="C181" s="36"/>
      <c r="D181" s="201" t="s">
        <v>116</v>
      </c>
      <c r="E181" s="36"/>
      <c r="F181" s="202" t="s">
        <v>358</v>
      </c>
      <c r="G181" s="36"/>
      <c r="H181" s="36"/>
      <c r="I181" s="203"/>
      <c r="J181" s="36"/>
      <c r="K181" s="36"/>
      <c r="L181" s="40"/>
      <c r="M181" s="204"/>
      <c r="N181" s="205"/>
      <c r="O181" s="80"/>
      <c r="P181" s="80"/>
      <c r="Q181" s="80"/>
      <c r="R181" s="80"/>
      <c r="S181" s="80"/>
      <c r="T181" s="81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116</v>
      </c>
      <c r="AU181" s="13" t="s">
        <v>81</v>
      </c>
    </row>
    <row r="182" s="2" customFormat="1" ht="16.5" customHeight="1">
      <c r="A182" s="34"/>
      <c r="B182" s="35"/>
      <c r="C182" s="188" t="s">
        <v>359</v>
      </c>
      <c r="D182" s="188" t="s">
        <v>109</v>
      </c>
      <c r="E182" s="189" t="s">
        <v>360</v>
      </c>
      <c r="F182" s="190" t="s">
        <v>361</v>
      </c>
      <c r="G182" s="191" t="s">
        <v>112</v>
      </c>
      <c r="H182" s="192">
        <v>2</v>
      </c>
      <c r="I182" s="193"/>
      <c r="J182" s="194">
        <f>ROUND(I182*H182,2)</f>
        <v>0</v>
      </c>
      <c r="K182" s="190" t="s">
        <v>113</v>
      </c>
      <c r="L182" s="40"/>
      <c r="M182" s="195" t="s">
        <v>19</v>
      </c>
      <c r="N182" s="196" t="s">
        <v>44</v>
      </c>
      <c r="O182" s="80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9" t="s">
        <v>114</v>
      </c>
      <c r="AT182" s="199" t="s">
        <v>109</v>
      </c>
      <c r="AU182" s="199" t="s">
        <v>81</v>
      </c>
      <c r="AY182" s="13" t="s">
        <v>108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3" t="s">
        <v>81</v>
      </c>
      <c r="BK182" s="200">
        <f>ROUND(I182*H182,2)</f>
        <v>0</v>
      </c>
      <c r="BL182" s="13" t="s">
        <v>114</v>
      </c>
      <c r="BM182" s="199" t="s">
        <v>362</v>
      </c>
    </row>
    <row r="183" s="2" customFormat="1">
      <c r="A183" s="34"/>
      <c r="B183" s="35"/>
      <c r="C183" s="36"/>
      <c r="D183" s="201" t="s">
        <v>116</v>
      </c>
      <c r="E183" s="36"/>
      <c r="F183" s="202" t="s">
        <v>363</v>
      </c>
      <c r="G183" s="36"/>
      <c r="H183" s="36"/>
      <c r="I183" s="203"/>
      <c r="J183" s="36"/>
      <c r="K183" s="36"/>
      <c r="L183" s="40"/>
      <c r="M183" s="204"/>
      <c r="N183" s="205"/>
      <c r="O183" s="80"/>
      <c r="P183" s="80"/>
      <c r="Q183" s="80"/>
      <c r="R183" s="80"/>
      <c r="S183" s="80"/>
      <c r="T183" s="81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116</v>
      </c>
      <c r="AU183" s="13" t="s">
        <v>81</v>
      </c>
    </row>
    <row r="184" s="2" customFormat="1" ht="16.5" customHeight="1">
      <c r="A184" s="34"/>
      <c r="B184" s="35"/>
      <c r="C184" s="188" t="s">
        <v>364</v>
      </c>
      <c r="D184" s="188" t="s">
        <v>109</v>
      </c>
      <c r="E184" s="189" t="s">
        <v>365</v>
      </c>
      <c r="F184" s="190" t="s">
        <v>366</v>
      </c>
      <c r="G184" s="191" t="s">
        <v>112</v>
      </c>
      <c r="H184" s="192">
        <v>13</v>
      </c>
      <c r="I184" s="193"/>
      <c r="J184" s="194">
        <f>ROUND(I184*H184,2)</f>
        <v>0</v>
      </c>
      <c r="K184" s="190" t="s">
        <v>113</v>
      </c>
      <c r="L184" s="40"/>
      <c r="M184" s="195" t="s">
        <v>19</v>
      </c>
      <c r="N184" s="196" t="s">
        <v>44</v>
      </c>
      <c r="O184" s="80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9" t="s">
        <v>114</v>
      </c>
      <c r="AT184" s="199" t="s">
        <v>109</v>
      </c>
      <c r="AU184" s="199" t="s">
        <v>81</v>
      </c>
      <c r="AY184" s="13" t="s">
        <v>108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3" t="s">
        <v>81</v>
      </c>
      <c r="BK184" s="200">
        <f>ROUND(I184*H184,2)</f>
        <v>0</v>
      </c>
      <c r="BL184" s="13" t="s">
        <v>114</v>
      </c>
      <c r="BM184" s="199" t="s">
        <v>367</v>
      </c>
    </row>
    <row r="185" s="2" customFormat="1">
      <c r="A185" s="34"/>
      <c r="B185" s="35"/>
      <c r="C185" s="36"/>
      <c r="D185" s="201" t="s">
        <v>116</v>
      </c>
      <c r="E185" s="36"/>
      <c r="F185" s="202" t="s">
        <v>368</v>
      </c>
      <c r="G185" s="36"/>
      <c r="H185" s="36"/>
      <c r="I185" s="203"/>
      <c r="J185" s="36"/>
      <c r="K185" s="36"/>
      <c r="L185" s="40"/>
      <c r="M185" s="204"/>
      <c r="N185" s="205"/>
      <c r="O185" s="80"/>
      <c r="P185" s="80"/>
      <c r="Q185" s="80"/>
      <c r="R185" s="80"/>
      <c r="S185" s="80"/>
      <c r="T185" s="81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116</v>
      </c>
      <c r="AU185" s="13" t="s">
        <v>81</v>
      </c>
    </row>
    <row r="186" s="2" customFormat="1" ht="16.5" customHeight="1">
      <c r="A186" s="34"/>
      <c r="B186" s="35"/>
      <c r="C186" s="188" t="s">
        <v>369</v>
      </c>
      <c r="D186" s="188" t="s">
        <v>109</v>
      </c>
      <c r="E186" s="189" t="s">
        <v>370</v>
      </c>
      <c r="F186" s="190" t="s">
        <v>371</v>
      </c>
      <c r="G186" s="191" t="s">
        <v>112</v>
      </c>
      <c r="H186" s="192">
        <v>13</v>
      </c>
      <c r="I186" s="193"/>
      <c r="J186" s="194">
        <f>ROUND(I186*H186,2)</f>
        <v>0</v>
      </c>
      <c r="K186" s="190" t="s">
        <v>113</v>
      </c>
      <c r="L186" s="40"/>
      <c r="M186" s="195" t="s">
        <v>19</v>
      </c>
      <c r="N186" s="196" t="s">
        <v>44</v>
      </c>
      <c r="O186" s="80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114</v>
      </c>
      <c r="AT186" s="199" t="s">
        <v>109</v>
      </c>
      <c r="AU186" s="199" t="s">
        <v>81</v>
      </c>
      <c r="AY186" s="13" t="s">
        <v>108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3" t="s">
        <v>81</v>
      </c>
      <c r="BK186" s="200">
        <f>ROUND(I186*H186,2)</f>
        <v>0</v>
      </c>
      <c r="BL186" s="13" t="s">
        <v>114</v>
      </c>
      <c r="BM186" s="199" t="s">
        <v>372</v>
      </c>
    </row>
    <row r="187" s="2" customFormat="1">
      <c r="A187" s="34"/>
      <c r="B187" s="35"/>
      <c r="C187" s="36"/>
      <c r="D187" s="201" t="s">
        <v>116</v>
      </c>
      <c r="E187" s="36"/>
      <c r="F187" s="202" t="s">
        <v>373</v>
      </c>
      <c r="G187" s="36"/>
      <c r="H187" s="36"/>
      <c r="I187" s="203"/>
      <c r="J187" s="36"/>
      <c r="K187" s="36"/>
      <c r="L187" s="40"/>
      <c r="M187" s="204"/>
      <c r="N187" s="205"/>
      <c r="O187" s="80"/>
      <c r="P187" s="80"/>
      <c r="Q187" s="80"/>
      <c r="R187" s="80"/>
      <c r="S187" s="80"/>
      <c r="T187" s="81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116</v>
      </c>
      <c r="AU187" s="13" t="s">
        <v>81</v>
      </c>
    </row>
    <row r="188" s="2" customFormat="1" ht="16.5" customHeight="1">
      <c r="A188" s="34"/>
      <c r="B188" s="35"/>
      <c r="C188" s="188" t="s">
        <v>374</v>
      </c>
      <c r="D188" s="188" t="s">
        <v>109</v>
      </c>
      <c r="E188" s="189" t="s">
        <v>375</v>
      </c>
      <c r="F188" s="190" t="s">
        <v>376</v>
      </c>
      <c r="G188" s="191" t="s">
        <v>112</v>
      </c>
      <c r="H188" s="192">
        <v>5</v>
      </c>
      <c r="I188" s="193"/>
      <c r="J188" s="194">
        <f>ROUND(I188*H188,2)</f>
        <v>0</v>
      </c>
      <c r="K188" s="190" t="s">
        <v>113</v>
      </c>
      <c r="L188" s="40"/>
      <c r="M188" s="195" t="s">
        <v>19</v>
      </c>
      <c r="N188" s="196" t="s">
        <v>44</v>
      </c>
      <c r="O188" s="80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114</v>
      </c>
      <c r="AT188" s="199" t="s">
        <v>109</v>
      </c>
      <c r="AU188" s="199" t="s">
        <v>81</v>
      </c>
      <c r="AY188" s="13" t="s">
        <v>108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3" t="s">
        <v>81</v>
      </c>
      <c r="BK188" s="200">
        <f>ROUND(I188*H188,2)</f>
        <v>0</v>
      </c>
      <c r="BL188" s="13" t="s">
        <v>114</v>
      </c>
      <c r="BM188" s="199" t="s">
        <v>377</v>
      </c>
    </row>
    <row r="189" s="2" customFormat="1">
      <c r="A189" s="34"/>
      <c r="B189" s="35"/>
      <c r="C189" s="36"/>
      <c r="D189" s="201" t="s">
        <v>116</v>
      </c>
      <c r="E189" s="36"/>
      <c r="F189" s="202" t="s">
        <v>378</v>
      </c>
      <c r="G189" s="36"/>
      <c r="H189" s="36"/>
      <c r="I189" s="203"/>
      <c r="J189" s="36"/>
      <c r="K189" s="36"/>
      <c r="L189" s="40"/>
      <c r="M189" s="204"/>
      <c r="N189" s="205"/>
      <c r="O189" s="80"/>
      <c r="P189" s="80"/>
      <c r="Q189" s="80"/>
      <c r="R189" s="80"/>
      <c r="S189" s="80"/>
      <c r="T189" s="81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116</v>
      </c>
      <c r="AU189" s="13" t="s">
        <v>81</v>
      </c>
    </row>
    <row r="190" s="2" customFormat="1" ht="16.5" customHeight="1">
      <c r="A190" s="34"/>
      <c r="B190" s="35"/>
      <c r="C190" s="188" t="s">
        <v>379</v>
      </c>
      <c r="D190" s="188" t="s">
        <v>109</v>
      </c>
      <c r="E190" s="189" t="s">
        <v>380</v>
      </c>
      <c r="F190" s="190" t="s">
        <v>381</v>
      </c>
      <c r="G190" s="191" t="s">
        <v>112</v>
      </c>
      <c r="H190" s="192">
        <v>4</v>
      </c>
      <c r="I190" s="193"/>
      <c r="J190" s="194">
        <f>ROUND(I190*H190,2)</f>
        <v>0</v>
      </c>
      <c r="K190" s="190" t="s">
        <v>113</v>
      </c>
      <c r="L190" s="40"/>
      <c r="M190" s="195" t="s">
        <v>19</v>
      </c>
      <c r="N190" s="196" t="s">
        <v>44</v>
      </c>
      <c r="O190" s="80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9" t="s">
        <v>114</v>
      </c>
      <c r="AT190" s="199" t="s">
        <v>109</v>
      </c>
      <c r="AU190" s="199" t="s">
        <v>81</v>
      </c>
      <c r="AY190" s="13" t="s">
        <v>108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3" t="s">
        <v>81</v>
      </c>
      <c r="BK190" s="200">
        <f>ROUND(I190*H190,2)</f>
        <v>0</v>
      </c>
      <c r="BL190" s="13" t="s">
        <v>114</v>
      </c>
      <c r="BM190" s="199" t="s">
        <v>382</v>
      </c>
    </row>
    <row r="191" s="2" customFormat="1">
      <c r="A191" s="34"/>
      <c r="B191" s="35"/>
      <c r="C191" s="36"/>
      <c r="D191" s="201" t="s">
        <v>116</v>
      </c>
      <c r="E191" s="36"/>
      <c r="F191" s="202" t="s">
        <v>383</v>
      </c>
      <c r="G191" s="36"/>
      <c r="H191" s="36"/>
      <c r="I191" s="203"/>
      <c r="J191" s="36"/>
      <c r="K191" s="36"/>
      <c r="L191" s="40"/>
      <c r="M191" s="204"/>
      <c r="N191" s="205"/>
      <c r="O191" s="80"/>
      <c r="P191" s="80"/>
      <c r="Q191" s="80"/>
      <c r="R191" s="80"/>
      <c r="S191" s="80"/>
      <c r="T191" s="81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116</v>
      </c>
      <c r="AU191" s="13" t="s">
        <v>81</v>
      </c>
    </row>
    <row r="192" s="2" customFormat="1" ht="16.5" customHeight="1">
      <c r="A192" s="34"/>
      <c r="B192" s="35"/>
      <c r="C192" s="188" t="s">
        <v>384</v>
      </c>
      <c r="D192" s="188" t="s">
        <v>109</v>
      </c>
      <c r="E192" s="189" t="s">
        <v>385</v>
      </c>
      <c r="F192" s="190" t="s">
        <v>386</v>
      </c>
      <c r="G192" s="191" t="s">
        <v>112</v>
      </c>
      <c r="H192" s="192">
        <v>4</v>
      </c>
      <c r="I192" s="193"/>
      <c r="J192" s="194">
        <f>ROUND(I192*H192,2)</f>
        <v>0</v>
      </c>
      <c r="K192" s="190" t="s">
        <v>113</v>
      </c>
      <c r="L192" s="40"/>
      <c r="M192" s="195" t="s">
        <v>19</v>
      </c>
      <c r="N192" s="196" t="s">
        <v>44</v>
      </c>
      <c r="O192" s="80"/>
      <c r="P192" s="197">
        <f>O192*H192</f>
        <v>0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114</v>
      </c>
      <c r="AT192" s="199" t="s">
        <v>109</v>
      </c>
      <c r="AU192" s="199" t="s">
        <v>81</v>
      </c>
      <c r="AY192" s="13" t="s">
        <v>108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3" t="s">
        <v>81</v>
      </c>
      <c r="BK192" s="200">
        <f>ROUND(I192*H192,2)</f>
        <v>0</v>
      </c>
      <c r="BL192" s="13" t="s">
        <v>114</v>
      </c>
      <c r="BM192" s="199" t="s">
        <v>387</v>
      </c>
    </row>
    <row r="193" s="2" customFormat="1">
      <c r="A193" s="34"/>
      <c r="B193" s="35"/>
      <c r="C193" s="36"/>
      <c r="D193" s="201" t="s">
        <v>116</v>
      </c>
      <c r="E193" s="36"/>
      <c r="F193" s="202" t="s">
        <v>388</v>
      </c>
      <c r="G193" s="36"/>
      <c r="H193" s="36"/>
      <c r="I193" s="203"/>
      <c r="J193" s="36"/>
      <c r="K193" s="36"/>
      <c r="L193" s="40"/>
      <c r="M193" s="204"/>
      <c r="N193" s="205"/>
      <c r="O193" s="80"/>
      <c r="P193" s="80"/>
      <c r="Q193" s="80"/>
      <c r="R193" s="80"/>
      <c r="S193" s="80"/>
      <c r="T193" s="81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116</v>
      </c>
      <c r="AU193" s="13" t="s">
        <v>81</v>
      </c>
    </row>
    <row r="194" s="2" customFormat="1" ht="16.5" customHeight="1">
      <c r="A194" s="34"/>
      <c r="B194" s="35"/>
      <c r="C194" s="188" t="s">
        <v>389</v>
      </c>
      <c r="D194" s="188" t="s">
        <v>109</v>
      </c>
      <c r="E194" s="189" t="s">
        <v>390</v>
      </c>
      <c r="F194" s="190" t="s">
        <v>391</v>
      </c>
      <c r="G194" s="191" t="s">
        <v>112</v>
      </c>
      <c r="H194" s="192">
        <v>6</v>
      </c>
      <c r="I194" s="193"/>
      <c r="J194" s="194">
        <f>ROUND(I194*H194,2)</f>
        <v>0</v>
      </c>
      <c r="K194" s="190" t="s">
        <v>113</v>
      </c>
      <c r="L194" s="40"/>
      <c r="M194" s="195" t="s">
        <v>19</v>
      </c>
      <c r="N194" s="196" t="s">
        <v>44</v>
      </c>
      <c r="O194" s="80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114</v>
      </c>
      <c r="AT194" s="199" t="s">
        <v>109</v>
      </c>
      <c r="AU194" s="199" t="s">
        <v>81</v>
      </c>
      <c r="AY194" s="13" t="s">
        <v>108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3" t="s">
        <v>81</v>
      </c>
      <c r="BK194" s="200">
        <f>ROUND(I194*H194,2)</f>
        <v>0</v>
      </c>
      <c r="BL194" s="13" t="s">
        <v>114</v>
      </c>
      <c r="BM194" s="199" t="s">
        <v>392</v>
      </c>
    </row>
    <row r="195" s="2" customFormat="1">
      <c r="A195" s="34"/>
      <c r="B195" s="35"/>
      <c r="C195" s="36"/>
      <c r="D195" s="201" t="s">
        <v>116</v>
      </c>
      <c r="E195" s="36"/>
      <c r="F195" s="202" t="s">
        <v>393</v>
      </c>
      <c r="G195" s="36"/>
      <c r="H195" s="36"/>
      <c r="I195" s="203"/>
      <c r="J195" s="36"/>
      <c r="K195" s="36"/>
      <c r="L195" s="40"/>
      <c r="M195" s="204"/>
      <c r="N195" s="205"/>
      <c r="O195" s="80"/>
      <c r="P195" s="80"/>
      <c r="Q195" s="80"/>
      <c r="R195" s="80"/>
      <c r="S195" s="80"/>
      <c r="T195" s="81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116</v>
      </c>
      <c r="AU195" s="13" t="s">
        <v>81</v>
      </c>
    </row>
    <row r="196" s="2" customFormat="1" ht="16.5" customHeight="1">
      <c r="A196" s="34"/>
      <c r="B196" s="35"/>
      <c r="C196" s="188" t="s">
        <v>394</v>
      </c>
      <c r="D196" s="188" t="s">
        <v>109</v>
      </c>
      <c r="E196" s="189" t="s">
        <v>395</v>
      </c>
      <c r="F196" s="190" t="s">
        <v>396</v>
      </c>
      <c r="G196" s="191" t="s">
        <v>112</v>
      </c>
      <c r="H196" s="192">
        <v>6</v>
      </c>
      <c r="I196" s="193"/>
      <c r="J196" s="194">
        <f>ROUND(I196*H196,2)</f>
        <v>0</v>
      </c>
      <c r="K196" s="190" t="s">
        <v>113</v>
      </c>
      <c r="L196" s="40"/>
      <c r="M196" s="195" t="s">
        <v>19</v>
      </c>
      <c r="N196" s="196" t="s">
        <v>44</v>
      </c>
      <c r="O196" s="80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114</v>
      </c>
      <c r="AT196" s="199" t="s">
        <v>109</v>
      </c>
      <c r="AU196" s="199" t="s">
        <v>81</v>
      </c>
      <c r="AY196" s="13" t="s">
        <v>108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3" t="s">
        <v>81</v>
      </c>
      <c r="BK196" s="200">
        <f>ROUND(I196*H196,2)</f>
        <v>0</v>
      </c>
      <c r="BL196" s="13" t="s">
        <v>114</v>
      </c>
      <c r="BM196" s="199" t="s">
        <v>397</v>
      </c>
    </row>
    <row r="197" s="2" customFormat="1">
      <c r="A197" s="34"/>
      <c r="B197" s="35"/>
      <c r="C197" s="36"/>
      <c r="D197" s="201" t="s">
        <v>116</v>
      </c>
      <c r="E197" s="36"/>
      <c r="F197" s="202" t="s">
        <v>398</v>
      </c>
      <c r="G197" s="36"/>
      <c r="H197" s="36"/>
      <c r="I197" s="203"/>
      <c r="J197" s="36"/>
      <c r="K197" s="36"/>
      <c r="L197" s="40"/>
      <c r="M197" s="204"/>
      <c r="N197" s="205"/>
      <c r="O197" s="80"/>
      <c r="P197" s="80"/>
      <c r="Q197" s="80"/>
      <c r="R197" s="80"/>
      <c r="S197" s="80"/>
      <c r="T197" s="81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116</v>
      </c>
      <c r="AU197" s="13" t="s">
        <v>81</v>
      </c>
    </row>
    <row r="198" s="2" customFormat="1" ht="16.5" customHeight="1">
      <c r="A198" s="34"/>
      <c r="B198" s="35"/>
      <c r="C198" s="188" t="s">
        <v>399</v>
      </c>
      <c r="D198" s="188" t="s">
        <v>109</v>
      </c>
      <c r="E198" s="189" t="s">
        <v>400</v>
      </c>
      <c r="F198" s="190" t="s">
        <v>401</v>
      </c>
      <c r="G198" s="191" t="s">
        <v>112</v>
      </c>
      <c r="H198" s="192">
        <v>6</v>
      </c>
      <c r="I198" s="193"/>
      <c r="J198" s="194">
        <f>ROUND(I198*H198,2)</f>
        <v>0</v>
      </c>
      <c r="K198" s="190" t="s">
        <v>113</v>
      </c>
      <c r="L198" s="40"/>
      <c r="M198" s="195" t="s">
        <v>19</v>
      </c>
      <c r="N198" s="196" t="s">
        <v>44</v>
      </c>
      <c r="O198" s="80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114</v>
      </c>
      <c r="AT198" s="199" t="s">
        <v>109</v>
      </c>
      <c r="AU198" s="199" t="s">
        <v>81</v>
      </c>
      <c r="AY198" s="13" t="s">
        <v>108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3" t="s">
        <v>81</v>
      </c>
      <c r="BK198" s="200">
        <f>ROUND(I198*H198,2)</f>
        <v>0</v>
      </c>
      <c r="BL198" s="13" t="s">
        <v>114</v>
      </c>
      <c r="BM198" s="199" t="s">
        <v>402</v>
      </c>
    </row>
    <row r="199" s="2" customFormat="1">
      <c r="A199" s="34"/>
      <c r="B199" s="35"/>
      <c r="C199" s="36"/>
      <c r="D199" s="201" t="s">
        <v>116</v>
      </c>
      <c r="E199" s="36"/>
      <c r="F199" s="202" t="s">
        <v>403</v>
      </c>
      <c r="G199" s="36"/>
      <c r="H199" s="36"/>
      <c r="I199" s="203"/>
      <c r="J199" s="36"/>
      <c r="K199" s="36"/>
      <c r="L199" s="40"/>
      <c r="M199" s="204"/>
      <c r="N199" s="205"/>
      <c r="O199" s="80"/>
      <c r="P199" s="80"/>
      <c r="Q199" s="80"/>
      <c r="R199" s="80"/>
      <c r="S199" s="80"/>
      <c r="T199" s="81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116</v>
      </c>
      <c r="AU199" s="13" t="s">
        <v>81</v>
      </c>
    </row>
    <row r="200" s="2" customFormat="1" ht="16.5" customHeight="1">
      <c r="A200" s="34"/>
      <c r="B200" s="35"/>
      <c r="C200" s="206" t="s">
        <v>404</v>
      </c>
      <c r="D200" s="206" t="s">
        <v>405</v>
      </c>
      <c r="E200" s="207" t="s">
        <v>406</v>
      </c>
      <c r="F200" s="208" t="s">
        <v>407</v>
      </c>
      <c r="G200" s="209" t="s">
        <v>112</v>
      </c>
      <c r="H200" s="210">
        <v>11</v>
      </c>
      <c r="I200" s="211"/>
      <c r="J200" s="212">
        <f>ROUND(I200*H200,2)</f>
        <v>0</v>
      </c>
      <c r="K200" s="208" t="s">
        <v>113</v>
      </c>
      <c r="L200" s="213"/>
      <c r="M200" s="214" t="s">
        <v>19</v>
      </c>
      <c r="N200" s="215" t="s">
        <v>44</v>
      </c>
      <c r="O200" s="80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114</v>
      </c>
      <c r="AT200" s="199" t="s">
        <v>405</v>
      </c>
      <c r="AU200" s="199" t="s">
        <v>81</v>
      </c>
      <c r="AY200" s="13" t="s">
        <v>108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3" t="s">
        <v>81</v>
      </c>
      <c r="BK200" s="200">
        <f>ROUND(I200*H200,2)</f>
        <v>0</v>
      </c>
      <c r="BL200" s="13" t="s">
        <v>114</v>
      </c>
      <c r="BM200" s="199" t="s">
        <v>408</v>
      </c>
    </row>
    <row r="201" s="2" customFormat="1">
      <c r="A201" s="34"/>
      <c r="B201" s="35"/>
      <c r="C201" s="36"/>
      <c r="D201" s="201" t="s">
        <v>116</v>
      </c>
      <c r="E201" s="36"/>
      <c r="F201" s="202" t="s">
        <v>407</v>
      </c>
      <c r="G201" s="36"/>
      <c r="H201" s="36"/>
      <c r="I201" s="203"/>
      <c r="J201" s="36"/>
      <c r="K201" s="36"/>
      <c r="L201" s="40"/>
      <c r="M201" s="204"/>
      <c r="N201" s="205"/>
      <c r="O201" s="80"/>
      <c r="P201" s="80"/>
      <c r="Q201" s="80"/>
      <c r="R201" s="80"/>
      <c r="S201" s="80"/>
      <c r="T201" s="81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116</v>
      </c>
      <c r="AU201" s="13" t="s">
        <v>81</v>
      </c>
    </row>
    <row r="202" s="2" customFormat="1" ht="16.5" customHeight="1">
      <c r="A202" s="34"/>
      <c r="B202" s="35"/>
      <c r="C202" s="188" t="s">
        <v>409</v>
      </c>
      <c r="D202" s="188" t="s">
        <v>109</v>
      </c>
      <c r="E202" s="189" t="s">
        <v>410</v>
      </c>
      <c r="F202" s="190" t="s">
        <v>411</v>
      </c>
      <c r="G202" s="191" t="s">
        <v>112</v>
      </c>
      <c r="H202" s="192">
        <v>5</v>
      </c>
      <c r="I202" s="193"/>
      <c r="J202" s="194">
        <f>ROUND(I202*H202,2)</f>
        <v>0</v>
      </c>
      <c r="K202" s="190" t="s">
        <v>113</v>
      </c>
      <c r="L202" s="40"/>
      <c r="M202" s="195" t="s">
        <v>19</v>
      </c>
      <c r="N202" s="196" t="s">
        <v>44</v>
      </c>
      <c r="O202" s="80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114</v>
      </c>
      <c r="AT202" s="199" t="s">
        <v>109</v>
      </c>
      <c r="AU202" s="199" t="s">
        <v>81</v>
      </c>
      <c r="AY202" s="13" t="s">
        <v>108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3" t="s">
        <v>81</v>
      </c>
      <c r="BK202" s="200">
        <f>ROUND(I202*H202,2)</f>
        <v>0</v>
      </c>
      <c r="BL202" s="13" t="s">
        <v>114</v>
      </c>
      <c r="BM202" s="199" t="s">
        <v>412</v>
      </c>
    </row>
    <row r="203" s="2" customFormat="1">
      <c r="A203" s="34"/>
      <c r="B203" s="35"/>
      <c r="C203" s="36"/>
      <c r="D203" s="201" t="s">
        <v>116</v>
      </c>
      <c r="E203" s="36"/>
      <c r="F203" s="202" t="s">
        <v>411</v>
      </c>
      <c r="G203" s="36"/>
      <c r="H203" s="36"/>
      <c r="I203" s="203"/>
      <c r="J203" s="36"/>
      <c r="K203" s="36"/>
      <c r="L203" s="40"/>
      <c r="M203" s="204"/>
      <c r="N203" s="205"/>
      <c r="O203" s="80"/>
      <c r="P203" s="80"/>
      <c r="Q203" s="80"/>
      <c r="R203" s="80"/>
      <c r="S203" s="80"/>
      <c r="T203" s="81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116</v>
      </c>
      <c r="AU203" s="13" t="s">
        <v>81</v>
      </c>
    </row>
    <row r="204" s="2" customFormat="1" ht="16.5" customHeight="1">
      <c r="A204" s="34"/>
      <c r="B204" s="35"/>
      <c r="C204" s="206" t="s">
        <v>413</v>
      </c>
      <c r="D204" s="206" t="s">
        <v>405</v>
      </c>
      <c r="E204" s="207" t="s">
        <v>414</v>
      </c>
      <c r="F204" s="208" t="s">
        <v>415</v>
      </c>
      <c r="G204" s="209" t="s">
        <v>112</v>
      </c>
      <c r="H204" s="210">
        <v>208</v>
      </c>
      <c r="I204" s="211"/>
      <c r="J204" s="212">
        <f>ROUND(I204*H204,2)</f>
        <v>0</v>
      </c>
      <c r="K204" s="208" t="s">
        <v>113</v>
      </c>
      <c r="L204" s="213"/>
      <c r="M204" s="214" t="s">
        <v>19</v>
      </c>
      <c r="N204" s="215" t="s">
        <v>44</v>
      </c>
      <c r="O204" s="80"/>
      <c r="P204" s="197">
        <f>O204*H204</f>
        <v>0</v>
      </c>
      <c r="Q204" s="197">
        <v>0</v>
      </c>
      <c r="R204" s="197">
        <f>Q204*H204</f>
        <v>0</v>
      </c>
      <c r="S204" s="197">
        <v>0</v>
      </c>
      <c r="T204" s="19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9" t="s">
        <v>114</v>
      </c>
      <c r="AT204" s="199" t="s">
        <v>405</v>
      </c>
      <c r="AU204" s="199" t="s">
        <v>81</v>
      </c>
      <c r="AY204" s="13" t="s">
        <v>108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3" t="s">
        <v>81</v>
      </c>
      <c r="BK204" s="200">
        <f>ROUND(I204*H204,2)</f>
        <v>0</v>
      </c>
      <c r="BL204" s="13" t="s">
        <v>114</v>
      </c>
      <c r="BM204" s="199" t="s">
        <v>416</v>
      </c>
    </row>
    <row r="205" s="2" customFormat="1">
      <c r="A205" s="34"/>
      <c r="B205" s="35"/>
      <c r="C205" s="36"/>
      <c r="D205" s="201" t="s">
        <v>116</v>
      </c>
      <c r="E205" s="36"/>
      <c r="F205" s="202" t="s">
        <v>415</v>
      </c>
      <c r="G205" s="36"/>
      <c r="H205" s="36"/>
      <c r="I205" s="203"/>
      <c r="J205" s="36"/>
      <c r="K205" s="36"/>
      <c r="L205" s="40"/>
      <c r="M205" s="204"/>
      <c r="N205" s="205"/>
      <c r="O205" s="80"/>
      <c r="P205" s="80"/>
      <c r="Q205" s="80"/>
      <c r="R205" s="80"/>
      <c r="S205" s="80"/>
      <c r="T205" s="81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116</v>
      </c>
      <c r="AU205" s="13" t="s">
        <v>81</v>
      </c>
    </row>
    <row r="206" s="2" customFormat="1" ht="16.5" customHeight="1">
      <c r="A206" s="34"/>
      <c r="B206" s="35"/>
      <c r="C206" s="188" t="s">
        <v>417</v>
      </c>
      <c r="D206" s="188" t="s">
        <v>109</v>
      </c>
      <c r="E206" s="189" t="s">
        <v>418</v>
      </c>
      <c r="F206" s="190" t="s">
        <v>419</v>
      </c>
      <c r="G206" s="191" t="s">
        <v>112</v>
      </c>
      <c r="H206" s="192">
        <v>3</v>
      </c>
      <c r="I206" s="193"/>
      <c r="J206" s="194">
        <f>ROUND(I206*H206,2)</f>
        <v>0</v>
      </c>
      <c r="K206" s="190" t="s">
        <v>113</v>
      </c>
      <c r="L206" s="40"/>
      <c r="M206" s="195" t="s">
        <v>19</v>
      </c>
      <c r="N206" s="196" t="s">
        <v>44</v>
      </c>
      <c r="O206" s="80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114</v>
      </c>
      <c r="AT206" s="199" t="s">
        <v>109</v>
      </c>
      <c r="AU206" s="199" t="s">
        <v>81</v>
      </c>
      <c r="AY206" s="13" t="s">
        <v>108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3" t="s">
        <v>81</v>
      </c>
      <c r="BK206" s="200">
        <f>ROUND(I206*H206,2)</f>
        <v>0</v>
      </c>
      <c r="BL206" s="13" t="s">
        <v>114</v>
      </c>
      <c r="BM206" s="199" t="s">
        <v>420</v>
      </c>
    </row>
    <row r="207" s="2" customFormat="1">
      <c r="A207" s="34"/>
      <c r="B207" s="35"/>
      <c r="C207" s="36"/>
      <c r="D207" s="201" t="s">
        <v>116</v>
      </c>
      <c r="E207" s="36"/>
      <c r="F207" s="202" t="s">
        <v>419</v>
      </c>
      <c r="G207" s="36"/>
      <c r="H207" s="36"/>
      <c r="I207" s="203"/>
      <c r="J207" s="36"/>
      <c r="K207" s="36"/>
      <c r="L207" s="40"/>
      <c r="M207" s="216"/>
      <c r="N207" s="217"/>
      <c r="O207" s="218"/>
      <c r="P207" s="218"/>
      <c r="Q207" s="218"/>
      <c r="R207" s="218"/>
      <c r="S207" s="218"/>
      <c r="T207" s="219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116</v>
      </c>
      <c r="AU207" s="13" t="s">
        <v>81</v>
      </c>
    </row>
    <row r="208" s="2" customFormat="1" ht="6.96" customHeight="1">
      <c r="A208" s="34"/>
      <c r="B208" s="55"/>
      <c r="C208" s="56"/>
      <c r="D208" s="56"/>
      <c r="E208" s="56"/>
      <c r="F208" s="56"/>
      <c r="G208" s="56"/>
      <c r="H208" s="56"/>
      <c r="I208" s="56"/>
      <c r="J208" s="56"/>
      <c r="K208" s="56"/>
      <c r="L208" s="40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sheetProtection sheet="1" autoFilter="0" formatColumns="0" formatRows="0" objects="1" scenarios="1" spinCount="100000" saltValue="bnlwNsXv3YWIPvHS0N5nVX4ozqfiNwVUNK4MKA0Fzrt0nB+KXgFpqeK8LCWvTD3adhwHiXO03as3WowQuT+38w==" hashValue="4MqgJCsDGp59XZL/V9aOAio7E0ZxkLtRqZyiyl/KDuJgFLAKMnpQr15e8dyjMz0q/6ff7c8dIAoaab5XPjOmCQ==" algorithmName="SHA-512" password="CC35"/>
  <autoFilter ref="C79:K20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2024-05-21T11:30:27Z</dcterms:created>
  <dcterms:modified xsi:type="dcterms:W3CDTF">2024-05-21T11:30:29Z</dcterms:modified>
</cp:coreProperties>
</file>